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defaultThemeVersion="124226"/>
  <mc:AlternateContent xmlns:mc="http://schemas.openxmlformats.org/markup-compatibility/2006">
    <mc:Choice Requires="x15">
      <x15ac:absPath xmlns:x15ac="http://schemas.microsoft.com/office/spreadsheetml/2010/11/ac" url="C:\Users\H929500\Downloads\"/>
    </mc:Choice>
  </mc:AlternateContent>
  <xr:revisionPtr revIDLastSave="0" documentId="8_{15563E64-0DB4-4305-9CA2-D13C3A9DA909}" xr6:coauthVersionLast="47" xr6:coauthVersionMax="47" xr10:uidLastSave="{00000000-0000-0000-0000-000000000000}"/>
  <bookViews>
    <workbookView xWindow="-120" yWindow="-120" windowWidth="20730" windowHeight="11160" tabRatio="724" firstSheet="1" activeTab="1" xr2:uid="{00000000-000D-0000-FFFF-FFFF00000000}"/>
  </bookViews>
  <sheets>
    <sheet name="Formulaire" sheetId="1" state="hidden" r:id="rId1"/>
    <sheet name="Lisez-moi" sheetId="2" r:id="rId2"/>
    <sheet name="Page de garde" sheetId="3" r:id="rId3"/>
    <sheet name="Identification" sheetId="4" r:id="rId4"/>
    <sheet name="Thématiques" sheetId="5" r:id="rId5"/>
    <sheet name="Motivations" sheetId="6" r:id="rId6"/>
    <sheet name="Objectifs" sheetId="8" r:id="rId7"/>
    <sheet name="Evaluation" sheetId="9" state="hidden" r:id="rId8"/>
    <sheet name="Mise en oeuvre" sheetId="11" r:id="rId9"/>
    <sheet name="Financement" sheetId="12" r:id="rId10"/>
    <sheet name="Couverture_territoriale 22" sheetId="7" r:id="rId11"/>
    <sheet name="Table" sheetId="10" state="hidden" r:id="rId12"/>
    <sheet name="Grille_analyse" sheetId="13" state="hidden" r:id="rId13"/>
    <sheet name="Liste" sheetId="14" state="hidden" r:id="rId14"/>
    <sheet name="DIM participation beneficiaire" sheetId="15" state="hidden" r:id="rId15"/>
  </sheets>
  <externalReferences>
    <externalReference r:id="rId16"/>
    <externalReference r:id="rId17"/>
  </externalReferences>
  <definedNames>
    <definedName name="_xlnm._FilterDatabase" localSheetId="10" hidden="1">'Couverture_territoriale 22'!$B$2:$F$252</definedName>
    <definedName name="_xlnm._FilterDatabase" localSheetId="11">Table!$E$1:$K$1</definedName>
    <definedName name="_xlnm.Print_Titles" localSheetId="1">'Lisez-moi'!$1:$2</definedName>
    <definedName name="Print_Area_0" localSheetId="10">'Couverture_territoriale 22'!$B$1:$B$1</definedName>
    <definedName name="Print_Titles_0" localSheetId="1">'Lisez-moi'!$1:$2</definedName>
    <definedName name="_xlnm.Print_Area" localSheetId="10">'Couverture_territoriale 22'!$B$1</definedName>
    <definedName name="_xlnm.Print_Area" localSheetId="7">Evaluation!$A$1:$AV$130</definedName>
    <definedName name="_xlnm.Print_Area" localSheetId="9">Financement!$A$1:$AV$80</definedName>
    <definedName name="_xlnm.Print_Area" localSheetId="12">Grille_analyse!$A$1:$AV$172</definedName>
    <definedName name="_xlnm.Print_Area" localSheetId="3">Identification!$A$1:$AV$80</definedName>
    <definedName name="_xlnm.Print_Area" localSheetId="8">'Mise en oeuvre'!$A$1:$AV$120</definedName>
    <definedName name="_xlnm.Print_Area" localSheetId="5">Motivations!$A$1:$AV$80</definedName>
    <definedName name="_xlnm.Print_Area" localSheetId="6">Objectifs!$A$1:$AV$122</definedName>
    <definedName name="_xlnm.Print_Area" localSheetId="2">'Page de garde'!$A$1:$AV$40</definedName>
    <definedName name="_xlnm.Print_Area" localSheetId="4">Thématiques!$A$1:$AU$76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Q17" i="4" l="1"/>
  <c r="AQ20" i="4" s="1"/>
  <c r="G9" i="10" l="1"/>
  <c r="G8" i="10"/>
  <c r="X47" i="5" s="1"/>
  <c r="AC47" i="5" l="1"/>
  <c r="T71" i="5"/>
  <c r="T68" i="5"/>
  <c r="T65" i="5"/>
  <c r="T62" i="5"/>
  <c r="T59" i="5"/>
  <c r="T56" i="5"/>
  <c r="T53" i="5"/>
  <c r="T50" i="5"/>
  <c r="M25" i="12"/>
  <c r="D1" i="4" l="1"/>
  <c r="D43" i="4" s="1"/>
  <c r="AH163" i="13"/>
  <c r="G154" i="13"/>
  <c r="G153" i="13"/>
  <c r="G152" i="13"/>
  <c r="G151" i="13"/>
  <c r="G150" i="13"/>
  <c r="D132" i="13"/>
  <c r="AZ126" i="13"/>
  <c r="AX126" i="13"/>
  <c r="AX122" i="13"/>
  <c r="AX119" i="13"/>
  <c r="BB117" i="13"/>
  <c r="AZ117" i="13"/>
  <c r="AX117" i="13"/>
  <c r="AZ115" i="13"/>
  <c r="AX115" i="13"/>
  <c r="AS115" i="13"/>
  <c r="H153" i="13" s="1"/>
  <c r="AX112" i="13"/>
  <c r="AX110" i="13"/>
  <c r="AX108" i="13"/>
  <c r="AS108" i="13"/>
  <c r="H152" i="13" s="1"/>
  <c r="AX105" i="13"/>
  <c r="AX103" i="13"/>
  <c r="AS103" i="13"/>
  <c r="H151" i="13" s="1"/>
  <c r="AX100" i="13"/>
  <c r="AX98" i="13"/>
  <c r="AS98" i="13"/>
  <c r="H150" i="13" s="1"/>
  <c r="D89" i="13"/>
  <c r="BD85" i="13"/>
  <c r="BB85" i="13"/>
  <c r="AZ85" i="13"/>
  <c r="AX85" i="13"/>
  <c r="H70" i="13"/>
  <c r="D54" i="13"/>
  <c r="D59" i="13" s="1"/>
  <c r="D64" i="13" s="1"/>
  <c r="D39" i="13"/>
  <c r="AO36" i="13"/>
  <c r="P24" i="13"/>
  <c r="P21" i="13"/>
  <c r="AO77" i="12"/>
  <c r="AS69" i="12" s="1"/>
  <c r="T77" i="12"/>
  <c r="W21" i="12" s="1"/>
  <c r="AP21" i="12" s="1"/>
  <c r="D1" i="12"/>
  <c r="D40" i="12" s="1"/>
  <c r="W34" i="12"/>
  <c r="G70" i="10" s="1"/>
  <c r="W28" i="12"/>
  <c r="G68" i="10" s="1"/>
  <c r="W25" i="12"/>
  <c r="B8" i="12"/>
  <c r="D1" i="11"/>
  <c r="BB51" i="11"/>
  <c r="G52" i="10" s="1"/>
  <c r="AZ51" i="11"/>
  <c r="AX51" i="11"/>
  <c r="G50" i="10" s="1"/>
  <c r="BA38" i="11"/>
  <c r="AY38" i="11"/>
  <c r="G55" i="10" s="1"/>
  <c r="BA35" i="11"/>
  <c r="AY35" i="11"/>
  <c r="G54" i="10" s="1"/>
  <c r="BD32" i="11"/>
  <c r="G65" i="10" s="1"/>
  <c r="BA32" i="11"/>
  <c r="AY32" i="11"/>
  <c r="G56" i="10" s="1"/>
  <c r="BA29" i="11"/>
  <c r="AY29" i="11"/>
  <c r="G64" i="10" s="1"/>
  <c r="BD26" i="11"/>
  <c r="G61" i="10"/>
  <c r="BA26" i="11"/>
  <c r="AY26" i="11"/>
  <c r="G60" i="10" s="1"/>
  <c r="BD23" i="11"/>
  <c r="G62" i="10"/>
  <c r="BA23" i="11"/>
  <c r="AY23" i="11"/>
  <c r="G58" i="10" s="1"/>
  <c r="BD20" i="11"/>
  <c r="G63" i="10"/>
  <c r="BA20" i="11"/>
  <c r="AY20" i="11"/>
  <c r="G57" i="10" s="1"/>
  <c r="BD17" i="11"/>
  <c r="G59" i="10" s="1"/>
  <c r="BA17" i="11"/>
  <c r="AY17" i="11"/>
  <c r="G53" i="10" s="1"/>
  <c r="B8" i="11"/>
  <c r="G88" i="10"/>
  <c r="G87" i="10"/>
  <c r="G86" i="10"/>
  <c r="G85" i="10"/>
  <c r="G84" i="10"/>
  <c r="G69" i="10"/>
  <c r="G51" i="10"/>
  <c r="G49" i="10"/>
  <c r="G48" i="10"/>
  <c r="G45" i="10"/>
  <c r="F36" i="10"/>
  <c r="F35" i="10"/>
  <c r="F34" i="10"/>
  <c r="F33" i="10"/>
  <c r="F32" i="10"/>
  <c r="F31" i="10"/>
  <c r="F30" i="10"/>
  <c r="G29" i="10"/>
  <c r="J29" i="10" s="1"/>
  <c r="F29" i="10"/>
  <c r="G28" i="10"/>
  <c r="J28" i="10" s="1"/>
  <c r="K28" i="10" s="1"/>
  <c r="F28" i="10"/>
  <c r="G27" i="10"/>
  <c r="J27" i="10" s="1"/>
  <c r="K27" i="10"/>
  <c r="F27" i="10"/>
  <c r="G26" i="10"/>
  <c r="J26" i="10" s="1"/>
  <c r="K26" i="10"/>
  <c r="F26" i="10"/>
  <c r="G25" i="10"/>
  <c r="H24" i="10" s="1"/>
  <c r="G24" i="10"/>
  <c r="J24" i="10"/>
  <c r="K24" i="10" s="1"/>
  <c r="G23" i="10"/>
  <c r="J23" i="10"/>
  <c r="K23" i="10" s="1"/>
  <c r="F23" i="10"/>
  <c r="G22" i="10"/>
  <c r="H22" i="10" s="1"/>
  <c r="G21" i="10"/>
  <c r="J21" i="10" s="1"/>
  <c r="K21" i="10" s="1"/>
  <c r="F21" i="10"/>
  <c r="G20" i="10"/>
  <c r="J20" i="10" s="1"/>
  <c r="K20" i="10" s="1"/>
  <c r="F20" i="10"/>
  <c r="G19" i="10"/>
  <c r="F19" i="10"/>
  <c r="G18" i="10"/>
  <c r="J18" i="10" s="1"/>
  <c r="K18" i="10" s="1"/>
  <c r="F18" i="10"/>
  <c r="G17" i="10"/>
  <c r="J17" i="10" s="1"/>
  <c r="K17" i="10" s="1"/>
  <c r="F17" i="10"/>
  <c r="G16" i="10"/>
  <c r="J16" i="10"/>
  <c r="K16" i="10" s="1"/>
  <c r="F16" i="10"/>
  <c r="G15" i="10"/>
  <c r="J15" i="10"/>
  <c r="K15" i="10" s="1"/>
  <c r="F15" i="10"/>
  <c r="G14" i="10"/>
  <c r="J14" i="10" s="1"/>
  <c r="K14" i="10" s="1"/>
  <c r="F14" i="10"/>
  <c r="G13" i="10"/>
  <c r="J13" i="10" s="1"/>
  <c r="K13" i="10" s="1"/>
  <c r="F13" i="10"/>
  <c r="G12" i="10"/>
  <c r="J12" i="10" s="1"/>
  <c r="K12" i="10" s="1"/>
  <c r="F12" i="10"/>
  <c r="G7" i="10"/>
  <c r="B2" i="10"/>
  <c r="B3" i="10" s="1"/>
  <c r="B4" i="10" s="1"/>
  <c r="B5" i="10" s="1"/>
  <c r="B6" i="10" s="1"/>
  <c r="B7" i="10" s="1"/>
  <c r="B8" i="10" s="1"/>
  <c r="B9" i="10" s="1"/>
  <c r="B10" i="10" s="1"/>
  <c r="B11" i="10" s="1"/>
  <c r="B12" i="10" s="1"/>
  <c r="B13" i="10" s="1"/>
  <c r="B14" i="10" s="1"/>
  <c r="B15" i="10" s="1"/>
  <c r="B16" i="10" s="1"/>
  <c r="B17" i="10" s="1"/>
  <c r="B18" i="10" s="1"/>
  <c r="B19" i="10" s="1"/>
  <c r="B20" i="10" s="1"/>
  <c r="B21" i="10" s="1"/>
  <c r="B22" i="10" s="1"/>
  <c r="B23" i="10" s="1"/>
  <c r="B24" i="10" s="1"/>
  <c r="B25" i="10" s="1"/>
  <c r="B26" i="10" s="1"/>
  <c r="B27" i="10" s="1"/>
  <c r="B28" i="10" s="1"/>
  <c r="B29" i="10" s="1"/>
  <c r="B30" i="10" s="1"/>
  <c r="B31" i="10" s="1"/>
  <c r="B32" i="10" s="1"/>
  <c r="B33" i="10" s="1"/>
  <c r="B34" i="10" s="1"/>
  <c r="B35" i="10" s="1"/>
  <c r="B36" i="10" s="1"/>
  <c r="B37" i="10" s="1"/>
  <c r="B38" i="10" s="1"/>
  <c r="B39" i="10" s="1"/>
  <c r="B40" i="10" s="1"/>
  <c r="B41" i="10" s="1"/>
  <c r="B42" i="10" s="1"/>
  <c r="G6" i="10"/>
  <c r="G4" i="10"/>
  <c r="G5" i="10" s="1"/>
  <c r="G2" i="10"/>
  <c r="G3" i="10" s="1"/>
  <c r="A2" i="10"/>
  <c r="A3" i="10" s="1"/>
  <c r="A4" i="10" s="1"/>
  <c r="A5" i="10" s="1"/>
  <c r="A6" i="10" s="1"/>
  <c r="A7" i="10" s="1"/>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C2" i="10"/>
  <c r="C3" i="10" s="1"/>
  <c r="C4" i="10" s="1"/>
  <c r="C5" i="10" s="1"/>
  <c r="C6" i="10" s="1"/>
  <c r="C7" i="10"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B118" i="9"/>
  <c r="B116" i="9"/>
  <c r="B114" i="9"/>
  <c r="B112" i="9"/>
  <c r="B110" i="9"/>
  <c r="B108" i="9"/>
  <c r="B106" i="9"/>
  <c r="B104" i="9"/>
  <c r="BD85" i="9"/>
  <c r="BB85" i="9"/>
  <c r="AZ85" i="9"/>
  <c r="AX85" i="9"/>
  <c r="X72" i="9"/>
  <c r="G79" i="10" s="1"/>
  <c r="R72" i="9"/>
  <c r="AC72" i="9" s="1"/>
  <c r="R69" i="9"/>
  <c r="AC69" i="9" s="1"/>
  <c r="X69" i="9"/>
  <c r="G83" i="10" s="1"/>
  <c r="R66" i="9"/>
  <c r="AC66" i="9" s="1"/>
  <c r="X66" i="9"/>
  <c r="G82" i="10"/>
  <c r="X63" i="9"/>
  <c r="G81" i="10" s="1"/>
  <c r="R63" i="9"/>
  <c r="AC63" i="9" s="1"/>
  <c r="X60" i="9"/>
  <c r="G80" i="10" s="1"/>
  <c r="R60" i="9"/>
  <c r="AC60" i="9" s="1"/>
  <c r="X44" i="9"/>
  <c r="G78" i="10" s="1"/>
  <c r="R44" i="9"/>
  <c r="AC44" i="9" s="1"/>
  <c r="D44" i="9"/>
  <c r="F78" i="10" s="1"/>
  <c r="X41" i="9"/>
  <c r="G77" i="10" s="1"/>
  <c r="R41" i="9"/>
  <c r="AC41" i="9" s="1"/>
  <c r="D41" i="9"/>
  <c r="F77" i="10" s="1"/>
  <c r="X38" i="9"/>
  <c r="G76" i="10" s="1"/>
  <c r="D38" i="9"/>
  <c r="F76" i="10" s="1"/>
  <c r="X35" i="9"/>
  <c r="G75" i="10" s="1"/>
  <c r="D35" i="9"/>
  <c r="F75" i="10" s="1"/>
  <c r="X32" i="9"/>
  <c r="G74" i="10" s="1"/>
  <c r="D32" i="9"/>
  <c r="F74" i="10" s="1"/>
  <c r="X29" i="9"/>
  <c r="G73" i="10"/>
  <c r="D29" i="9"/>
  <c r="F73" i="10" s="1"/>
  <c r="X26" i="9"/>
  <c r="G72" i="10"/>
  <c r="D26" i="9"/>
  <c r="F72" i="10" s="1"/>
  <c r="X23" i="9"/>
  <c r="G71" i="10" s="1"/>
  <c r="R23" i="9"/>
  <c r="AC23" i="9" s="1"/>
  <c r="D23" i="9"/>
  <c r="F71" i="10" s="1"/>
  <c r="B8" i="9"/>
  <c r="D1" i="9"/>
  <c r="D89" i="9" s="1"/>
  <c r="B116" i="8"/>
  <c r="B114" i="8"/>
  <c r="B112" i="8"/>
  <c r="B110" i="8"/>
  <c r="B108" i="8"/>
  <c r="B106" i="8"/>
  <c r="B104" i="8"/>
  <c r="B102" i="8"/>
  <c r="B98" i="8"/>
  <c r="B96" i="8"/>
  <c r="B94" i="8"/>
  <c r="B92" i="8"/>
  <c r="B90" i="8"/>
  <c r="B88" i="8"/>
  <c r="B86" i="8"/>
  <c r="B84" i="8"/>
  <c r="D1" i="8"/>
  <c r="B71" i="8"/>
  <c r="B69" i="8"/>
  <c r="B67" i="8"/>
  <c r="B65" i="8"/>
  <c r="B63" i="8"/>
  <c r="B61" i="8"/>
  <c r="B59" i="8"/>
  <c r="B55" i="8"/>
  <c r="B53" i="8"/>
  <c r="B51" i="8"/>
  <c r="B49" i="8"/>
  <c r="B47" i="8"/>
  <c r="B45" i="8"/>
  <c r="B43" i="8"/>
  <c r="B41" i="8"/>
  <c r="AX35" i="8"/>
  <c r="AX32" i="8"/>
  <c r="BD28" i="8"/>
  <c r="G47" i="10" s="1"/>
  <c r="BA28" i="8"/>
  <c r="G46" i="10" s="1"/>
  <c r="AX28" i="8"/>
  <c r="BB22" i="8"/>
  <c r="G44" i="10" s="1"/>
  <c r="AX22" i="8"/>
  <c r="G43" i="10" s="1"/>
  <c r="BB18" i="8"/>
  <c r="G42" i="10"/>
  <c r="AZ18" i="8"/>
  <c r="G41" i="10" s="1"/>
  <c r="AX18" i="8"/>
  <c r="G40" i="10"/>
  <c r="BB14" i="8"/>
  <c r="G39" i="10" s="1"/>
  <c r="J39" i="10" s="1"/>
  <c r="K39" i="10" s="1"/>
  <c r="AZ14" i="8"/>
  <c r="G38" i="10" s="1"/>
  <c r="J38" i="10" s="1"/>
  <c r="K38" i="10" s="1"/>
  <c r="AX14" i="8"/>
  <c r="G37" i="10"/>
  <c r="J37" i="10" s="1"/>
  <c r="K37" i="10" s="1"/>
  <c r="B8" i="8"/>
  <c r="B8" i="6"/>
  <c r="D1" i="6"/>
  <c r="D42" i="6" s="1"/>
  <c r="G36" i="10"/>
  <c r="G35" i="10"/>
  <c r="G34" i="10"/>
  <c r="J34" i="10" s="1"/>
  <c r="K34" i="10" s="1"/>
  <c r="R32" i="9"/>
  <c r="AC32" i="9" s="1"/>
  <c r="R29" i="9"/>
  <c r="AC29" i="9" s="1"/>
  <c r="G31" i="10"/>
  <c r="R26" i="9"/>
  <c r="AC26" i="9" s="1"/>
  <c r="AZ31" i="5"/>
  <c r="AX31" i="5"/>
  <c r="AV31" i="5"/>
  <c r="AX29" i="5"/>
  <c r="AV29" i="5"/>
  <c r="AV27" i="5"/>
  <c r="AV25" i="5"/>
  <c r="AV23" i="5"/>
  <c r="AX21" i="5"/>
  <c r="AV21" i="5"/>
  <c r="AX19" i="5"/>
  <c r="AV19" i="5"/>
  <c r="B8" i="5"/>
  <c r="D1" i="5"/>
  <c r="D38" i="5" s="1"/>
  <c r="G10" i="10"/>
  <c r="AM667" i="1"/>
  <c r="AD664" i="1"/>
  <c r="AM664" i="1" s="1"/>
  <c r="AM661" i="1"/>
  <c r="AM659" i="1"/>
  <c r="AM657" i="1"/>
  <c r="AM655" i="1"/>
  <c r="AM653" i="1"/>
  <c r="AM651" i="1"/>
  <c r="AM649" i="1"/>
  <c r="AM647" i="1"/>
  <c r="AM645" i="1"/>
  <c r="AM643" i="1"/>
  <c r="AM641" i="1"/>
  <c r="AM638" i="1"/>
  <c r="AM628" i="1"/>
  <c r="C628" i="1"/>
  <c r="C626" i="1"/>
  <c r="AM626" i="1"/>
  <c r="AM624" i="1"/>
  <c r="C624" i="1"/>
  <c r="C622" i="1"/>
  <c r="AM622" i="1"/>
  <c r="AD600" i="1"/>
  <c r="AM600" i="1" s="1"/>
  <c r="C600" i="1"/>
  <c r="C602" i="1" s="1"/>
  <c r="C604" i="1" s="1"/>
  <c r="AM604" i="1" s="1"/>
  <c r="A589" i="1"/>
  <c r="AM583" i="1"/>
  <c r="AD580" i="1"/>
  <c r="AM580" i="1"/>
  <c r="AM577" i="1"/>
  <c r="AM575" i="1"/>
  <c r="AM573" i="1"/>
  <c r="AM571" i="1"/>
  <c r="AM569" i="1"/>
  <c r="AM567" i="1"/>
  <c r="AM565" i="1"/>
  <c r="AM563" i="1"/>
  <c r="AM561" i="1"/>
  <c r="AM559" i="1"/>
  <c r="AM557" i="1"/>
  <c r="AM554" i="1"/>
  <c r="C544" i="1"/>
  <c r="AM544" i="1" s="1"/>
  <c r="C542" i="1"/>
  <c r="AM542" i="1" s="1"/>
  <c r="C540" i="1"/>
  <c r="AM540" i="1"/>
  <c r="C538" i="1"/>
  <c r="AM538" i="1" s="1"/>
  <c r="AD516" i="1"/>
  <c r="AM516" i="1" s="1"/>
  <c r="C516" i="1"/>
  <c r="C518" i="1"/>
  <c r="A505" i="1"/>
  <c r="AM499" i="1"/>
  <c r="AD496" i="1"/>
  <c r="AM496" i="1" s="1"/>
  <c r="AM493" i="1"/>
  <c r="AM491" i="1"/>
  <c r="AM489" i="1"/>
  <c r="AM487" i="1"/>
  <c r="AM485" i="1"/>
  <c r="AM483" i="1"/>
  <c r="AM481" i="1"/>
  <c r="AM479" i="1"/>
  <c r="AM477" i="1"/>
  <c r="AM475" i="1"/>
  <c r="AM473" i="1"/>
  <c r="AM470" i="1"/>
  <c r="A421" i="1"/>
  <c r="AW369" i="1"/>
  <c r="AH369" i="1"/>
  <c r="R369" i="1"/>
  <c r="AW359" i="1"/>
  <c r="AH359" i="1"/>
  <c r="R359" i="1"/>
  <c r="AW356" i="1"/>
  <c r="AH356" i="1"/>
  <c r="R356" i="1"/>
  <c r="AW353" i="1"/>
  <c r="AH353" i="1"/>
  <c r="R353" i="1"/>
  <c r="AW350" i="1"/>
  <c r="AH350" i="1"/>
  <c r="R350" i="1"/>
  <c r="AW347" i="1"/>
  <c r="AH347" i="1"/>
  <c r="R347" i="1"/>
  <c r="A337" i="1"/>
  <c r="A253" i="1"/>
  <c r="R250" i="1"/>
  <c r="AW247" i="1"/>
  <c r="AH247" i="1"/>
  <c r="R247" i="1"/>
  <c r="AW238" i="1"/>
  <c r="AH238" i="1"/>
  <c r="R238" i="1"/>
  <c r="A169" i="1"/>
  <c r="AW127" i="1"/>
  <c r="AH127" i="1"/>
  <c r="R127" i="1"/>
  <c r="AH124" i="1"/>
  <c r="R124" i="1"/>
  <c r="R121" i="1"/>
  <c r="AW118" i="1"/>
  <c r="R118" i="1"/>
  <c r="R115" i="1"/>
  <c r="AH112" i="1"/>
  <c r="R112" i="1"/>
  <c r="AW109" i="1"/>
  <c r="AH109" i="1"/>
  <c r="R109" i="1"/>
  <c r="A85" i="1"/>
  <c r="H26" i="10"/>
  <c r="H27" i="10"/>
  <c r="H23" i="10"/>
  <c r="J25" i="10"/>
  <c r="K25" i="10" s="1"/>
  <c r="H20" i="10"/>
  <c r="R38" i="9"/>
  <c r="AC38" i="9" s="1"/>
  <c r="H28" i="10"/>
  <c r="AM602" i="1"/>
  <c r="D49" i="9"/>
  <c r="P30" i="13"/>
  <c r="J22" i="10" l="1"/>
  <c r="K22" i="10" s="1"/>
  <c r="AD502" i="1"/>
  <c r="AM502" i="1" s="1"/>
  <c r="AS122" i="13"/>
  <c r="H154" i="13" s="1"/>
  <c r="C606" i="1"/>
  <c r="AM606" i="1" s="1"/>
  <c r="H155" i="13"/>
  <c r="AE18" i="9"/>
  <c r="AE55" i="9" s="1"/>
  <c r="D2" i="10"/>
  <c r="D3" i="10" s="1"/>
  <c r="D4" i="10" s="1"/>
  <c r="D5" i="10" s="1"/>
  <c r="D6" i="10" s="1"/>
  <c r="D7" i="10" s="1"/>
  <c r="D8" i="10" s="1"/>
  <c r="D9" i="10" s="1"/>
  <c r="D10" i="10" s="1"/>
  <c r="D11" i="10" s="1"/>
  <c r="D12" i="10" s="1"/>
  <c r="D13" i="10" s="1"/>
  <c r="D14" i="10" s="1"/>
  <c r="D15" i="10" s="1"/>
  <c r="D16" i="10" s="1"/>
  <c r="D17" i="10" s="1"/>
  <c r="D18" i="10" s="1"/>
  <c r="D19" i="10" s="1"/>
  <c r="D20" i="10" s="1"/>
  <c r="D21" i="10" s="1"/>
  <c r="D22" i="10" s="1"/>
  <c r="D23" i="10" s="1"/>
  <c r="D24" i="10" s="1"/>
  <c r="D25" i="10" s="1"/>
  <c r="D26" i="10" s="1"/>
  <c r="D27" i="10" s="1"/>
  <c r="D28" i="10" s="1"/>
  <c r="D29" i="10" s="1"/>
  <c r="D30" i="10" s="1"/>
  <c r="D31" i="10" s="1"/>
  <c r="D32" i="10" s="1"/>
  <c r="D33" i="10" s="1"/>
  <c r="D34" i="10" s="1"/>
  <c r="D35" i="10" s="1"/>
  <c r="D36" i="10" s="1"/>
  <c r="D37" i="10" s="1"/>
  <c r="D38" i="10" s="1"/>
  <c r="D39" i="10" s="1"/>
  <c r="D40" i="10" s="1"/>
  <c r="D41" i="10" s="1"/>
  <c r="D42" i="10" s="1"/>
  <c r="D43" i="10" s="1"/>
  <c r="AS59" i="12"/>
  <c r="AS67" i="12"/>
  <c r="AS75" i="12"/>
  <c r="AS77" i="12"/>
  <c r="AS71" i="12"/>
  <c r="AS53" i="12"/>
  <c r="AS51" i="12"/>
  <c r="AS65" i="12"/>
  <c r="AS55" i="12"/>
  <c r="AS63" i="12"/>
  <c r="AS61" i="12"/>
  <c r="AS57" i="12"/>
  <c r="AF34" i="12"/>
  <c r="J31" i="10"/>
  <c r="K31" i="10" s="1"/>
  <c r="AX18" i="13"/>
  <c r="H12" i="10"/>
  <c r="A35" i="10"/>
  <c r="A36" i="10" s="1"/>
  <c r="A37" i="10"/>
  <c r="A38" i="10" s="1"/>
  <c r="A39" i="10" s="1"/>
  <c r="A40" i="10" s="1"/>
  <c r="A41" i="10" s="1"/>
  <c r="A42" i="10" s="1"/>
  <c r="B43" i="10"/>
  <c r="B44" i="10"/>
  <c r="C44" i="10"/>
  <c r="C43" i="10"/>
  <c r="AM518" i="1"/>
  <c r="C520" i="1"/>
  <c r="R35" i="9"/>
  <c r="AC35" i="9" s="1"/>
  <c r="G33" i="10"/>
  <c r="J33" i="10" s="1"/>
  <c r="K33" i="10" s="1"/>
  <c r="P36" i="13"/>
  <c r="G32" i="10"/>
  <c r="J32" i="10" s="1"/>
  <c r="K32" i="10" s="1"/>
  <c r="AP158" i="13"/>
  <c r="G67" i="10"/>
  <c r="AF25" i="12"/>
  <c r="G66" i="10"/>
  <c r="AN125" i="13"/>
  <c r="G11" i="10"/>
  <c r="R18" i="9"/>
  <c r="R55" i="9" s="1"/>
  <c r="D79" i="8"/>
  <c r="D36" i="8"/>
  <c r="D84" i="11"/>
  <c r="D46" i="11"/>
  <c r="G30" i="10"/>
  <c r="J30" i="10" s="1"/>
  <c r="K30" i="10" s="1"/>
  <c r="G89" i="10"/>
  <c r="K29" i="10"/>
  <c r="AF28" i="12"/>
  <c r="C608" i="1" l="1"/>
  <c r="I11" i="10"/>
  <c r="AM47" i="5"/>
  <c r="AH47" i="5"/>
  <c r="D44" i="10"/>
  <c r="D45" i="10" s="1"/>
  <c r="D48" i="10" s="1"/>
  <c r="AG18" i="13"/>
  <c r="P18" i="13"/>
  <c r="P33" i="13"/>
  <c r="C610" i="1"/>
  <c r="AM608" i="1"/>
  <c r="C522" i="1"/>
  <c r="AM520" i="1"/>
  <c r="B45" i="10"/>
  <c r="B48" i="10" s="1"/>
  <c r="B46" i="10"/>
  <c r="A44" i="10"/>
  <c r="A43" i="10"/>
  <c r="C45" i="10"/>
  <c r="C48" i="10" s="1"/>
  <c r="C46" i="10"/>
  <c r="AO18" i="9"/>
  <c r="AO55" i="9" s="1"/>
  <c r="H11" i="10"/>
  <c r="AJ18" i="9"/>
  <c r="AJ55" i="9" s="1"/>
  <c r="D46" i="10" l="1"/>
  <c r="D47" i="10" s="1"/>
  <c r="AM610" i="1"/>
  <c r="C612" i="1"/>
  <c r="A45" i="10"/>
  <c r="A48" i="10" s="1"/>
  <c r="A46" i="10"/>
  <c r="B47" i="10"/>
  <c r="B49" i="10"/>
  <c r="B50" i="10" s="1"/>
  <c r="B51" i="10" s="1"/>
  <c r="B52" i="10" s="1"/>
  <c r="B53" i="10" s="1"/>
  <c r="B54" i="10" s="1"/>
  <c r="B55" i="10" s="1"/>
  <c r="B56" i="10" s="1"/>
  <c r="B57" i="10" s="1"/>
  <c r="B58" i="10" s="1"/>
  <c r="B59" i="10" s="1"/>
  <c r="B60" i="10" s="1"/>
  <c r="B61" i="10" s="1"/>
  <c r="B62" i="10" s="1"/>
  <c r="B63" i="10" s="1"/>
  <c r="B64" i="10" s="1"/>
  <c r="B65" i="10" s="1"/>
  <c r="B66" i="10" s="1"/>
  <c r="B67" i="10" s="1"/>
  <c r="B68" i="10" s="1"/>
  <c r="B69" i="10" s="1"/>
  <c r="B70" i="10" s="1"/>
  <c r="B71" i="10" s="1"/>
  <c r="B72" i="10" s="1"/>
  <c r="B73" i="10" s="1"/>
  <c r="B74" i="10" s="1"/>
  <c r="B75" i="10" s="1"/>
  <c r="B76" i="10" s="1"/>
  <c r="B77" i="10" s="1"/>
  <c r="B78" i="10" s="1"/>
  <c r="B79" i="10" s="1"/>
  <c r="B80" i="10" s="1"/>
  <c r="B81" i="10" s="1"/>
  <c r="B82" i="10" s="1"/>
  <c r="B83" i="10" s="1"/>
  <c r="C49" i="10"/>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47" i="10"/>
  <c r="C524" i="1"/>
  <c r="AM522" i="1"/>
  <c r="D49" i="10" l="1"/>
  <c r="D50" i="10" s="1"/>
  <c r="D51" i="10" s="1"/>
  <c r="D52" i="10" s="1"/>
  <c r="D53" i="10" s="1"/>
  <c r="D54" i="10" s="1"/>
  <c r="D55" i="10" s="1"/>
  <c r="D56" i="10" s="1"/>
  <c r="D57" i="10" s="1"/>
  <c r="D58" i="10" s="1"/>
  <c r="D59" i="10" s="1"/>
  <c r="D60" i="10" s="1"/>
  <c r="D61" i="10" s="1"/>
  <c r="D62" i="10" s="1"/>
  <c r="D63" i="10" s="1"/>
  <c r="D64" i="10" s="1"/>
  <c r="D65" i="10" s="1"/>
  <c r="D66" i="10" s="1"/>
  <c r="D67" i="10" s="1"/>
  <c r="D68" i="10" s="1"/>
  <c r="D69" i="10" s="1"/>
  <c r="D70" i="10" s="1"/>
  <c r="D71" i="10" s="1"/>
  <c r="D72" i="10" s="1"/>
  <c r="D73" i="10" s="1"/>
  <c r="D74" i="10" s="1"/>
  <c r="D75" i="10" s="1"/>
  <c r="D76" i="10" s="1"/>
  <c r="D77" i="10" s="1"/>
  <c r="D78" i="10" s="1"/>
  <c r="D79" i="10" s="1"/>
  <c r="D80" i="10" s="1"/>
  <c r="D81" i="10" s="1"/>
  <c r="D82" i="10" s="1"/>
  <c r="D83" i="10" s="1"/>
  <c r="D85" i="10" s="1"/>
  <c r="D86" i="10" s="1"/>
  <c r="D87" i="10" s="1"/>
  <c r="D88" i="10" s="1"/>
  <c r="D89" i="10" s="1"/>
  <c r="C614" i="1"/>
  <c r="AM612" i="1"/>
  <c r="B85" i="10"/>
  <c r="B86" i="10" s="1"/>
  <c r="B87" i="10" s="1"/>
  <c r="B88" i="10" s="1"/>
  <c r="B89" i="10" s="1"/>
  <c r="B84" i="10"/>
  <c r="C84" i="10"/>
  <c r="C85" i="10"/>
  <c r="C86" i="10" s="1"/>
  <c r="C87" i="10" s="1"/>
  <c r="C88" i="10" s="1"/>
  <c r="C89" i="10" s="1"/>
  <c r="A49" i="10"/>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47" i="10"/>
  <c r="C526" i="1"/>
  <c r="AM524" i="1"/>
  <c r="D84" i="10" l="1"/>
  <c r="A85" i="10"/>
  <c r="A86" i="10" s="1"/>
  <c r="A87" i="10" s="1"/>
  <c r="A88" i="10" s="1"/>
  <c r="A89" i="10" s="1"/>
  <c r="A84" i="10"/>
  <c r="C528" i="1"/>
  <c r="AM526" i="1"/>
  <c r="C616" i="1"/>
  <c r="AM614" i="1"/>
  <c r="C530" i="1" l="1"/>
  <c r="AM528" i="1"/>
  <c r="C618" i="1"/>
  <c r="AM616" i="1"/>
  <c r="C620" i="1" l="1"/>
  <c r="AM620" i="1" s="1"/>
  <c r="AM618" i="1"/>
  <c r="C532" i="1"/>
  <c r="AM530" i="1"/>
  <c r="C534" i="1" l="1"/>
  <c r="AM532" i="1"/>
  <c r="AM630" i="1"/>
  <c r="AD670" i="1" s="1"/>
  <c r="AM670" i="1" s="1"/>
  <c r="C536" i="1" l="1"/>
  <c r="AM536" i="1" s="1"/>
  <c r="AM534" i="1"/>
  <c r="AM546" i="1" l="1"/>
  <c r="AD586" i="1" s="1"/>
  <c r="AM58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L33" authorId="0" shapeId="0" xr:uid="{00000000-0006-0000-0000-000001000000}">
      <text>
        <r>
          <rPr>
            <b/>
            <sz val="9"/>
            <color indexed="55"/>
            <rFont val="Tahoma"/>
            <family val="2"/>
            <charset val="1"/>
          </rPr>
          <t xml:space="preserve">Détail adresse
</t>
        </r>
      </text>
    </comment>
    <comment ref="L36" authorId="0" shapeId="0" xr:uid="{00000000-0006-0000-0000-000002000000}">
      <text>
        <r>
          <rPr>
            <b/>
            <sz val="9"/>
            <color indexed="55"/>
            <rFont val="Tahoma"/>
            <family val="2"/>
            <charset val="1"/>
          </rPr>
          <t xml:space="preserve">cp
</t>
        </r>
      </text>
    </comment>
    <comment ref="W36" authorId="0" shapeId="0" xr:uid="{00000000-0006-0000-0000-000003000000}">
      <text>
        <r>
          <rPr>
            <sz val="9"/>
            <color indexed="55"/>
            <rFont val="Tahoma"/>
            <family val="2"/>
            <charset val="1"/>
          </rPr>
          <t xml:space="preserve">Commune
</t>
        </r>
      </text>
    </comment>
  </commentList>
</comments>
</file>

<file path=xl/sharedStrings.xml><?xml version="1.0" encoding="utf-8"?>
<sst xmlns="http://schemas.openxmlformats.org/spreadsheetml/2006/main" count="3025" uniqueCount="1118">
  <si>
    <t>Niveau de prévention ciblé</t>
  </si>
  <si>
    <t>Primaire</t>
  </si>
  <si>
    <t>Secondaire</t>
  </si>
  <si>
    <t>Tertiaire</t>
  </si>
  <si>
    <t>Catégories de bénéficiaires</t>
  </si>
  <si>
    <t xml:space="preserve">  Personnes de 60 à 69 ans</t>
  </si>
  <si>
    <t>Personnes de 70 à 79 ans</t>
  </si>
  <si>
    <t>Personnes de 80 ans et +</t>
  </si>
  <si>
    <t xml:space="preserve">  Bénéficiaires de l'APA</t>
  </si>
  <si>
    <t>Résultats attendus</t>
  </si>
  <si>
    <t>Nombre de bénéficiaires</t>
  </si>
  <si>
    <t>Nombre total attendus</t>
  </si>
  <si>
    <t>Dont GIR 1</t>
  </si>
  <si>
    <t>Préciser</t>
  </si>
  <si>
    <t>Dont GIR 2</t>
  </si>
  <si>
    <t>Dont GIR 3</t>
  </si>
  <si>
    <t>Dont GIR 4</t>
  </si>
  <si>
    <t>Dont GIR 5 et 6</t>
  </si>
  <si>
    <t>Objectifs généraux du projet (5 principaux maximum)</t>
  </si>
  <si>
    <t>Développer les actions collectives de prévention sur la thématique du « Bien Vieillir », de la mémoire et de la nutrition sur le département du Morbihan</t>
  </si>
  <si>
    <t>Prévenir la perte d’autonomie des personnes bénéficiaires des actions de l’ASEPT Bretagne</t>
  </si>
  <si>
    <t>Promouvoir les parcours de prévention santé auprès des personnes âgées</t>
  </si>
  <si>
    <t>Mettre en place des actions collectives sur les territoires fragiles, considérés comme prioritaires au regard de critères de fragilité</t>
  </si>
  <si>
    <t>Réduire les inégalités territoriales de santé</t>
  </si>
  <si>
    <t>Objectifs opérationnels du projet (5 principaux maximum)</t>
  </si>
  <si>
    <t>Organiser les réunions d’information permettant aux personnes âgées de connaître les programmes de prévention de la perte d’autonomie</t>
  </si>
  <si>
    <t>Mettre en place les ateliers collectifs sur l’ensemble du département, y compris en milieu rural, en coordination avec les financeurs et les autres opérateurs de prévention santé</t>
  </si>
  <si>
    <t>Evaluer l’ensemble des actions collectives de prévention (3 questionnaires remis à chaque participant)</t>
  </si>
  <si>
    <t>Mettre en oeuvre les moyens humains et matériels nécessaires à l’organisation des ateliers</t>
  </si>
  <si>
    <t>Points forts du projet (5 principaux maximum)</t>
  </si>
  <si>
    <t>Intervention de l’ASEPT Bretagne sur l’ensemble du département</t>
  </si>
  <si>
    <t>Equipe composée exclusivement de professionnels spécialement formés à l’animation des actions de prévention</t>
  </si>
  <si>
    <t>Projet construit en partenariat avec de nombreux acteurs (caisses de retraite partenaires, réseau de psychologues, travailleurs sociaux du territoire, CLIC, CCAS, associations de retraités, etc.</t>
  </si>
  <si>
    <t>Coordination des actions de prévention avec les autres opérateurs du département</t>
  </si>
  <si>
    <t>Suivi et évaluation de toutes les actions de prévention mises en oeuvre par l’ASEPT Bretagne.</t>
  </si>
  <si>
    <t>Coordination des actions de prévention</t>
  </si>
  <si>
    <t>Organisation partenariale</t>
  </si>
  <si>
    <t>Communication sur les territoires</t>
  </si>
  <si>
    <t>Modalités de mise en œuvre</t>
  </si>
  <si>
    <t>Type de partenaires associés au projet</t>
  </si>
  <si>
    <t>Espaces autonomie</t>
  </si>
  <si>
    <t>CD56</t>
  </si>
  <si>
    <t>EHPAD, résidence autonomie</t>
  </si>
  <si>
    <t>CCAS</t>
  </si>
  <si>
    <t>Mairie</t>
  </si>
  <si>
    <t>Intercommunalité</t>
  </si>
  <si>
    <t>SAAD</t>
  </si>
  <si>
    <t>Caisses de retraites, CAP retraite</t>
  </si>
  <si>
    <t>Média (radio locale…)</t>
  </si>
  <si>
    <t>CLIC</t>
  </si>
  <si>
    <t>Associations personnes âgées</t>
  </si>
  <si>
    <t>Médecins, hôpitaux…</t>
  </si>
  <si>
    <t>CAF</t>
  </si>
  <si>
    <t>MSA</t>
  </si>
  <si>
    <t>ARS</t>
  </si>
  <si>
    <t>Autres (préciser)</t>
  </si>
  <si>
    <t>Armoric Expertise</t>
  </si>
  <si>
    <t>Modalités de partenariat avec l'espace autonomie</t>
  </si>
  <si>
    <t>Information</t>
  </si>
  <si>
    <t>Sollicitation / diagnostic</t>
  </si>
  <si>
    <t>Participation au projet</t>
  </si>
  <si>
    <t>Description générale de l'organisation et du fonctionnement</t>
  </si>
  <si>
    <t>L’équipe de l’ASEPT Bretagne se compose de deux assistantes administratives et de 8 animateurs, de formation initiale en travail social (diplôme d’état CESF ou ASS) chargés d’animer les actions de prévention santé. Le personnel est spécifique formé à la méthode et au contenu des actions, pendant une semaine pour chaque atelier, soit 3 semaines de formation préalables.
MSA Services Armorique, gestionnaire de l’ASEPT Bretagne, associe également la structure évaluatrice « Armoric Expertise » au développement de l’ASEPT Bretagne. Les salariés de cette association, assurant la mission d’évaluation des besoins individuels des retraités des caisses de retraite en Bretagne, sont également formés à l’animation des ateliers de prévention. Par ailleurs, dans le cadre de leurs missions, ils seront amenés à orienter les personnes âgées de tout régime de protection sociale vers les ateliers de prévention situés à proximité de leur domicile.
Ainsi, en cohérence avec le développement de l’association, le projet proposé par l’ASEPT Bretagne à la Conférence des financeurs prévoit un développement des actions sur une période de 3 ans.</t>
  </si>
  <si>
    <t>Moyens humains mobilisés</t>
  </si>
  <si>
    <t>L’équipe de l’ASEPT Bretagne est composée d'animateurs, travailleurs sociaux (diplôme d’état CESF ou ASS) et d'une équipe administrative (assistante administrative), soit 10 ETP en 2018. Sur le département du Morbihan, l’équipe est composée de 2 animatrices prévention santé à temps plein.
Mise à disposition de 10 travailleurs sociaux de l’association Armoric Expertise, formés à l'animation des ateliers. Sur le département du Morbihan, ces mises à dispositions auprès de l’ASEPT Bretagne concernent une personne, de façon ponctuelle.
Gestion de l’association par MSA Services Armorique (direction, comptabilité, management, développement de projets, fonctions support, etc.)</t>
  </si>
  <si>
    <t>Moyens matériels et communication</t>
  </si>
  <si>
    <t xml:space="preserve"> - Salles communales
 - Matériel informatique : PC portable, vidéoprojecteur, etc.
La communication est gérée par les secrétaires – assistantes : transmission de flyers et plaquettes d’information, édition d’affiches, publication de communiqués de presse (journaux locaux et bulletin municipal).</t>
  </si>
  <si>
    <t>Echéancier de l'opération</t>
  </si>
  <si>
    <t>Recettes 2018</t>
  </si>
  <si>
    <t>Recette</t>
  </si>
  <si>
    <t>Montant</t>
  </si>
  <si>
    <t>Taux</t>
  </si>
  <si>
    <t>Conférence des Financeurs</t>
  </si>
  <si>
    <t>Etat</t>
  </si>
  <si>
    <t>Région</t>
  </si>
  <si>
    <t>Département</t>
  </si>
  <si>
    <t>Commune ou EPCI</t>
  </si>
  <si>
    <t>CPAM</t>
  </si>
  <si>
    <t>CARSAT</t>
  </si>
  <si>
    <t>CAP RETRAITE</t>
  </si>
  <si>
    <t>(préciser si autres)</t>
  </si>
  <si>
    <t>Total autres cofinancements</t>
  </si>
  <si>
    <t>Participation des bénéficiaires</t>
  </si>
  <si>
    <t>Autofinancement par le porteur de projet</t>
  </si>
  <si>
    <t>Budget 2018 de l'opération</t>
  </si>
  <si>
    <t>Dépenses</t>
  </si>
  <si>
    <t>Poste de dépense</t>
  </si>
  <si>
    <t>P.U.</t>
  </si>
  <si>
    <t>Nb</t>
  </si>
  <si>
    <t>Coût TTC</t>
  </si>
  <si>
    <t>Achats de prestations d'études et de prestations de services</t>
  </si>
  <si>
    <t>Achats de matières et fournitures</t>
  </si>
  <si>
    <t>Autres fournitures</t>
  </si>
  <si>
    <t>Locations</t>
  </si>
  <si>
    <t>Entretien et réparation</t>
  </si>
  <si>
    <t>Assurance</t>
  </si>
  <si>
    <t>Rémunérations intermédiaires et honoraires</t>
  </si>
  <si>
    <t>Publicité, publication</t>
  </si>
  <si>
    <t>Déplacements, missions</t>
  </si>
  <si>
    <t>Rémunérations des personnels</t>
  </si>
  <si>
    <t>Autres charges de personnel</t>
  </si>
  <si>
    <t>TOTAL</t>
  </si>
  <si>
    <t>Aide à la saisie du dossier de candidature</t>
  </si>
  <si>
    <t xml:space="preserve">La saisie des informations sur votre projet est faciltée : </t>
  </si>
  <si>
    <t>- A chaque page, vous trouverez des icônes vous permettant de naviguer d'un onglet à l'autre</t>
  </si>
  <si>
    <t>- Seules les cellules où vous avez des saisies vous seront accessibles.</t>
  </si>
  <si>
    <t>Pages 1 et 2 - Identification</t>
  </si>
  <si>
    <t>Les zones "roses" sont à renseigner</t>
  </si>
  <si>
    <t>L'année du projet est figée</t>
  </si>
  <si>
    <t>Le libellé de l'opération est une saisie "texte" qui va se reporter sur tous les onglets en automatique</t>
  </si>
  <si>
    <t>N'oubliez pas d'entrer votre RIB</t>
  </si>
  <si>
    <t>Pages 3 et 4 - Thématiques</t>
  </si>
  <si>
    <t>Le libellé de l'opération est repris automatiquement</t>
  </si>
  <si>
    <t>Type d'actions à mener :</t>
  </si>
  <si>
    <t xml:space="preserve"> ne renseigner que le nombre par exercice, le total se calcule automatiquement</t>
  </si>
  <si>
    <t>Pages 5 et 6 - Motivations</t>
  </si>
  <si>
    <t>Le libellé de l'opération s'inscrit automatiquement</t>
  </si>
  <si>
    <t>Pour les problématiques à l'origine du projet et la description du projet : c'est du texte libre</t>
  </si>
  <si>
    <t>Pages 7 - 8 et 9 - Objectifs</t>
  </si>
  <si>
    <t xml:space="preserve">page 7 : seules les cellules en couleur "rose" sont à compléter </t>
  </si>
  <si>
    <t>page 8 : la couleur des cellules change dès que vous validez votre saisie</t>
  </si>
  <si>
    <t xml:space="preserve">texte en champs libres description des objectifs généraux (8 maximum) et opérationnels (8 maximum) </t>
  </si>
  <si>
    <t>page 9 : texte en champs libres description des points forts (8 maximum)</t>
  </si>
  <si>
    <t>la couleur des cellules change dès que vous validez votre saisie</t>
  </si>
  <si>
    <t>Pages 10 - 11 et 12 - Mise en œuvre</t>
  </si>
  <si>
    <t>page 10 : les cellules en "rose" sont à compléter</t>
  </si>
  <si>
    <t>le cas échéant, la cellule "autres" en texte libre</t>
  </si>
  <si>
    <t>Modalités de fonctionnement : texte libre</t>
  </si>
  <si>
    <t>Page 12 : la couleur de la cellule change dès que vous validez votre saisie</t>
  </si>
  <si>
    <t>Moyens humains, matériels et communication : texte libre</t>
  </si>
  <si>
    <t xml:space="preserve">Couverture territoriale : </t>
  </si>
  <si>
    <r>
      <rPr>
        <sz val="14"/>
        <color indexed="55"/>
        <rFont val="Arial Narrow"/>
        <family val="2"/>
        <charset val="1"/>
      </rPr>
      <t>Saisir</t>
    </r>
    <r>
      <rPr>
        <b/>
        <sz val="14"/>
        <color indexed="55"/>
        <rFont val="Arial Narrow"/>
        <family val="2"/>
        <charset val="1"/>
      </rPr>
      <t xml:space="preserve"> 1 </t>
    </r>
    <r>
      <rPr>
        <sz val="14"/>
        <color indexed="55"/>
        <rFont val="Arial Narrow"/>
        <family val="2"/>
        <charset val="1"/>
      </rPr>
      <t>dans la cellule qui suit la colonne de la commune où se déroulera l'action</t>
    </r>
  </si>
  <si>
    <t>Il ne s'agit pas du rayonnement géographique de l'action</t>
  </si>
  <si>
    <t>Nous appelons votre attention sur l'importance de ces informations même si cela n'est qu'une prévision</t>
  </si>
  <si>
    <t xml:space="preserve">Pour les ateliers inter-régimes : vous pouvez indiquer les communes sur lesquelles vous envisagez </t>
  </si>
  <si>
    <t xml:space="preserve">la réalisation de l'action, mais le lieu de réalisation des actions financées sera déterminé par la </t>
  </si>
  <si>
    <t>coordination "Pour bien vieillir Bretagne" pour répondre aux besoins recensés sur les territoires</t>
  </si>
  <si>
    <t>CONFERENCE DES FINANCEURS 22
CD22- PBVB - ARS</t>
  </si>
  <si>
    <t>1 - Identification</t>
  </si>
  <si>
    <t>Année appel à projet</t>
  </si>
  <si>
    <t>Libellé de l'opération</t>
  </si>
  <si>
    <r>
      <rPr>
        <b/>
        <sz val="11"/>
        <color indexed="55"/>
        <rFont val="Calibri"/>
        <family val="2"/>
        <charset val="1"/>
      </rPr>
      <t>Echéancier</t>
    </r>
    <r>
      <rPr>
        <b/>
        <sz val="8"/>
        <color indexed="55"/>
        <rFont val="Calibri"/>
        <family val="2"/>
        <charset val="1"/>
      </rPr>
      <t xml:space="preserve"> </t>
    </r>
    <r>
      <rPr>
        <sz val="8"/>
        <color indexed="55"/>
        <rFont val="Calibri"/>
        <family val="2"/>
        <charset val="1"/>
      </rPr>
      <t>(date jj/mm/aaaa)</t>
    </r>
  </si>
  <si>
    <t>Nb exercices</t>
  </si>
  <si>
    <t>Porteur de projet</t>
  </si>
  <si>
    <t>Nom de la structure</t>
  </si>
  <si>
    <t>N° SIRET</t>
  </si>
  <si>
    <t>Statut juridique</t>
  </si>
  <si>
    <t>CODE APE (NAF)</t>
  </si>
  <si>
    <t>Courriel</t>
  </si>
  <si>
    <t>TELEPHONE</t>
  </si>
  <si>
    <t>Code Postal</t>
  </si>
  <si>
    <t>Commune</t>
  </si>
  <si>
    <t xml:space="preserve"> - page 1 - </t>
  </si>
  <si>
    <t>Nom</t>
  </si>
  <si>
    <t>Prénom</t>
  </si>
  <si>
    <t>Fonction</t>
  </si>
  <si>
    <t>Coordonnées bancaires</t>
  </si>
  <si>
    <t>Titulaire du compte</t>
  </si>
  <si>
    <t>Banque</t>
  </si>
  <si>
    <t>Domiciliation</t>
  </si>
  <si>
    <t>Code banque</t>
  </si>
  <si>
    <t>Code guichet</t>
  </si>
  <si>
    <t>Numéro de compte</t>
  </si>
  <si>
    <t>Clé RIB</t>
  </si>
  <si>
    <t xml:space="preserve"> - page 2 - </t>
  </si>
  <si>
    <t>suivant</t>
  </si>
  <si>
    <t>2 - Thématiques</t>
  </si>
  <si>
    <t>Prévention Santé</t>
  </si>
  <si>
    <t>Aide aux aidants</t>
  </si>
  <si>
    <t>Soutien aux aidants</t>
  </si>
  <si>
    <t>Souffrance psychique</t>
  </si>
  <si>
    <t xml:space="preserve">Habitat </t>
  </si>
  <si>
    <t>Accès aux droits et à la vie sociale</t>
  </si>
  <si>
    <t>Aides Techniques</t>
  </si>
  <si>
    <t>Accessibilité</t>
  </si>
  <si>
    <t>Adaptation au logement</t>
  </si>
  <si>
    <t>Equilibre</t>
  </si>
  <si>
    <t>Accès aux droits / Numérique</t>
  </si>
  <si>
    <t>Déficiences sensorielles</t>
  </si>
  <si>
    <t>Lutte contre l’isolement</t>
  </si>
  <si>
    <t xml:space="preserve">Bien-être </t>
  </si>
  <si>
    <t xml:space="preserve"> - page 3 - </t>
  </si>
  <si>
    <t>Total</t>
  </si>
  <si>
    <t>Bilan prévention</t>
  </si>
  <si>
    <t>Autres : précisez</t>
  </si>
  <si>
    <t xml:space="preserve"> - page 4 - </t>
  </si>
  <si>
    <t>précédent</t>
  </si>
  <si>
    <t>3 - Motivations</t>
  </si>
  <si>
    <t xml:space="preserve"> - page 5 - </t>
  </si>
  <si>
    <t xml:space="preserve"> - page 6 - </t>
  </si>
  <si>
    <t>Suivant</t>
  </si>
  <si>
    <t xml:space="preserve">Renseigner les communes où vous envisagez de réaliser l'action : Cocher 1 dans les communes concernées </t>
  </si>
  <si>
    <t>Page 1</t>
  </si>
  <si>
    <t>Code_Insee</t>
  </si>
  <si>
    <t>Libelle_Commune</t>
  </si>
  <si>
    <t>Couverture</t>
  </si>
  <si>
    <t>Canton</t>
  </si>
  <si>
    <t>EPCI_Actuel_Nom</t>
  </si>
  <si>
    <t>MdD</t>
  </si>
  <si>
    <t>56001</t>
  </si>
  <si>
    <t>ALLINEUC</t>
  </si>
  <si>
    <t>Mûr-de-Bretagne</t>
  </si>
  <si>
    <t>LOUDEAC COMMAUTE BRETAGNE CENTRE</t>
  </si>
  <si>
    <t>Centre Bretagne</t>
  </si>
  <si>
    <t>56002</t>
  </si>
  <si>
    <t>ANDEL</t>
  </si>
  <si>
    <t>Lamballe</t>
  </si>
  <si>
    <t>LAMBALLE TERRE ET MER</t>
  </si>
  <si>
    <t>St Brieuc</t>
  </si>
  <si>
    <t>56003</t>
  </si>
  <si>
    <t>AUCALEUC</t>
  </si>
  <si>
    <t>Dinan</t>
  </si>
  <si>
    <t>DINAN COMMUNAUTE</t>
  </si>
  <si>
    <t>56004</t>
  </si>
  <si>
    <t>BEAUSSAIS-SUR-MER</t>
  </si>
  <si>
    <t>Pleslin-Trigavou</t>
  </si>
  <si>
    <t>COTES D'EMERAUDE COMMUNAUTE</t>
  </si>
  <si>
    <t>56005</t>
  </si>
  <si>
    <t>BEGARD</t>
  </si>
  <si>
    <t>Bégard</t>
  </si>
  <si>
    <t>GUINGAMP PAIMPOL AGGLOMERATION</t>
  </si>
  <si>
    <t>Guingamp</t>
  </si>
  <si>
    <t>56006</t>
  </si>
  <si>
    <t>BELLE-ISLE-EN-TERRE</t>
  </si>
  <si>
    <t>Callac</t>
  </si>
  <si>
    <t>56007</t>
  </si>
  <si>
    <t>BERHET</t>
  </si>
  <si>
    <t>LANNION TREGOR COMMUNAUTE</t>
  </si>
  <si>
    <t>Lannion</t>
  </si>
  <si>
    <t>56008</t>
  </si>
  <si>
    <t>BINIC - ETABLES-SUR-MER</t>
  </si>
  <si>
    <t>Plouha</t>
  </si>
  <si>
    <t>SAINT BRIEUC ARMOR AGGLOMERATION</t>
  </si>
  <si>
    <t>56009</t>
  </si>
  <si>
    <t>BOBITAL</t>
  </si>
  <si>
    <t>Lanvallay</t>
  </si>
  <si>
    <t>56010</t>
  </si>
  <si>
    <t>BON REPOS SUR BLAVET</t>
  </si>
  <si>
    <t>Rostrenen</t>
  </si>
  <si>
    <t>56011</t>
  </si>
  <si>
    <t>BOQUEHO</t>
  </si>
  <si>
    <t>Plélo</t>
  </si>
  <si>
    <t>LEFF ARMOR COMMUNAUTE</t>
  </si>
  <si>
    <t>56012</t>
  </si>
  <si>
    <t>BOURBRIAC</t>
  </si>
  <si>
    <t>56013</t>
  </si>
  <si>
    <t>BOURSEUL</t>
  </si>
  <si>
    <t>Plancoët</t>
  </si>
  <si>
    <t>56014</t>
  </si>
  <si>
    <t>BREHAND</t>
  </si>
  <si>
    <t>Plénée-Jugon</t>
  </si>
  <si>
    <t>56015</t>
  </si>
  <si>
    <t>BRELIDY</t>
  </si>
  <si>
    <t>56017</t>
  </si>
  <si>
    <t>BRINGOLO</t>
  </si>
  <si>
    <t>56018</t>
  </si>
  <si>
    <t>BROONS</t>
  </si>
  <si>
    <t>Broons</t>
  </si>
  <si>
    <t>56019</t>
  </si>
  <si>
    <t>BRUSVILY</t>
  </si>
  <si>
    <t>56020</t>
  </si>
  <si>
    <t>BULAT-PESTIVIEN</t>
  </si>
  <si>
    <t>56021</t>
  </si>
  <si>
    <t>CALANHEL</t>
  </si>
  <si>
    <t>56022</t>
  </si>
  <si>
    <t>CALLAC-DE-BRETAGNE</t>
  </si>
  <si>
    <t>56023</t>
  </si>
  <si>
    <t>CALORGUEN</t>
  </si>
  <si>
    <t>56024</t>
  </si>
  <si>
    <t>CAMLEZ</t>
  </si>
  <si>
    <t>Tréguier</t>
  </si>
  <si>
    <t>56025</t>
  </si>
  <si>
    <t>CANIHUEL</t>
  </si>
  <si>
    <t>KREIZ BREIZH</t>
  </si>
  <si>
    <t>56026</t>
  </si>
  <si>
    <t>CAOUENNEC-LANVEZEAC</t>
  </si>
  <si>
    <t>56027</t>
  </si>
  <si>
    <t>CARNOET</t>
  </si>
  <si>
    <t>56028</t>
  </si>
  <si>
    <t>CAULNES</t>
  </si>
  <si>
    <t>56029</t>
  </si>
  <si>
    <t>CAUREL</t>
  </si>
  <si>
    <t>LCBC</t>
  </si>
  <si>
    <t>56030</t>
  </si>
  <si>
    <t>CAVAN</t>
  </si>
  <si>
    <t>56031</t>
  </si>
  <si>
    <t>CHATELAUDREN-PLOUAGAT</t>
  </si>
  <si>
    <t>56032</t>
  </si>
  <si>
    <t>COADOUT</t>
  </si>
  <si>
    <t>56033</t>
  </si>
  <si>
    <t>COATASCORN</t>
  </si>
  <si>
    <t>56034</t>
  </si>
  <si>
    <t>COATREVEN</t>
  </si>
  <si>
    <t>56035</t>
  </si>
  <si>
    <t>COETLOGON</t>
  </si>
  <si>
    <t>Loudéac</t>
  </si>
  <si>
    <t>56036</t>
  </si>
  <si>
    <t>COETMIEUX</t>
  </si>
  <si>
    <t>56039</t>
  </si>
  <si>
    <t>COHINIAC</t>
  </si>
  <si>
    <t>56040</t>
  </si>
  <si>
    <t>CORLAY</t>
  </si>
  <si>
    <t>56041</t>
  </si>
  <si>
    <t>CORSEUL</t>
  </si>
  <si>
    <t>56042</t>
  </si>
  <si>
    <t>CREHEN</t>
  </si>
  <si>
    <t>56043</t>
  </si>
  <si>
    <t>DINAN</t>
  </si>
  <si>
    <t>56044</t>
  </si>
  <si>
    <t>DUAULT</t>
  </si>
  <si>
    <t>56045</t>
  </si>
  <si>
    <t>EREAC</t>
  </si>
  <si>
    <t>56046</t>
  </si>
  <si>
    <t>ERQUY</t>
  </si>
  <si>
    <t>Pléneuf-Val-André</t>
  </si>
  <si>
    <t>56047</t>
  </si>
  <si>
    <t>EVRAN</t>
  </si>
  <si>
    <t>56048</t>
  </si>
  <si>
    <t>FREHEL</t>
  </si>
  <si>
    <t>56049</t>
  </si>
  <si>
    <t>GAUSSON</t>
  </si>
  <si>
    <t>56050</t>
  </si>
  <si>
    <t>GLOMEL</t>
  </si>
  <si>
    <t>56051</t>
  </si>
  <si>
    <t>GOMENE</t>
  </si>
  <si>
    <t>56052</t>
  </si>
  <si>
    <t>GOMMENEC'H</t>
  </si>
  <si>
    <t>56053</t>
  </si>
  <si>
    <t>GOUAREC</t>
  </si>
  <si>
    <t>56054</t>
  </si>
  <si>
    <t>GOUDELIN</t>
  </si>
  <si>
    <t>56055</t>
  </si>
  <si>
    <t>GRACE-UZEL</t>
  </si>
  <si>
    <t>56056</t>
  </si>
  <si>
    <t>GRACES</t>
  </si>
  <si>
    <t>56057</t>
  </si>
  <si>
    <t>GUENROC</t>
  </si>
  <si>
    <t>56058</t>
  </si>
  <si>
    <t>GUERLEDAN</t>
  </si>
  <si>
    <t>56060</t>
  </si>
  <si>
    <t>GUINGAMP</t>
  </si>
  <si>
    <t>56061</t>
  </si>
  <si>
    <t>GUITTE</t>
  </si>
  <si>
    <t>56062</t>
  </si>
  <si>
    <t>GURUNHUEL</t>
  </si>
  <si>
    <t>56063</t>
  </si>
  <si>
    <t>HEMONSTOIR</t>
  </si>
  <si>
    <t>56065</t>
  </si>
  <si>
    <t>HENANBIHEN</t>
  </si>
  <si>
    <t>56066</t>
  </si>
  <si>
    <t>HENANSAL</t>
  </si>
  <si>
    <t>56067</t>
  </si>
  <si>
    <t>HENON</t>
  </si>
  <si>
    <t>Plaintel</t>
  </si>
  <si>
    <t>56068</t>
  </si>
  <si>
    <t>HILLION</t>
  </si>
  <si>
    <t>Trégueux</t>
  </si>
  <si>
    <t>56069</t>
  </si>
  <si>
    <t>ILE DE BREHAT</t>
  </si>
  <si>
    <t>Paimpol</t>
  </si>
  <si>
    <t>56070</t>
  </si>
  <si>
    <t>ILLIFAUT</t>
  </si>
  <si>
    <t>56071</t>
  </si>
  <si>
    <t>JUGON-LES-LACS - COMMUNE NOUVELLE</t>
  </si>
  <si>
    <t>56072</t>
  </si>
  <si>
    <t>KERBORS</t>
  </si>
  <si>
    <t>56073</t>
  </si>
  <si>
    <t>KERFOT</t>
  </si>
  <si>
    <t>56074</t>
  </si>
  <si>
    <t>KERGRIST-MOELOU</t>
  </si>
  <si>
    <t>56075</t>
  </si>
  <si>
    <t>KERIEN</t>
  </si>
  <si>
    <t>56076</t>
  </si>
  <si>
    <t>KERMARIA-SULARD</t>
  </si>
  <si>
    <t>Perros-Guirec</t>
  </si>
  <si>
    <t>56077</t>
  </si>
  <si>
    <t>KERMOROC'H</t>
  </si>
  <si>
    <t>56078</t>
  </si>
  <si>
    <t>KERPERT</t>
  </si>
  <si>
    <t>56079</t>
  </si>
  <si>
    <t>LA BOUILLIE</t>
  </si>
  <si>
    <t>56080</t>
  </si>
  <si>
    <t>LA-CHAPELLE-BLANCHE</t>
  </si>
  <si>
    <t>56081</t>
  </si>
  <si>
    <t>LA-CHAPELLE-NEUVE</t>
  </si>
  <si>
    <t>56082</t>
  </si>
  <si>
    <t>LA CHEZE</t>
  </si>
  <si>
    <t>56083</t>
  </si>
  <si>
    <t>LA HARMOYE</t>
  </si>
  <si>
    <t>56084</t>
  </si>
  <si>
    <t>LA LANDEC</t>
  </si>
  <si>
    <t>56085</t>
  </si>
  <si>
    <t>LA MALHOURE</t>
  </si>
  <si>
    <t>56086</t>
  </si>
  <si>
    <t>LA MEAUGON</t>
  </si>
  <si>
    <t>Ploufragan</t>
  </si>
  <si>
    <t>56087</t>
  </si>
  <si>
    <t>LA MOTTE</t>
  </si>
  <si>
    <t>56088</t>
  </si>
  <si>
    <t>LA PRENESSAYE</t>
  </si>
  <si>
    <t>56089</t>
  </si>
  <si>
    <t>LA ROCHE-JAUDY</t>
  </si>
  <si>
    <t>56090</t>
  </si>
  <si>
    <t>LA VICOMTE-SUR-RANCE</t>
  </si>
  <si>
    <t>56091</t>
  </si>
  <si>
    <t>LAMBALLE-ARMOR</t>
  </si>
  <si>
    <t>56092</t>
  </si>
  <si>
    <t>LANCIEUX</t>
  </si>
  <si>
    <t>56093</t>
  </si>
  <si>
    <t>LANDEBAERON</t>
  </si>
  <si>
    <t>56094</t>
  </si>
  <si>
    <t>LANDEBIA</t>
  </si>
  <si>
    <t>56096</t>
  </si>
  <si>
    <t>LANDEHEN</t>
  </si>
  <si>
    <t>56097</t>
  </si>
  <si>
    <t>LANFAINS</t>
  </si>
  <si>
    <t>56098</t>
  </si>
  <si>
    <t>LANGOAT</t>
  </si>
  <si>
    <t>56099</t>
  </si>
  <si>
    <t>LANGROLAY-SUR-RANCE</t>
  </si>
  <si>
    <t>56100</t>
  </si>
  <si>
    <t>LANGUEDIAS</t>
  </si>
  <si>
    <t>56101</t>
  </si>
  <si>
    <t>LANGUENAN</t>
  </si>
  <si>
    <t>56102</t>
  </si>
  <si>
    <t>LANGUEUX</t>
  </si>
  <si>
    <t>56103</t>
  </si>
  <si>
    <t>LANLEFF</t>
  </si>
  <si>
    <t>56104</t>
  </si>
  <si>
    <t>LANLOUP</t>
  </si>
  <si>
    <t>56105</t>
  </si>
  <si>
    <t>LANMERIN</t>
  </si>
  <si>
    <t>56106</t>
  </si>
  <si>
    <t>LANMODEZ</t>
  </si>
  <si>
    <t>56107</t>
  </si>
  <si>
    <t>LANNEBERT</t>
  </si>
  <si>
    <t>56108</t>
  </si>
  <si>
    <t>LANNION</t>
  </si>
  <si>
    <t>56109</t>
  </si>
  <si>
    <t>LANRELAS</t>
  </si>
  <si>
    <t>56110</t>
  </si>
  <si>
    <t>LANRIVAIN</t>
  </si>
  <si>
    <t>56111</t>
  </si>
  <si>
    <t>LANRODEC</t>
  </si>
  <si>
    <t>56112</t>
  </si>
  <si>
    <t>LANTIC</t>
  </si>
  <si>
    <t>56113</t>
  </si>
  <si>
    <t>LANVALLAY</t>
  </si>
  <si>
    <t>56114</t>
  </si>
  <si>
    <t>LANVELLEC</t>
  </si>
  <si>
    <t>Plestin-les-Grèves</t>
  </si>
  <si>
    <t>56115</t>
  </si>
  <si>
    <t>LANVOLLON</t>
  </si>
  <si>
    <t>56116</t>
  </si>
  <si>
    <t>LAURENAN</t>
  </si>
  <si>
    <t>56117</t>
  </si>
  <si>
    <t>LE BODEO</t>
  </si>
  <si>
    <t>56118</t>
  </si>
  <si>
    <t>LE CAMBOUT</t>
  </si>
  <si>
    <t>56119</t>
  </si>
  <si>
    <t>LE FAOUET</t>
  </si>
  <si>
    <t>56120</t>
  </si>
  <si>
    <t>LE FOEIL</t>
  </si>
  <si>
    <t>56121</t>
  </si>
  <si>
    <t>LE HAUT-CORLAY</t>
  </si>
  <si>
    <t>56122</t>
  </si>
  <si>
    <t>LE HINGLE</t>
  </si>
  <si>
    <t>56123</t>
  </si>
  <si>
    <t>LE LESLAY</t>
  </si>
  <si>
    <t>56124</t>
  </si>
  <si>
    <t>LE MENE</t>
  </si>
  <si>
    <t>56125</t>
  </si>
  <si>
    <t>LE MERZER</t>
  </si>
  <si>
    <t>56126</t>
  </si>
  <si>
    <t>LE MOUSTOIR</t>
  </si>
  <si>
    <t>POHER COMMUNAUTE</t>
  </si>
  <si>
    <t>56127</t>
  </si>
  <si>
    <t>LE QUILLIO</t>
  </si>
  <si>
    <t>56128</t>
  </si>
  <si>
    <t>LE QUIOU</t>
  </si>
  <si>
    <t>56129</t>
  </si>
  <si>
    <t>LE VIEUX-BOURG</t>
  </si>
  <si>
    <t>56130</t>
  </si>
  <si>
    <t>LE VIEUX-MARCHE</t>
  </si>
  <si>
    <t>56131</t>
  </si>
  <si>
    <t>LES-CHAMPS-GERAUX</t>
  </si>
  <si>
    <t>56132</t>
  </si>
  <si>
    <t>LESCOUET-GOUAREC</t>
  </si>
  <si>
    <t>56133</t>
  </si>
  <si>
    <t>LEZARDRIEUX</t>
  </si>
  <si>
    <t>56134</t>
  </si>
  <si>
    <t>LOC-ENVEL</t>
  </si>
  <si>
    <t>56135</t>
  </si>
  <si>
    <t>LOCARN</t>
  </si>
  <si>
    <t>56136</t>
  </si>
  <si>
    <t>LOGUIVY-PLOUGRAS</t>
  </si>
  <si>
    <t>56137</t>
  </si>
  <si>
    <t>LOHUEC</t>
  </si>
  <si>
    <t>56139</t>
  </si>
  <si>
    <t>LOSCOUET-SUR-MEU</t>
  </si>
  <si>
    <t>56140</t>
  </si>
  <si>
    <t>LOUANNEC</t>
  </si>
  <si>
    <t>56141</t>
  </si>
  <si>
    <t>LOUARGAT</t>
  </si>
  <si>
    <t>56143</t>
  </si>
  <si>
    <t>LOUDEAC</t>
  </si>
  <si>
    <t>56144</t>
  </si>
  <si>
    <t>MAEL-CARHAIX</t>
  </si>
  <si>
    <t>56145</t>
  </si>
  <si>
    <t>MAEL-PESTIVIEN</t>
  </si>
  <si>
    <t>56146</t>
  </si>
  <si>
    <t>MAGOAR</t>
  </si>
  <si>
    <t>56147</t>
  </si>
  <si>
    <t>MANTALLOT</t>
  </si>
  <si>
    <t>56148</t>
  </si>
  <si>
    <t>MATIGNON</t>
  </si>
  <si>
    <t>56149</t>
  </si>
  <si>
    <t>MEGRIT</t>
  </si>
  <si>
    <t>56151</t>
  </si>
  <si>
    <t>MELLIONNEC</t>
  </si>
  <si>
    <t>56152</t>
  </si>
  <si>
    <t>MERDRIGNAC</t>
  </si>
  <si>
    <t>56153</t>
  </si>
  <si>
    <t>MERILLAC</t>
  </si>
  <si>
    <t>56154</t>
  </si>
  <si>
    <t>MERLEAC</t>
  </si>
  <si>
    <t>56155</t>
  </si>
  <si>
    <t>MINIHY-TREGUIER</t>
  </si>
  <si>
    <t>56156</t>
  </si>
  <si>
    <t>MONCONTOUR-DE-BRETAGNE</t>
  </si>
  <si>
    <t>56157</t>
  </si>
  <si>
    <t>MOUSTERU</t>
  </si>
  <si>
    <t>56158</t>
  </si>
  <si>
    <t>NOYAL</t>
  </si>
  <si>
    <t>56159</t>
  </si>
  <si>
    <t>PABU</t>
  </si>
  <si>
    <t>56160</t>
  </si>
  <si>
    <t>PAIMPOL</t>
  </si>
  <si>
    <t>56161</t>
  </si>
  <si>
    <t>PAULE</t>
  </si>
  <si>
    <t>56162</t>
  </si>
  <si>
    <t>PEDERNEC</t>
  </si>
  <si>
    <t>56163</t>
  </si>
  <si>
    <t>PENGUILY</t>
  </si>
  <si>
    <t>56164</t>
  </si>
  <si>
    <t>PENVENAN</t>
  </si>
  <si>
    <t>56165</t>
  </si>
  <si>
    <t>PERROS-GUIREC</t>
  </si>
  <si>
    <t>56166</t>
  </si>
  <si>
    <t>PEUMERIT-QUINTIN</t>
  </si>
  <si>
    <t>56167</t>
  </si>
  <si>
    <t>PLAINE-HAUTE</t>
  </si>
  <si>
    <t>56168</t>
  </si>
  <si>
    <t>PLAINTEL</t>
  </si>
  <si>
    <t>56169</t>
  </si>
  <si>
    <t>PLANCOET</t>
  </si>
  <si>
    <t>56170</t>
  </si>
  <si>
    <t>PLEBOULLE</t>
  </si>
  <si>
    <t>56171</t>
  </si>
  <si>
    <t>PLEDELIAC</t>
  </si>
  <si>
    <t>56172</t>
  </si>
  <si>
    <t>PLEDRAN</t>
  </si>
  <si>
    <t>56173</t>
  </si>
  <si>
    <t>PLEGUIEN</t>
  </si>
  <si>
    <t>56174</t>
  </si>
  <si>
    <t>PLEHEDEL</t>
  </si>
  <si>
    <t>56175</t>
  </si>
  <si>
    <t>PLELAN-LE-PETIT</t>
  </si>
  <si>
    <t>56176</t>
  </si>
  <si>
    <t>PLELAUFF</t>
  </si>
  <si>
    <t>56177</t>
  </si>
  <si>
    <t>PLELO</t>
  </si>
  <si>
    <t>56178</t>
  </si>
  <si>
    <t>PLEMET (Plémet, La Ferrière)</t>
  </si>
  <si>
    <t>56179</t>
  </si>
  <si>
    <t>PLEMY</t>
  </si>
  <si>
    <t>56180</t>
  </si>
  <si>
    <t>PLENEE-JUGON</t>
  </si>
  <si>
    <t>56181</t>
  </si>
  <si>
    <t>PLENEUF-VAL-ANDRE</t>
  </si>
  <si>
    <t>56182</t>
  </si>
  <si>
    <t>PLERIN</t>
  </si>
  <si>
    <t>Plérin</t>
  </si>
  <si>
    <t>56184</t>
  </si>
  <si>
    <t>PLERNEUF</t>
  </si>
  <si>
    <t>56185</t>
  </si>
  <si>
    <t>PLESIDY</t>
  </si>
  <si>
    <t>56186</t>
  </si>
  <si>
    <t>PLESLIN-TRIGAVOU</t>
  </si>
  <si>
    <t>56188</t>
  </si>
  <si>
    <t>PLESTAN</t>
  </si>
  <si>
    <t>56189</t>
  </si>
  <si>
    <t>PLESTIN-LES-GREVES</t>
  </si>
  <si>
    <t>56190</t>
  </si>
  <si>
    <t>PLEUBIAN</t>
  </si>
  <si>
    <t>56191</t>
  </si>
  <si>
    <t>PLEUDANIEL</t>
  </si>
  <si>
    <t>56193</t>
  </si>
  <si>
    <t>PLEUDIHEN-SUR-RANCE</t>
  </si>
  <si>
    <t>56194</t>
  </si>
  <si>
    <t>PLEUMEUR-BODOU</t>
  </si>
  <si>
    <t>56195</t>
  </si>
  <si>
    <t>PLEUMEUR-GAUTIER</t>
  </si>
  <si>
    <t>56196</t>
  </si>
  <si>
    <t>PLEVEN</t>
  </si>
  <si>
    <t>56197</t>
  </si>
  <si>
    <t>PLEVENON</t>
  </si>
  <si>
    <t>56198</t>
  </si>
  <si>
    <t>PLEVIN</t>
  </si>
  <si>
    <t>56199</t>
  </si>
  <si>
    <t>PLOEUC-L'HERMITAGE</t>
  </si>
  <si>
    <t>56200</t>
  </si>
  <si>
    <t>PLOEZAL</t>
  </si>
  <si>
    <t>56201</t>
  </si>
  <si>
    <t>PLOREC-SUR-ARGUENON</t>
  </si>
  <si>
    <t>56202</t>
  </si>
  <si>
    <t>PLOUARET</t>
  </si>
  <si>
    <t>56203</t>
  </si>
  <si>
    <t>PLOUASNE</t>
  </si>
  <si>
    <t>56204</t>
  </si>
  <si>
    <t>PLOUBAZLANEC</t>
  </si>
  <si>
    <t>56205</t>
  </si>
  <si>
    <t>PLOUBEZRE</t>
  </si>
  <si>
    <t>56206</t>
  </si>
  <si>
    <t>PLOUEC-DU-TRIEUX</t>
  </si>
  <si>
    <t>56207</t>
  </si>
  <si>
    <t>PLOUER-SUR-RANCE</t>
  </si>
  <si>
    <t>56208</t>
  </si>
  <si>
    <t>PLOUEZEC</t>
  </si>
  <si>
    <t>56209</t>
  </si>
  <si>
    <t>PLOUFRAGAN</t>
  </si>
  <si>
    <t>56210</t>
  </si>
  <si>
    <t>PLOUGONVER</t>
  </si>
  <si>
    <t>56211</t>
  </si>
  <si>
    <t>PLOUGRAS</t>
  </si>
  <si>
    <t>56212</t>
  </si>
  <si>
    <t>PLOUGRESCANT</t>
  </si>
  <si>
    <t>56213</t>
  </si>
  <si>
    <t>PLOUGUENAST-LANGAST</t>
  </si>
  <si>
    <t>56214</t>
  </si>
  <si>
    <t>PLOUGUERNEVEL</t>
  </si>
  <si>
    <t>56215</t>
  </si>
  <si>
    <t>PLOUGUIEL</t>
  </si>
  <si>
    <t>56216</t>
  </si>
  <si>
    <t>PLOUHA</t>
  </si>
  <si>
    <t>56218</t>
  </si>
  <si>
    <t>PLOUISY</t>
  </si>
  <si>
    <t>56219</t>
  </si>
  <si>
    <t>PLOULEC'H</t>
  </si>
  <si>
    <t>56220</t>
  </si>
  <si>
    <t>PLOUMAGOAR</t>
  </si>
  <si>
    <t>56221</t>
  </si>
  <si>
    <t>PLOUMILLIAU</t>
  </si>
  <si>
    <t>56222</t>
  </si>
  <si>
    <t>PLOUNERIN</t>
  </si>
  <si>
    <t>56223</t>
  </si>
  <si>
    <t>PLOUNEVEZ-MOEDEC</t>
  </si>
  <si>
    <t>56224</t>
  </si>
  <si>
    <t>PLOUNEVEZ-QUINTIN</t>
  </si>
  <si>
    <t>56225</t>
  </si>
  <si>
    <t>PLOURAC'H</t>
  </si>
  <si>
    <t>56226</t>
  </si>
  <si>
    <t>PLOURHAN</t>
  </si>
  <si>
    <t>56227</t>
  </si>
  <si>
    <t>PLOURIVO</t>
  </si>
  <si>
    <t>56228</t>
  </si>
  <si>
    <t>PLOUVARA</t>
  </si>
  <si>
    <t>56229</t>
  </si>
  <si>
    <t>PLOUZELAMBRE</t>
  </si>
  <si>
    <t>56230</t>
  </si>
  <si>
    <t>PLUDUAL</t>
  </si>
  <si>
    <t>56231</t>
  </si>
  <si>
    <t>PLUDUNO</t>
  </si>
  <si>
    <t>56232</t>
  </si>
  <si>
    <t>PLUFUR</t>
  </si>
  <si>
    <t>56233</t>
  </si>
  <si>
    <t>PLUMAUDAN</t>
  </si>
  <si>
    <t>56234</t>
  </si>
  <si>
    <t>PLUMAUGAT</t>
  </si>
  <si>
    <t>56236</t>
  </si>
  <si>
    <t>PLUMIEUX</t>
  </si>
  <si>
    <t>56237</t>
  </si>
  <si>
    <t>PLURIEN</t>
  </si>
  <si>
    <t>56238</t>
  </si>
  <si>
    <t>PLUSQUELLEC</t>
  </si>
  <si>
    <t>56239</t>
  </si>
  <si>
    <t>PLUSSULIEN</t>
  </si>
  <si>
    <t>56240</t>
  </si>
  <si>
    <t>PLUZUNET</t>
  </si>
  <si>
    <t>56241</t>
  </si>
  <si>
    <t>POMMERET</t>
  </si>
  <si>
    <t>56242</t>
  </si>
  <si>
    <t>POMMERIT-LE-VICOMTE</t>
  </si>
  <si>
    <t>56243</t>
  </si>
  <si>
    <t>PONT-MELVEZ</t>
  </si>
  <si>
    <t>56244</t>
  </si>
  <si>
    <t>PONTRIEUX</t>
  </si>
  <si>
    <t>56245</t>
  </si>
  <si>
    <t>PORDIC</t>
  </si>
  <si>
    <t>56246</t>
  </si>
  <si>
    <t>PRAT</t>
  </si>
  <si>
    <t>56247</t>
  </si>
  <si>
    <t>QUEMPER-GUEZENNEC</t>
  </si>
  <si>
    <t>56248</t>
  </si>
  <si>
    <t>QUEMPERVEN</t>
  </si>
  <si>
    <t>56249</t>
  </si>
  <si>
    <t>QUESSOY</t>
  </si>
  <si>
    <t>56250</t>
  </si>
  <si>
    <t>QUEVERT</t>
  </si>
  <si>
    <t>56251</t>
  </si>
  <si>
    <t>QUINTENIC</t>
  </si>
  <si>
    <t>56252</t>
  </si>
  <si>
    <t>QUINTIN</t>
  </si>
  <si>
    <t>56253</t>
  </si>
  <si>
    <t>ROSPEZ</t>
  </si>
  <si>
    <t>56254</t>
  </si>
  <si>
    <t>ROSTRENEN</t>
  </si>
  <si>
    <t>56255</t>
  </si>
  <si>
    <t>ROUILLAC</t>
  </si>
  <si>
    <t>56256</t>
  </si>
  <si>
    <t>RUCA</t>
  </si>
  <si>
    <t>56257</t>
  </si>
  <si>
    <t>RUNAN</t>
  </si>
  <si>
    <t>56258</t>
  </si>
  <si>
    <t>SAINT-ADRIEN</t>
  </si>
  <si>
    <t>56259</t>
  </si>
  <si>
    <t>SAINT-AGATHON</t>
  </si>
  <si>
    <t>56260</t>
  </si>
  <si>
    <t>SAINT-ALBAN</t>
  </si>
  <si>
    <t>56261</t>
  </si>
  <si>
    <t>SAINT-ANDRE-DES-EAUX</t>
  </si>
  <si>
    <t>56262</t>
  </si>
  <si>
    <t>SAINT-BARNABE</t>
  </si>
  <si>
    <t>56263</t>
  </si>
  <si>
    <t>SAINT-BIHY</t>
  </si>
  <si>
    <t>56264</t>
  </si>
  <si>
    <t>SAINT-BRANDAN</t>
  </si>
  <si>
    <t>SAINT-BRIEUC 1 Ouest</t>
  </si>
  <si>
    <t>Saint-Brieuc 1 Ouest</t>
  </si>
  <si>
    <t>SAINT-BRIEUC 2 Est</t>
  </si>
  <si>
    <t>Saint-Brieuc 2 Est</t>
  </si>
  <si>
    <t>SAINT-CARADEC</t>
  </si>
  <si>
    <t>SAINT-CARNE</t>
  </si>
  <si>
    <t>SAINT-CARREUC</t>
  </si>
  <si>
    <t>SAINT-CAST-LE-GUILDO</t>
  </si>
  <si>
    <t>SAINT-CLET</t>
  </si>
  <si>
    <t>SAINT-CONNAN</t>
  </si>
  <si>
    <t>SAINT-CONNEC</t>
  </si>
  <si>
    <t>PONTIVY COMMUNAUTE</t>
  </si>
  <si>
    <t>SAINT-DENOUAL</t>
  </si>
  <si>
    <t>SAINT-DONAN</t>
  </si>
  <si>
    <t>SAINT-ETIENNE-DU-GUE-DE-L'ISLE</t>
  </si>
  <si>
    <t>SAINT-FIACRE</t>
  </si>
  <si>
    <t>SAINT-GILDAS</t>
  </si>
  <si>
    <t>SAINT-GILLES-LES-BOIS</t>
  </si>
  <si>
    <t>SAINT-GILLES-PLIGEAUX</t>
  </si>
  <si>
    <t>SAINT-GILLES-VIEUX-MARCHE</t>
  </si>
  <si>
    <t>SAINT-GLEN</t>
  </si>
  <si>
    <t>SAINT-HELEN</t>
  </si>
  <si>
    <t>SAINT-HERVE</t>
  </si>
  <si>
    <t>SAINT-YGEAUX</t>
  </si>
  <si>
    <t>SAINT-JACUT-DE-LA-MER</t>
  </si>
  <si>
    <t>SAINT-JEAN-KERDANIEL</t>
  </si>
  <si>
    <t>SAINT-JOUAN-DE-L'ISLE</t>
  </si>
  <si>
    <t>SAINT-JUDOCE</t>
  </si>
  <si>
    <t>SAINT-JULIEN</t>
  </si>
  <si>
    <t>SAINT-JUVAT</t>
  </si>
  <si>
    <t>SAINT-LAUNEUC</t>
  </si>
  <si>
    <t>SAINT-LAURENT</t>
  </si>
  <si>
    <t>SAINT-LORMEL</t>
  </si>
  <si>
    <t>SAINT-MADEN</t>
  </si>
  <si>
    <t>SAINT-MARTIN-DES-PRES</t>
  </si>
  <si>
    <t>SAINT-MAUDAN</t>
  </si>
  <si>
    <t>SAINT-MAUDEZ</t>
  </si>
  <si>
    <t>SAINT-MAYEUX</t>
  </si>
  <si>
    <t>SAINT-MELOIR-DES-BOIS</t>
  </si>
  <si>
    <t>SAINT-MICHEL-DE-PLELAN</t>
  </si>
  <si>
    <t>SAINT-MICHEL-EN-GREVE</t>
  </si>
  <si>
    <t>SAINT-NICODEME</t>
  </si>
  <si>
    <t>SAINT-NICOLAS-DU-PELEM</t>
  </si>
  <si>
    <t>SAINT-PEVER</t>
  </si>
  <si>
    <t>SAINT-POTAN</t>
  </si>
  <si>
    <t>SAINT-QUAY-PERROS</t>
  </si>
  <si>
    <t>SAINT-QUAY-PORTRIEUX</t>
  </si>
  <si>
    <t>SAINT-RIEUL</t>
  </si>
  <si>
    <t>SAINT-SAMSON-SUR-RANCE</t>
  </si>
  <si>
    <t>SAINT-SERVAIS</t>
  </si>
  <si>
    <t>SAINT-THELO</t>
  </si>
  <si>
    <t>SAINT-TRIMOEL</t>
  </si>
  <si>
    <t>SAINT-VRAN</t>
  </si>
  <si>
    <t>SAINTE-TREPHINE</t>
  </si>
  <si>
    <t>SENVEN-LEHART</t>
  </si>
  <si>
    <t>SEVIGNAC</t>
  </si>
  <si>
    <t>SQUIFFIEC</t>
  </si>
  <si>
    <t>TADEN</t>
  </si>
  <si>
    <t>TONQUEDEC</t>
  </si>
  <si>
    <t>TRAMAIN</t>
  </si>
  <si>
    <t>TREBEDAN</t>
  </si>
  <si>
    <t>TREBEURDEN</t>
  </si>
  <si>
    <t>TREBRIVAN</t>
  </si>
  <si>
    <t>TREBRY</t>
  </si>
  <si>
    <t>TREDANIEL</t>
  </si>
  <si>
    <t>TREDARZEC</t>
  </si>
  <si>
    <t>TREDIAS</t>
  </si>
  <si>
    <t>TREDREZ</t>
  </si>
  <si>
    <t>TREDUDER</t>
  </si>
  <si>
    <t>TREFFRIN</t>
  </si>
  <si>
    <t>TREFUMEL</t>
  </si>
  <si>
    <t>TREGASTEL</t>
  </si>
  <si>
    <t>TREGLAMUS</t>
  </si>
  <si>
    <t>TREGOMEUR</t>
  </si>
  <si>
    <t>TREGONNEAU</t>
  </si>
  <si>
    <t>TREGROM</t>
  </si>
  <si>
    <t>TREGUEUX</t>
  </si>
  <si>
    <t>TREGUIDEL</t>
  </si>
  <si>
    <t>TREGUIER</t>
  </si>
  <si>
    <t>TRELEVERN</t>
  </si>
  <si>
    <t>TRELIVAN</t>
  </si>
  <si>
    <t>TREMARGAT</t>
  </si>
  <si>
    <t>TREMEL</t>
  </si>
  <si>
    <t>TREMEREUC</t>
  </si>
  <si>
    <t>TREMEUR</t>
  </si>
  <si>
    <t>TREMEVEN</t>
  </si>
  <si>
    <t>TREMOREL</t>
  </si>
  <si>
    <t>TREMUSON</t>
  </si>
  <si>
    <t>TREOGAN</t>
  </si>
  <si>
    <t>TRESSIGNAUX</t>
  </si>
  <si>
    <t>TREVE</t>
  </si>
  <si>
    <t>TREVENEUC</t>
  </si>
  <si>
    <t>TREVEREC</t>
  </si>
  <si>
    <t>TREVOU-TREGUIGNEC</t>
  </si>
  <si>
    <t>TREVRON</t>
  </si>
  <si>
    <t>TREZENY</t>
  </si>
  <si>
    <t>TROGUERY</t>
  </si>
  <si>
    <t>UZEL-PRES-L'OUST</t>
  </si>
  <si>
    <t>VILDE-GUINGALAN</t>
  </si>
  <si>
    <t>YFFINIAC</t>
  </si>
  <si>
    <t>YVIAS</t>
  </si>
  <si>
    <t>YVIGNAC-LA-TOUR</t>
  </si>
  <si>
    <t>4 - Objectifs</t>
  </si>
  <si>
    <t>Type de public</t>
  </si>
  <si>
    <t>60 à 69 ans</t>
  </si>
  <si>
    <t>70 à 79 ans</t>
  </si>
  <si>
    <t>80 à 89 ans</t>
  </si>
  <si>
    <t>90 ans et +</t>
  </si>
  <si>
    <t>Public bénéficiaire de l'APA</t>
  </si>
  <si>
    <t>Nombre de bénéficiaires attendus</t>
  </si>
  <si>
    <t>Au total</t>
  </si>
  <si>
    <t>Nombre de :</t>
  </si>
  <si>
    <t>F</t>
  </si>
  <si>
    <t>H</t>
  </si>
  <si>
    <t>Répartition par dépendance</t>
  </si>
  <si>
    <t>GIR 1 à 4</t>
  </si>
  <si>
    <t>GIR 5 et 6
ou non GIRés</t>
  </si>
  <si>
    <t xml:space="preserve"> - page 7 - </t>
  </si>
  <si>
    <r>
      <rPr>
        <b/>
        <sz val="11"/>
        <color indexed="55"/>
        <rFont val="Calibri"/>
        <family val="2"/>
        <charset val="1"/>
      </rPr>
      <t xml:space="preserve">Description des objectifs généraux du projet </t>
    </r>
    <r>
      <rPr>
        <sz val="11"/>
        <color rgb="FF000000"/>
        <rFont val="Calibri"/>
        <family val="2"/>
        <charset val="1"/>
      </rPr>
      <t>(8 maximum)</t>
    </r>
  </si>
  <si>
    <r>
      <rPr>
        <b/>
        <sz val="11"/>
        <color indexed="55"/>
        <rFont val="Calibri"/>
        <family val="2"/>
        <charset val="1"/>
      </rPr>
      <t xml:space="preserve">Description des objectifs opérationnels du projet </t>
    </r>
    <r>
      <rPr>
        <sz val="11"/>
        <color rgb="FF000000"/>
        <rFont val="Calibri"/>
        <family val="2"/>
        <charset val="1"/>
      </rPr>
      <t>(8 maximum)</t>
    </r>
  </si>
  <si>
    <t xml:space="preserve"> - page 8 - </t>
  </si>
  <si>
    <r>
      <rPr>
        <b/>
        <sz val="11"/>
        <color indexed="55"/>
        <rFont val="Calibri"/>
        <family val="2"/>
        <charset val="1"/>
      </rPr>
      <t xml:space="preserve">Description des points forts du projet </t>
    </r>
    <r>
      <rPr>
        <sz val="11"/>
        <color rgb="FF000000"/>
        <rFont val="Calibri"/>
        <family val="2"/>
        <charset val="1"/>
      </rPr>
      <t>(8 maximum)</t>
    </r>
  </si>
  <si>
    <r>
      <rPr>
        <b/>
        <sz val="11"/>
        <color indexed="55"/>
        <rFont val="Calibri"/>
        <family val="2"/>
        <charset val="1"/>
      </rPr>
      <t xml:space="preserve">Description des points de vigilance </t>
    </r>
    <r>
      <rPr>
        <sz val="11"/>
        <color rgb="FF000000"/>
        <rFont val="Calibri"/>
        <family val="2"/>
        <charset val="1"/>
      </rPr>
      <t>(8 maximum)</t>
    </r>
  </si>
  <si>
    <t xml:space="preserve"> - page 9 - </t>
  </si>
  <si>
    <t>7 - Evaluation</t>
  </si>
  <si>
    <t>Conformité d'exécution - Bilan quantitatif</t>
  </si>
  <si>
    <t>Total réalisé</t>
  </si>
  <si>
    <t xml:space="preserve"> - page 15 - </t>
  </si>
  <si>
    <t>Evaluation des impacts - Nombre de bénéficaires obtenu</t>
  </si>
  <si>
    <t>Bénéficiaires GIR 1 à 4</t>
  </si>
  <si>
    <t>Bénéficiaires GIR 5 et 6 et non GIRés</t>
  </si>
  <si>
    <t>dont nombre de Femmes</t>
  </si>
  <si>
    <t>dont nombres d'Hommes</t>
  </si>
  <si>
    <t>Total bénéficiaires</t>
  </si>
  <si>
    <t>Evaluation des impacts - Catégorie de public atteint</t>
  </si>
  <si>
    <t>Bénéficiaires APA</t>
  </si>
  <si>
    <t>Public réellement atteint</t>
  </si>
  <si>
    <t xml:space="preserve"> - page 16 - </t>
  </si>
  <si>
    <t>Annexe - Rapport final du porteur de projet - date de remise</t>
  </si>
  <si>
    <t>A quelle date prévoyez vous de remettre le bilan de cette opération ?</t>
  </si>
  <si>
    <t>Annexe - Rapport final du porteur de projet - Contenus prévisionnels</t>
  </si>
  <si>
    <t>FIN</t>
  </si>
  <si>
    <t xml:space="preserve"> - page 17 - </t>
  </si>
  <si>
    <t>TempsID</t>
  </si>
  <si>
    <t>Porteur</t>
  </si>
  <si>
    <t>Projet</t>
  </si>
  <si>
    <t>ID</t>
  </si>
  <si>
    <t>Rubrique</t>
  </si>
  <si>
    <t>Indicateur</t>
  </si>
  <si>
    <t>Valeur</t>
  </si>
  <si>
    <t>1 - identification</t>
  </si>
  <si>
    <t>Nom du porteur</t>
  </si>
  <si>
    <t>Code Porteur</t>
  </si>
  <si>
    <t>Nom du projet</t>
  </si>
  <si>
    <t>Code Projet</t>
  </si>
  <si>
    <t>Date début</t>
  </si>
  <si>
    <t>Date fin</t>
  </si>
  <si>
    <t>Année début</t>
  </si>
  <si>
    <t>Année Fin</t>
  </si>
  <si>
    <t>Exercices</t>
  </si>
  <si>
    <t>Pluriannualité</t>
  </si>
  <si>
    <t>2 -1 thématiques</t>
  </si>
  <si>
    <t>2 -2 thématiques</t>
  </si>
  <si>
    <t>Tertaire</t>
  </si>
  <si>
    <t>Objectifs - 60 à 69 ans</t>
  </si>
  <si>
    <t>Objectifs - 70 à 79 ans</t>
  </si>
  <si>
    <t>Objectifs - 80 à 89 ans</t>
  </si>
  <si>
    <t>5 - Objectifs</t>
  </si>
  <si>
    <t>Objectifs - 90 ans et plus</t>
  </si>
  <si>
    <t>Objectifs - Bénéficiaires de l'APA</t>
  </si>
  <si>
    <t>Objectifs - Total bénéficiaires</t>
  </si>
  <si>
    <t>Objectifs - bénéficiaires  femmes</t>
  </si>
  <si>
    <t>6 - Objectifs</t>
  </si>
  <si>
    <t>Objectifs - bénéficiaires  hommes</t>
  </si>
  <si>
    <t>Objectifs - bénéficiaires  GIR 1 à 4</t>
  </si>
  <si>
    <t>Objectifs - bénéficiaires  GIR 5 et 6 et non GIRés</t>
  </si>
  <si>
    <t>5 - Mise en œuvre</t>
  </si>
  <si>
    <t>Sollicitation diagnostic</t>
  </si>
  <si>
    <t>Partenaire - CLIC</t>
  </si>
  <si>
    <t>Partenaire - EHPAD</t>
  </si>
  <si>
    <t>Partenaire - Résidence autonomie</t>
  </si>
  <si>
    <t>Partenaire - SAAD</t>
  </si>
  <si>
    <t>Partenaire - CCAS</t>
  </si>
  <si>
    <t>Partenaire - Mairies</t>
  </si>
  <si>
    <t>Partenaires - Médecins</t>
  </si>
  <si>
    <t>Partenaire - Intercommunalité</t>
  </si>
  <si>
    <t>Partenaire - Média (radio locale…)</t>
  </si>
  <si>
    <t>Partenaire - Associations personnes âgées</t>
  </si>
  <si>
    <t>Partenaire - Hôpitaux…</t>
  </si>
  <si>
    <t>Partenaire - CAF</t>
  </si>
  <si>
    <t>Partenaire - Autres</t>
  </si>
  <si>
    <t>6 - Financement</t>
  </si>
  <si>
    <t>Budget - Coût de l'opération</t>
  </si>
  <si>
    <t>Budget - Sollicitation</t>
  </si>
  <si>
    <t>Budget - autres aides</t>
  </si>
  <si>
    <t>Budget - participation bénéficiaires</t>
  </si>
  <si>
    <t>Budget - autofinancement</t>
  </si>
  <si>
    <t>Réalisation - Total bénéficiaires</t>
  </si>
  <si>
    <t>Réalisation - bénéficiaires  GIR 1 à 4</t>
  </si>
  <si>
    <t>Réalisation - bénéficiaires  GIR 5 et 6 et non GIRés</t>
  </si>
  <si>
    <t>Réalisation - bénéficiaires  femmes</t>
  </si>
  <si>
    <t>Réalisation - bénéficiaires  hommes</t>
  </si>
  <si>
    <t>Réalisation - 60 à 69 ans</t>
  </si>
  <si>
    <t>Réalisation - 70 à 79 ans</t>
  </si>
  <si>
    <t>Réalisation - 80 ans et plus</t>
  </si>
  <si>
    <t>Réalisation - Bénéficiaires de l'APA</t>
  </si>
  <si>
    <t>IDU</t>
  </si>
  <si>
    <t>Partenaires associées au projet</t>
  </si>
  <si>
    <t>Médecins</t>
  </si>
  <si>
    <t>Hôpitaux</t>
  </si>
  <si>
    <t>Mairies</t>
  </si>
  <si>
    <t>Si autre précisez</t>
  </si>
  <si>
    <t>EHPAD</t>
  </si>
  <si>
    <t>Résidence autonomie</t>
  </si>
  <si>
    <t xml:space="preserve"> - page 10 - </t>
  </si>
  <si>
    <t>Modalités générales de fonctionnement dont adaptation au contexte sanitaire</t>
  </si>
  <si>
    <t xml:space="preserve"> - page 11 - </t>
  </si>
  <si>
    <t xml:space="preserve"> - page 12 - </t>
  </si>
  <si>
    <t>Soit un coût par bénéficiaire de :</t>
  </si>
  <si>
    <t>Autres aides</t>
  </si>
  <si>
    <t>Autofinancement</t>
  </si>
  <si>
    <t xml:space="preserve"> - page 13 - </t>
  </si>
  <si>
    <t>Recettes</t>
  </si>
  <si>
    <t>Poste</t>
  </si>
  <si>
    <t>Financements</t>
  </si>
  <si>
    <t>Commune ou  EPCI</t>
  </si>
  <si>
    <t>Fondaition de France</t>
  </si>
  <si>
    <t>… préciser si autres</t>
  </si>
  <si>
    <t>GRATUITE</t>
  </si>
  <si>
    <t>TOTAL DEPENSES DE L'EXERCICE</t>
  </si>
  <si>
    <t>TOTAL RECETTES DE L'EXERCICE</t>
  </si>
  <si>
    <t xml:space="preserve"> - page 14 - </t>
  </si>
  <si>
    <t>Retour accueil</t>
  </si>
  <si>
    <t>9 - Grille d'analyse</t>
  </si>
  <si>
    <t>oui</t>
  </si>
  <si>
    <t>non</t>
  </si>
  <si>
    <t>Grille d'instruction des dossiers de demande de financement</t>
  </si>
  <si>
    <t xml:space="preserve">  Présentation du projet</t>
  </si>
  <si>
    <t>Code dossier</t>
  </si>
  <si>
    <t>Date de réception</t>
  </si>
  <si>
    <t>Intitulé du projet</t>
  </si>
  <si>
    <t>Porteur du projet</t>
  </si>
  <si>
    <t>Axe</t>
  </si>
  <si>
    <t>Actions collectives de prévention</t>
  </si>
  <si>
    <t>Type d'action</t>
  </si>
  <si>
    <t>Niveau de prévention</t>
  </si>
  <si>
    <t>Territoire</t>
  </si>
  <si>
    <t>Communes</t>
  </si>
  <si>
    <t xml:space="preserve">  Eligibilité du projet</t>
  </si>
  <si>
    <t>L'action cible les thématiques éligibles (actions collectives de prévention)</t>
  </si>
  <si>
    <t>L'action est exclusivement concernée par l'axe 5 ou 6
(pas d'autres axes de la conférence des financeurs)</t>
  </si>
  <si>
    <t>Le porteur est bien éligible au regard du cahier des charges</t>
  </si>
  <si>
    <t>Le financement concerne une opération spécifique et ponctuelle
(pas de financement structurel, ni pérenne)</t>
  </si>
  <si>
    <t>Notation du projet</t>
  </si>
  <si>
    <t>Grille de notation</t>
  </si>
  <si>
    <t xml:space="preserve"> = très faible</t>
  </si>
  <si>
    <t xml:space="preserve"> = faible</t>
  </si>
  <si>
    <t xml:space="preserve"> = moyen</t>
  </si>
  <si>
    <t xml:space="preserve"> = élevé</t>
  </si>
  <si>
    <t xml:space="preserve"> = très élevé</t>
  </si>
  <si>
    <t>Objectifs</t>
  </si>
  <si>
    <t>Les objectifs sont-ils posés ?</t>
  </si>
  <si>
    <t>Quel est le niveau de pertinence des objectifs ?</t>
  </si>
  <si>
    <t>La population cible est-elle repérée ?</t>
  </si>
  <si>
    <t>Quel est le niveau de pertinence de la population cible ?</t>
  </si>
  <si>
    <t>Méthode</t>
  </si>
  <si>
    <t>L'analyse des besoins est-elle faite ?</t>
  </si>
  <si>
    <t>Quel est le niveau de pertinence de l'analyse ?</t>
  </si>
  <si>
    <t>Le territoire est-il identifié ?</t>
  </si>
  <si>
    <t>Quel est le niveau de pertinence du territoire ?</t>
  </si>
  <si>
    <t>Mise en œuvre</t>
  </si>
  <si>
    <t>Un partenaire est-il associé ?</t>
  </si>
  <si>
    <t>A quel niveau est-il associé ?</t>
  </si>
  <si>
    <t>Le projet est-il précisément planifié ?</t>
  </si>
  <si>
    <t>Le calendrier est-il réaliste ?</t>
  </si>
  <si>
    <t>Les mesures sont-elles dimensionnées ?</t>
  </si>
  <si>
    <t>Les mesures répondent-elles aux objectifs ?</t>
  </si>
  <si>
    <t>Moyens</t>
  </si>
  <si>
    <t>Quel est le niveau de connaissance du promoteur …</t>
  </si>
  <si>
    <t>… des thématiques</t>
  </si>
  <si>
    <t>… du public cible</t>
  </si>
  <si>
    <t>Quel le niveau d'adéquation des moyens suivants :</t>
  </si>
  <si>
    <t>Budget ?</t>
  </si>
  <si>
    <t>Matériel ?</t>
  </si>
  <si>
    <t>Equipe interne ?</t>
  </si>
  <si>
    <t>Des intervenants externes sont-ils nécessaires ?</t>
  </si>
  <si>
    <t>Quel est le niveau de mobilisation de ces intervenants ?</t>
  </si>
  <si>
    <t>Suivi - Evaluation</t>
  </si>
  <si>
    <t>Les modalités d'évaluation sont-elles précisées ?</t>
  </si>
  <si>
    <t>Quel est le niveau de pertinence de cette évaluation ?</t>
  </si>
  <si>
    <t>Le projet est-il pérenne ?</t>
  </si>
  <si>
    <t>Rappel du coût par bénéficiaire</t>
  </si>
  <si>
    <t>Le projet est-il reproductible ?</t>
  </si>
  <si>
    <t>Quel est le niveau de pertinence de ce coût ?</t>
  </si>
  <si>
    <t>Note globale</t>
  </si>
  <si>
    <t xml:space="preserve"> /10</t>
  </si>
  <si>
    <t>Synthèse de l'instruction</t>
  </si>
  <si>
    <t>Moyenne</t>
  </si>
  <si>
    <t>Décision Financeurs</t>
  </si>
  <si>
    <t>Etat de la demande</t>
  </si>
  <si>
    <t>Montant demandé</t>
  </si>
  <si>
    <t>Montant accordé</t>
  </si>
  <si>
    <t>Répartition des financements</t>
  </si>
  <si>
    <t>CFPPA</t>
  </si>
  <si>
    <t>Motif du refus</t>
  </si>
  <si>
    <t xml:space="preserve"> - page 18 - </t>
  </si>
  <si>
    <t>acceptée</t>
  </si>
  <si>
    <t>demande de compléments</t>
  </si>
  <si>
    <t>refusée</t>
  </si>
  <si>
    <t xml:space="preserve">Le projet vise à dupliquer les actions de prévention portées par l'ASEPT Bretagne sur le département du Morbihan : "Ateliers du Bien Vieillir", ateliers mémoire "PEPS Eurêka" et ateliers « nutrition santé ».
L’ASEPT propose à ses partenaires locaux ou institutionnels la mise en place d’ateliers de prévention visant à améliorer la qualité de vie des retraités en leur permettant de renforcer et de favoriser l’adoption de comportements protecteurs en santé.
Depuis 2015, l’ASEPT Bretagne conduit des actions de prévention du suicide en milieu agricole. En 2016, l’offre de services de l’ASEPT Bretagne se diversifie et s’inscrit dans le cadre des actions «Pour bien vieillir » des caisses de retraite, associées en interrégimes. En effet, l’offre s'articule autour de la prévention pour le maintien de l'autonomie : l’ASEPT Bretagne porte les « Ateliers du Bien Vieillir » développés par la Mutualité Sociale Agricole (MSA) en 2005 dans le cadre du plan national Bien vieillir, les ateliers mémoire « PEPS Eurêka » élaborés par la MSA en partenariat avec la Fondation Nationale de Gérontologie et développe son offre à travers les ateliers nutrition destinés aux personnes âgées. En 2017, l’ASEPT Bretagne a organisé et animé 130 ateliers de prévention sur l’ensemble de la Bretagne et 42 actions de prévention sur le département du Morbihan.
Ces ateliers permettent également le développement du lien social de proximité. En effet, les actions se déroulent sous forme d’ateliers collectifs, permettant le partage et l’échange entre les participants. A l’issue des ateliers, les participants qui ont tissé des liens pendant plusieurs semaines, peuvent poursuivre ces rencontres en s’inscrivant à de nouveaux dispositifs de prévention, en participant à des actions culturelles et sociales, etc.
Les actions collectives de prévention visent à transmettre des savoirs, savoir-être et savoir-faire aux retraités pour faciliter l’adoption de comportements favorables à la santé. Ces actions sont construites sur plusieurs séances, selon les principes de l’éducation à la santé. Elles comprennent des supports et techniques d’animation spécifiques (diaporamas, outils pédagogiques,…) adaptés au profil des participants pour une meilleure adhésion et implication. Organisés en cycles, les ateliers réunissent de petits groupes de 8 à 15 personnes qui permettent :
- de confronter les préoccupations entre pairs,
- de réinterroger ses façons de faire,
- d’envisager l’évolution de ses comportements à partir des expériences de chacun.
Les cycles sont planifiés à un rythme régulier, généralement une fois par semaine, sur une durée de quelques mois selon les programmes.
</t>
  </si>
  <si>
    <t>Conférence des financeurs de la prévention de la perte d'autonomie des personnes âgées du Morbihan</t>
  </si>
  <si>
    <t>Appel à projet : dépôt de dossier</t>
  </si>
  <si>
    <t>Le Porteur de projet</t>
  </si>
  <si>
    <t>&gt;</t>
  </si>
  <si>
    <t>Identité</t>
  </si>
  <si>
    <t>ASEPT Bretagne</t>
  </si>
  <si>
    <t>Adresse</t>
  </si>
  <si>
    <t>3 rue Hervé de Guébriant</t>
  </si>
  <si>
    <t>LANDERNEAU</t>
  </si>
  <si>
    <t>Représentant légal</t>
  </si>
  <si>
    <t>Responsable du projet</t>
  </si>
  <si>
    <t>coordonnées bancaires</t>
  </si>
  <si>
    <t>Description du projet</t>
  </si>
  <si>
    <t>Intitulé</t>
  </si>
  <si>
    <t>Le développement des actions collectives de prévention de la perte d'autonomie de l'ASEPT Bretagne dans le Morbihan</t>
  </si>
  <si>
    <t>Thématiques</t>
  </si>
  <si>
    <t>Santé globale</t>
  </si>
  <si>
    <t>Lien social et lutte contre l'isolement</t>
  </si>
  <si>
    <t>Habitat et cadre de vie</t>
  </si>
  <si>
    <t>Nutrition</t>
  </si>
  <si>
    <t>Oui</t>
  </si>
  <si>
    <t>Lien social</t>
  </si>
  <si>
    <t>Non</t>
  </si>
  <si>
    <t>Mémoire</t>
  </si>
  <si>
    <t>Lutte contre l'isolement</t>
  </si>
  <si>
    <t>Prévention routière</t>
  </si>
  <si>
    <t>Sommeil</t>
  </si>
  <si>
    <t>Activités physiques</t>
  </si>
  <si>
    <t>Sécurité routière</t>
  </si>
  <si>
    <t>Citoyenneté et accès aux droits</t>
  </si>
  <si>
    <t>Atelier équilibre</t>
  </si>
  <si>
    <t>Préparation à la retraite</t>
  </si>
  <si>
    <t>Prévention des chutes</t>
  </si>
  <si>
    <t>Citoyenneté</t>
  </si>
  <si>
    <t>Bien-être et estime de soi</t>
  </si>
  <si>
    <t>Accès aux droits</t>
  </si>
  <si>
    <t>Bien vivre sa retraite</t>
  </si>
  <si>
    <t>Type d'actions</t>
  </si>
  <si>
    <t>Nombre</t>
  </si>
  <si>
    <t>Ateliers</t>
  </si>
  <si>
    <t>Réunion d’information</t>
  </si>
  <si>
    <t>Théâtre/ciné débat</t>
  </si>
  <si>
    <t>Conférence</t>
  </si>
  <si>
    <t>Forum</t>
  </si>
  <si>
    <t>Formation</t>
  </si>
  <si>
    <t>Problématique à l'origine du projet (contexte, constats, diagnostics)</t>
  </si>
  <si>
    <t>L’amélioration de la qualité de vie et de la santé de chacun conduit à un vieillissement de la population, qui se caractérise par un vieillissement actif et en bonne santé pour la majorité des personnes. La préservation de la qualité de vie et de la santé constitue un enjeu important pour maintenir les capacité et l’autonomie des personnes âgées le plus longtemps possible.
Au niveau national, les personnes âgées de plus de 60 ans représentent 24% de la population et représenteront prochainement un tiers de la population française.
Ce changement sociétal entraîne, pour les pouvoirs publics, les institutions et la société civile, la nécessité d’agir pour accompagner le vieillissement de la population. Les actions se déclinent sous différentes formes et passent notamment par le développement des actions de prévention de la perte d’autonomie. Aujourd’hui, au niveau national, les ASEPT deviennent un atout décisif pour la diffusion de la prévention sur l’ensemble du territoire, apportant ainsi une équité d’offre à tous.</t>
  </si>
  <si>
    <t>Une seule thématique doit être renseignée (une seule rubrique doit être renseignée par "oui" )</t>
  </si>
  <si>
    <t>Problématique à l'origine du projet (diagnostics et analyse des besoins du territoire d'intervention)</t>
  </si>
  <si>
    <t>Description détaillée du projet (expliquer les modalités de mise en peuvre, indiquer le public cible, préciser le déroulement du calendrier d'exécution)</t>
  </si>
  <si>
    <t>Moyens humains mobilisés (équipe interne à la structure, personnel extérieur, intervenant)</t>
  </si>
  <si>
    <t>Modalités prévues pour l'évaluation (présentation des indicateurs quantitatifs et qualitatifs pris en compte)</t>
  </si>
  <si>
    <t xml:space="preserve">Remplir "OUI" strictement sur la thématique principale de l'action et "NON" pour les autres </t>
  </si>
  <si>
    <t/>
  </si>
  <si>
    <r>
      <t>Ateliers</t>
    </r>
    <r>
      <rPr>
        <sz val="9"/>
        <color indexed="55"/>
        <rFont val="Arial Narrow"/>
        <family val="2"/>
        <charset val="1"/>
      </rPr>
      <t xml:space="preserve"> </t>
    </r>
    <r>
      <rPr>
        <i/>
        <sz val="9"/>
        <color indexed="55"/>
        <rFont val="Arial Narrow"/>
        <family val="2"/>
        <charset val="1"/>
      </rPr>
      <t>(comportant 1 ou plusieurs séances)</t>
    </r>
  </si>
  <si>
    <t>Total Projet (sur la durée globale du projet)</t>
  </si>
  <si>
    <t>Subvention demandée à la CFPPA 22</t>
  </si>
  <si>
    <r>
      <t xml:space="preserve">Coût de l'opération (sur la durée totale de l’action) - </t>
    </r>
    <r>
      <rPr>
        <b/>
        <sz val="10"/>
        <color rgb="FFFF0000"/>
        <rFont val="Calibri"/>
        <family val="2"/>
      </rPr>
      <t>- compléter d'abord le budget ci-dessous et les cellules se mettront à jour automatiquement</t>
    </r>
  </si>
  <si>
    <t>Téléphone</t>
  </si>
  <si>
    <r>
      <t xml:space="preserve">Type d'actions à mener : </t>
    </r>
    <r>
      <rPr>
        <b/>
        <sz val="12"/>
        <color rgb="FFFF0000"/>
        <rFont val="Calibri"/>
        <family val="2"/>
      </rPr>
      <t>indiquer le nombre d'actions prévues par année sur la durée totale de l'opération</t>
    </r>
  </si>
  <si>
    <r>
      <t>Remplir les colonnes par exercice (</t>
    </r>
    <r>
      <rPr>
        <b/>
        <i/>
        <sz val="10"/>
        <color rgb="FFFF0000"/>
        <rFont val="Calibri"/>
        <family val="2"/>
      </rPr>
      <t>le total se génère automatiquement</t>
    </r>
    <r>
      <rPr>
        <b/>
        <i/>
        <sz val="10"/>
        <color indexed="55"/>
        <rFont val="Calibri"/>
        <family val="2"/>
        <charset val="1"/>
      </rPr>
      <t>)</t>
    </r>
  </si>
  <si>
    <t>Ne pas oublier de renommer ce fichier avant l'envoi  de la manière suivante :                « nom de la structure_titre du projet_CFPPA2023 »</t>
  </si>
  <si>
    <t>Appel à projets commun 2023</t>
  </si>
  <si>
    <t>Communes fragiles</t>
  </si>
  <si>
    <t>Communes très fragiles</t>
  </si>
  <si>
    <t xml:space="preserve"> </t>
  </si>
  <si>
    <r>
      <t xml:space="preserve">Le récapitulatif ci-dessous s'alimentera automatiquement </t>
    </r>
    <r>
      <rPr>
        <b/>
        <u/>
        <sz val="18"/>
        <color rgb="FFFF0000"/>
        <rFont val="Calibri"/>
        <family val="2"/>
      </rPr>
      <t xml:space="preserve">APRES </t>
    </r>
    <r>
      <rPr>
        <b/>
        <u/>
        <sz val="11"/>
        <color rgb="FFFF0000"/>
        <rFont val="Calibri"/>
        <family val="2"/>
      </rPr>
      <t>remplissage du "BUDGET GLOBAL" (tableau ci-dessous)</t>
    </r>
  </si>
  <si>
    <t>BUDGET GLOBAL (sur la période TOTALE du projet si l'action se déroule plusieurs années )</t>
  </si>
  <si>
    <t xml:space="preserve">L'échéancier est à renseigner : a minima du 01/06/2023 et peut aller au maximum au 01/12/2026 </t>
  </si>
  <si>
    <t>Date de fin                     (maxi 01/12/2026)</t>
  </si>
  <si>
    <t>Date de début                                                            (à partir du 01/06/2023)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</si>
</sst>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 _€_-;\-* #,##0.00\ _€_-;_-* \-??\ _€_-;_-@_-"/>
    <numFmt numFmtId="165" formatCode="_-* #,##0\ _€_-;\-* #,##0\ _€_-;_-* \-??\ _€_-;_-@_-"/>
    <numFmt numFmtId="166" formatCode="_-* #,##0.00&quot; €&quot;_-;\-* #,##0.00&quot; €&quot;_-;_-* \-??&quot; €&quot;_-;_-@_-"/>
    <numFmt numFmtId="167" formatCode="0\ %"/>
    <numFmt numFmtId="168" formatCode="[$-40C]dd/mm/yyyy"/>
    <numFmt numFmtId="169" formatCode="0#\ ##\ ##\ ##\ ##"/>
    <numFmt numFmtId="170" formatCode="_-* #,##0&quot; €&quot;_-;\-* #,##0&quot; €&quot;_-;_-* \-??&quot; €&quot;_-;_-@_-"/>
    <numFmt numFmtId="171" formatCode="0.0"/>
    <numFmt numFmtId="172" formatCode="#,##0.00&quot; €&quot;"/>
  </numFmts>
  <fonts count="79" x14ac:knownFonts="1">
    <font>
      <sz val="11"/>
      <color rgb="FF000000"/>
      <name val="Calibri"/>
      <family val="2"/>
      <charset val="1"/>
    </font>
    <font>
      <sz val="10"/>
      <name val="Arial"/>
      <family val="2"/>
      <charset val="1"/>
    </font>
    <font>
      <sz val="10"/>
      <name val="Arial"/>
      <charset val="1"/>
    </font>
    <font>
      <sz val="11"/>
      <color indexed="55"/>
      <name val="Arial Narrow"/>
      <family val="2"/>
      <charset val="1"/>
    </font>
    <font>
      <b/>
      <sz val="14"/>
      <color indexed="55"/>
      <name val="Arial Narrow"/>
      <family val="2"/>
      <charset val="1"/>
    </font>
    <font>
      <i/>
      <sz val="11"/>
      <color indexed="55"/>
      <name val="Arial Narrow"/>
      <family val="2"/>
      <charset val="1"/>
    </font>
    <font>
      <b/>
      <sz val="12"/>
      <color indexed="55"/>
      <name val="Arial Narrow"/>
      <family val="2"/>
      <charset val="1"/>
    </font>
    <font>
      <i/>
      <sz val="7"/>
      <color indexed="33"/>
      <name val="Arial Narrow"/>
      <family val="2"/>
      <charset val="1"/>
    </font>
    <font>
      <i/>
      <sz val="8"/>
      <color indexed="55"/>
      <name val="Arial Narrow"/>
      <family val="2"/>
      <charset val="1"/>
    </font>
    <font>
      <sz val="14"/>
      <color indexed="55"/>
      <name val="Arial Narrow"/>
      <family val="2"/>
      <charset val="1"/>
    </font>
    <font>
      <b/>
      <sz val="11"/>
      <color indexed="55"/>
      <name val="Arial Narrow"/>
      <family val="2"/>
      <charset val="1"/>
    </font>
    <font>
      <b/>
      <sz val="10"/>
      <color indexed="55"/>
      <name val="Arial Narrow"/>
      <family val="2"/>
      <charset val="1"/>
    </font>
    <font>
      <sz val="10"/>
      <color indexed="55"/>
      <name val="Arial Narrow"/>
      <family val="2"/>
      <charset val="1"/>
    </font>
    <font>
      <b/>
      <sz val="8"/>
      <color indexed="55"/>
      <name val="Arial Narrow"/>
      <family val="2"/>
      <charset val="1"/>
    </font>
    <font>
      <b/>
      <i/>
      <sz val="8"/>
      <color indexed="47"/>
      <name val="Arial Narrow"/>
      <family val="2"/>
      <charset val="1"/>
    </font>
    <font>
      <b/>
      <sz val="11"/>
      <color indexed="33"/>
      <name val="Arial Narrow"/>
      <family val="2"/>
      <charset val="1"/>
    </font>
    <font>
      <b/>
      <i/>
      <u/>
      <sz val="8"/>
      <color indexed="55"/>
      <name val="Arial Narrow"/>
      <family val="2"/>
      <charset val="1"/>
    </font>
    <font>
      <i/>
      <sz val="9"/>
      <color indexed="55"/>
      <name val="Arial Narrow"/>
      <family val="2"/>
      <charset val="1"/>
    </font>
    <font>
      <sz val="8"/>
      <color indexed="55"/>
      <name val="Arial Narrow"/>
      <family val="2"/>
      <charset val="1"/>
    </font>
    <font>
      <sz val="9"/>
      <color indexed="33"/>
      <name val="Arial Narrow"/>
      <family val="2"/>
      <charset val="1"/>
    </font>
    <font>
      <sz val="9"/>
      <color indexed="55"/>
      <name val="Arial Narrow"/>
      <family val="2"/>
      <charset val="1"/>
    </font>
    <font>
      <b/>
      <sz val="9"/>
      <color indexed="55"/>
      <name val="Arial Narrow"/>
      <family val="2"/>
      <charset val="1"/>
    </font>
    <font>
      <b/>
      <sz val="9"/>
      <color indexed="55"/>
      <name val="Tahoma"/>
      <family val="2"/>
      <charset val="1"/>
    </font>
    <font>
      <sz val="9"/>
      <color indexed="55"/>
      <name val="Tahoma"/>
      <family val="2"/>
      <charset val="1"/>
    </font>
    <font>
      <b/>
      <i/>
      <sz val="14"/>
      <color indexed="55"/>
      <name val="Arial Narrow"/>
      <family val="2"/>
      <charset val="1"/>
    </font>
    <font>
      <b/>
      <sz val="14"/>
      <color indexed="21"/>
      <name val="Arial Narrow"/>
      <family val="2"/>
      <charset val="1"/>
    </font>
    <font>
      <i/>
      <sz val="14"/>
      <color indexed="55"/>
      <name val="Arial Narrow"/>
      <family val="2"/>
      <charset val="1"/>
    </font>
    <font>
      <i/>
      <sz val="14"/>
      <color indexed="8"/>
      <name val="Arial Narrow"/>
      <family val="2"/>
      <charset val="1"/>
    </font>
    <font>
      <i/>
      <u/>
      <sz val="14"/>
      <color indexed="55"/>
      <name val="Arial Narrow"/>
      <family val="2"/>
      <charset val="1"/>
    </font>
    <font>
      <sz val="14"/>
      <color indexed="8"/>
      <name val="Arial Narrow"/>
      <family val="2"/>
      <charset val="1"/>
    </font>
    <font>
      <b/>
      <sz val="14"/>
      <color indexed="8"/>
      <name val="Arial Narrow"/>
      <family val="2"/>
      <charset val="1"/>
    </font>
    <font>
      <b/>
      <sz val="11"/>
      <color indexed="55"/>
      <name val="Calibri"/>
      <family val="2"/>
      <charset val="1"/>
    </font>
    <font>
      <sz val="18"/>
      <color indexed="55"/>
      <name val="Calibri"/>
      <family val="2"/>
      <charset val="1"/>
    </font>
    <font>
      <b/>
      <sz val="18"/>
      <color indexed="55"/>
      <name val="Calibri"/>
      <family val="2"/>
      <charset val="1"/>
    </font>
    <font>
      <i/>
      <sz val="11"/>
      <color indexed="55"/>
      <name val="Calibri"/>
      <family val="2"/>
      <charset val="1"/>
    </font>
    <font>
      <b/>
      <sz val="13"/>
      <color indexed="55"/>
      <name val="Arial Narrow"/>
      <family val="2"/>
      <charset val="1"/>
    </font>
    <font>
      <b/>
      <sz val="8"/>
      <color indexed="55"/>
      <name val="Calibri"/>
      <family val="2"/>
      <charset val="1"/>
    </font>
    <font>
      <sz val="8"/>
      <color indexed="55"/>
      <name val="Calibri"/>
      <family val="2"/>
      <charset val="1"/>
    </font>
    <font>
      <b/>
      <i/>
      <sz val="11"/>
      <color indexed="55"/>
      <name val="Calibri"/>
      <family val="2"/>
      <charset val="1"/>
    </font>
    <font>
      <b/>
      <sz val="10"/>
      <color indexed="55"/>
      <name val="Calibri"/>
      <family val="2"/>
      <charset val="1"/>
    </font>
    <font>
      <b/>
      <sz val="11"/>
      <color indexed="33"/>
      <name val="Calibri"/>
      <family val="2"/>
      <charset val="1"/>
    </font>
    <font>
      <sz val="11"/>
      <color indexed="33"/>
      <name val="Calibri"/>
      <family val="2"/>
      <charset val="1"/>
    </font>
    <font>
      <u/>
      <sz val="11"/>
      <color indexed="22"/>
      <name val="Calibri"/>
      <family val="2"/>
      <charset val="1"/>
    </font>
    <font>
      <sz val="11"/>
      <color indexed="15"/>
      <name val="Calibri"/>
      <family val="2"/>
      <charset val="1"/>
    </font>
    <font>
      <sz val="11"/>
      <color indexed="47"/>
      <name val="Calibri"/>
      <family val="2"/>
      <charset val="1"/>
    </font>
    <font>
      <i/>
      <sz val="11"/>
      <color indexed="21"/>
      <name val="Arial Narrow"/>
      <family val="2"/>
      <charset val="1"/>
    </font>
    <font>
      <b/>
      <sz val="11"/>
      <color indexed="15"/>
      <name val="Calibri"/>
      <family val="2"/>
      <charset val="1"/>
    </font>
    <font>
      <b/>
      <i/>
      <sz val="10"/>
      <color indexed="55"/>
      <name val="Calibri"/>
      <family val="2"/>
      <charset val="1"/>
    </font>
    <font>
      <b/>
      <sz val="12"/>
      <name val="Arial Narrow"/>
      <family val="2"/>
      <charset val="1"/>
    </font>
    <font>
      <sz val="9"/>
      <color indexed="55"/>
      <name val="Calibri"/>
      <family val="2"/>
      <charset val="1"/>
    </font>
    <font>
      <i/>
      <sz val="11"/>
      <color indexed="33"/>
      <name val="Arial Narrow"/>
      <family val="2"/>
      <charset val="1"/>
    </font>
    <font>
      <b/>
      <i/>
      <sz val="11"/>
      <color indexed="33"/>
      <name val="Calibri"/>
      <family val="2"/>
      <charset val="1"/>
    </font>
    <font>
      <b/>
      <sz val="12"/>
      <color indexed="55"/>
      <name val="Calibri"/>
      <family val="2"/>
      <charset val="1"/>
    </font>
    <font>
      <sz val="11"/>
      <color indexed="33"/>
      <name val="Arial Narrow"/>
      <family val="2"/>
      <charset val="1"/>
    </font>
    <font>
      <sz val="8"/>
      <color indexed="33"/>
      <name val="Arial Narrow"/>
      <family val="2"/>
      <charset val="1"/>
    </font>
    <font>
      <sz val="11"/>
      <name val="Calibri"/>
      <family val="2"/>
      <charset val="1"/>
    </font>
    <font>
      <b/>
      <sz val="11"/>
      <name val="Calibri"/>
      <family val="2"/>
      <charset val="1"/>
    </font>
    <font>
      <i/>
      <sz val="11"/>
      <name val="Calibri"/>
      <family val="2"/>
      <charset val="1"/>
    </font>
    <font>
      <b/>
      <u/>
      <sz val="11"/>
      <color indexed="55"/>
      <name val="Calibri"/>
      <family val="2"/>
      <charset val="1"/>
    </font>
    <font>
      <sz val="10"/>
      <color indexed="55"/>
      <name val="Calibri"/>
      <family val="2"/>
      <charset val="1"/>
    </font>
    <font>
      <i/>
      <sz val="10"/>
      <color indexed="55"/>
      <name val="Calibri"/>
      <family val="2"/>
      <charset val="1"/>
    </font>
    <font>
      <b/>
      <sz val="15"/>
      <color indexed="55"/>
      <name val="Calibri"/>
      <family val="2"/>
      <charset val="1"/>
    </font>
    <font>
      <b/>
      <sz val="20"/>
      <color indexed="55"/>
      <name val="Calibri"/>
      <family val="2"/>
      <charset val="1"/>
    </font>
    <font>
      <b/>
      <sz val="14"/>
      <color indexed="55"/>
      <name val="Calibri"/>
      <family val="2"/>
      <charset val="1"/>
    </font>
    <font>
      <i/>
      <sz val="8"/>
      <color indexed="55"/>
      <name val="Calibri"/>
      <family val="2"/>
      <charset val="1"/>
    </font>
    <font>
      <b/>
      <sz val="9"/>
      <color indexed="55"/>
      <name val="Calibri"/>
      <family val="2"/>
      <charset val="1"/>
    </font>
    <font>
      <u/>
      <sz val="11"/>
      <color indexed="33"/>
      <name val="Calibri"/>
      <family val="2"/>
      <charset val="1"/>
    </font>
    <font>
      <sz val="9"/>
      <color indexed="33"/>
      <name val="Calibri"/>
      <family val="2"/>
      <charset val="1"/>
    </font>
    <font>
      <b/>
      <i/>
      <sz val="8"/>
      <color indexed="42"/>
      <name val="Arial Narrow"/>
      <family val="2"/>
    </font>
    <font>
      <u/>
      <sz val="11"/>
      <color rgb="FF0563C1"/>
      <name val="Calibri"/>
      <family val="2"/>
      <charset val="1"/>
    </font>
    <font>
      <sz val="11"/>
      <color rgb="FF000000"/>
      <name val="Calibri"/>
      <family val="2"/>
      <charset val="1"/>
    </font>
    <font>
      <sz val="11"/>
      <color indexed="55"/>
      <name val="Calibri"/>
      <family val="2"/>
      <charset val="1"/>
    </font>
    <font>
      <b/>
      <sz val="10"/>
      <color rgb="FFFF0000"/>
      <name val="Calibri"/>
      <family val="2"/>
    </font>
    <font>
      <b/>
      <u/>
      <sz val="11"/>
      <color rgb="FFFF0000"/>
      <name val="Calibri"/>
      <family val="2"/>
    </font>
    <font>
      <b/>
      <sz val="12"/>
      <color rgb="FFFF0000"/>
      <name val="Calibri"/>
      <family val="2"/>
    </font>
    <font>
      <b/>
      <i/>
      <sz val="10"/>
      <color rgb="FFFF0000"/>
      <name val="Calibri"/>
      <family val="2"/>
    </font>
    <font>
      <b/>
      <sz val="10"/>
      <color indexed="8"/>
      <name val="Comic Sans MS"/>
      <family val="4"/>
    </font>
    <font>
      <b/>
      <u/>
      <sz val="18"/>
      <color rgb="FFFF0000"/>
      <name val="Calibri"/>
      <family val="2"/>
    </font>
    <font>
      <b/>
      <sz val="10"/>
      <color indexed="55"/>
      <name val="Calibri"/>
      <family val="2"/>
    </font>
  </fonts>
  <fills count="30">
    <fill>
      <patternFill patternType="none"/>
    </fill>
    <fill>
      <patternFill patternType="gray125"/>
    </fill>
    <fill>
      <patternFill patternType="solid">
        <fgColor indexed="55"/>
        <bgColor indexed="50"/>
      </patternFill>
    </fill>
    <fill>
      <patternFill patternType="solid">
        <fgColor indexed="33"/>
        <bgColor indexed="33"/>
      </patternFill>
    </fill>
    <fill>
      <patternFill patternType="solid">
        <fgColor indexed="46"/>
        <bgColor indexed="54"/>
      </patternFill>
    </fill>
    <fill>
      <patternFill patternType="solid">
        <fgColor indexed="33"/>
        <bgColor indexed="26"/>
      </patternFill>
    </fill>
    <fill>
      <patternFill patternType="solid">
        <fgColor indexed="15"/>
        <bgColor indexed="11"/>
      </patternFill>
    </fill>
    <fill>
      <patternFill patternType="solid">
        <fgColor indexed="26"/>
        <bgColor indexed="19"/>
      </patternFill>
    </fill>
    <fill>
      <patternFill patternType="solid">
        <fgColor indexed="36"/>
        <bgColor indexed="44"/>
      </patternFill>
    </fill>
    <fill>
      <patternFill patternType="solid">
        <fgColor indexed="42"/>
        <bgColor indexed="44"/>
      </patternFill>
    </fill>
    <fill>
      <patternFill patternType="solid">
        <fgColor indexed="43"/>
        <bgColor indexed="43"/>
      </patternFill>
    </fill>
    <fill>
      <patternFill patternType="solid">
        <fgColor indexed="18"/>
        <bgColor indexed="33"/>
      </patternFill>
    </fill>
    <fill>
      <patternFill patternType="solid">
        <fgColor indexed="34"/>
        <bgColor indexed="26"/>
      </patternFill>
    </fill>
    <fill>
      <patternFill patternType="solid">
        <fgColor indexed="19"/>
        <bgColor indexed="26"/>
      </patternFill>
    </fill>
    <fill>
      <patternFill patternType="solid">
        <fgColor indexed="8"/>
        <bgColor indexed="21"/>
      </patternFill>
    </fill>
    <fill>
      <patternFill patternType="solid">
        <fgColor indexed="25"/>
        <bgColor indexed="25"/>
      </patternFill>
    </fill>
    <fill>
      <patternFill patternType="solid">
        <fgColor indexed="21"/>
        <bgColor indexed="45"/>
      </patternFill>
    </fill>
    <fill>
      <patternFill patternType="solid">
        <fgColor indexed="35"/>
        <bgColor indexed="18"/>
      </patternFill>
    </fill>
    <fill>
      <patternFill patternType="solid">
        <fgColor indexed="23"/>
        <bgColor indexed="36"/>
      </patternFill>
    </fill>
    <fill>
      <patternFill patternType="solid">
        <fgColor indexed="39"/>
        <bgColor indexed="44"/>
      </patternFill>
    </fill>
    <fill>
      <patternFill patternType="solid">
        <fgColor indexed="17"/>
        <bgColor indexed="53"/>
      </patternFill>
    </fill>
    <fill>
      <patternFill patternType="solid">
        <fgColor indexed="38"/>
        <bgColor indexed="26"/>
      </patternFill>
    </fill>
    <fill>
      <patternFill patternType="solid">
        <fgColor indexed="44"/>
        <bgColor indexed="36"/>
      </patternFill>
    </fill>
    <fill>
      <patternFill patternType="solid">
        <fgColor indexed="33"/>
        <bgColor indexed="64"/>
      </patternFill>
    </fill>
    <fill>
      <patternFill patternType="solid">
        <fgColor rgb="FF808080"/>
        <bgColor indexed="64"/>
      </patternFill>
    </fill>
    <fill>
      <patternFill patternType="solid">
        <fgColor rgb="FFD0CECE"/>
        <bgColor indexed="64"/>
      </patternFill>
    </fill>
    <fill>
      <patternFill patternType="solid">
        <fgColor rgb="FFFFF2CC"/>
        <bgColor indexed="64"/>
      </patternFill>
    </fill>
    <fill>
      <patternFill patternType="solid">
        <fgColor rgb="FFFFFF00"/>
        <bgColor indexed="64"/>
      </patternFill>
    </fill>
    <fill>
      <patternFill patternType="solid">
        <fgColor theme="9" tint="0.79998168889431442"/>
        <bgColor indexed="64"/>
      </patternFill>
    </fill>
    <fill>
      <patternFill patternType="solid">
        <fgColor theme="9" tint="0.39997558519241921"/>
        <bgColor indexed="64"/>
      </patternFill>
    </fill>
  </fills>
  <borders count="105">
    <border>
      <left/>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indexed="64"/>
      </left>
      <right/>
      <top/>
      <bottom/>
      <diagonal/>
    </border>
    <border>
      <left/>
      <right style="thick">
        <color indexed="64"/>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right/>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thick">
        <color indexed="64"/>
      </left>
      <right style="thick">
        <color indexed="64"/>
      </right>
      <top style="thick">
        <color indexed="64"/>
      </top>
      <bottom style="thick">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ck">
        <color indexed="11"/>
      </left>
      <right style="thick">
        <color indexed="11"/>
      </right>
      <top style="thick">
        <color indexed="11"/>
      </top>
      <bottom style="thick">
        <color indexed="11"/>
      </bottom>
      <diagonal/>
    </border>
    <border>
      <left/>
      <right/>
      <top style="thin">
        <color indexed="64"/>
      </top>
      <bottom style="thick">
        <color indexed="64"/>
      </bottom>
      <diagonal/>
    </border>
    <border>
      <left/>
      <right/>
      <top style="thick">
        <color indexed="64"/>
      </top>
      <bottom style="medium">
        <color indexed="64"/>
      </bottom>
      <diagonal/>
    </border>
    <border>
      <left/>
      <right style="thick">
        <color indexed="11"/>
      </right>
      <top/>
      <bottom/>
      <diagonal/>
    </border>
    <border>
      <left style="thick">
        <color indexed="37"/>
      </left>
      <right style="thick">
        <color indexed="37"/>
      </right>
      <top style="thick">
        <color indexed="37"/>
      </top>
      <bottom style="thick">
        <color indexed="37"/>
      </bottom>
      <diagonal/>
    </border>
    <border>
      <left style="thick">
        <color indexed="8"/>
      </left>
      <right style="thick">
        <color indexed="8"/>
      </right>
      <top style="thick">
        <color indexed="8"/>
      </top>
      <bottom style="thick">
        <color indexed="8"/>
      </bottom>
      <diagonal/>
    </border>
    <border>
      <left/>
      <right style="hair">
        <color indexed="64"/>
      </right>
      <top/>
      <bottom/>
      <diagonal/>
    </border>
    <border>
      <left style="thick">
        <color indexed="46"/>
      </left>
      <right style="thick">
        <color indexed="46"/>
      </right>
      <top style="thick">
        <color indexed="46"/>
      </top>
      <bottom style="thick">
        <color indexed="46"/>
      </bottom>
      <diagonal/>
    </border>
    <border>
      <left style="medium">
        <color indexed="46"/>
      </left>
      <right style="medium">
        <color indexed="46"/>
      </right>
      <top style="medium">
        <color indexed="46"/>
      </top>
      <bottom style="medium">
        <color indexed="46"/>
      </bottom>
      <diagonal/>
    </border>
    <border>
      <left style="thick">
        <color indexed="46"/>
      </left>
      <right/>
      <top/>
      <bottom/>
      <diagonal/>
    </border>
    <border>
      <left/>
      <right/>
      <top/>
      <bottom style="thick">
        <color indexed="46"/>
      </bottom>
      <diagonal/>
    </border>
    <border>
      <left style="thin">
        <color indexed="46"/>
      </left>
      <right style="thin">
        <color indexed="46"/>
      </right>
      <top/>
      <bottom style="thick">
        <color indexed="46"/>
      </bottom>
      <diagonal/>
    </border>
    <border>
      <left/>
      <right/>
      <top style="thick">
        <color indexed="46"/>
      </top>
      <bottom style="thick">
        <color indexed="46"/>
      </bottom>
      <diagonal/>
    </border>
    <border>
      <left style="thin">
        <color indexed="46"/>
      </left>
      <right style="thin">
        <color indexed="46"/>
      </right>
      <top style="thick">
        <color indexed="46"/>
      </top>
      <bottom style="thick">
        <color indexed="46"/>
      </bottom>
      <diagonal/>
    </border>
    <border>
      <left style="thin">
        <color indexed="46"/>
      </left>
      <right/>
      <top/>
      <bottom style="thick">
        <color indexed="46"/>
      </bottom>
      <diagonal/>
    </border>
    <border>
      <left style="thin">
        <color indexed="46"/>
      </left>
      <right/>
      <top style="thick">
        <color indexed="46"/>
      </top>
      <bottom style="thick">
        <color indexed="46"/>
      </bottom>
      <diagonal/>
    </border>
    <border>
      <left/>
      <right style="thin">
        <color indexed="46"/>
      </right>
      <top style="thick">
        <color indexed="46"/>
      </top>
      <bottom style="thick">
        <color indexed="46"/>
      </bottom>
      <diagonal/>
    </border>
    <border>
      <left style="thick">
        <color indexed="45"/>
      </left>
      <right style="thick">
        <color indexed="45"/>
      </right>
      <top style="thick">
        <color indexed="45"/>
      </top>
      <bottom style="thick">
        <color indexed="45"/>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hair">
        <color indexed="64"/>
      </left>
      <right/>
      <top/>
      <bottom/>
      <diagonal/>
    </border>
    <border>
      <left style="hair">
        <color indexed="64"/>
      </left>
      <right/>
      <top style="hair">
        <color indexed="64"/>
      </top>
      <bottom style="medium">
        <color indexed="64"/>
      </bottom>
      <diagonal/>
    </border>
    <border>
      <left style="medium">
        <color rgb="FF548235"/>
      </left>
      <right/>
      <top style="medium">
        <color rgb="FF548235"/>
      </top>
      <bottom/>
      <diagonal/>
    </border>
    <border>
      <left/>
      <right style="medium">
        <color rgb="FF548235"/>
      </right>
      <top style="medium">
        <color rgb="FF548235"/>
      </top>
      <bottom/>
      <diagonal/>
    </border>
    <border>
      <left style="medium">
        <color rgb="FF548235"/>
      </left>
      <right/>
      <top/>
      <bottom style="medium">
        <color rgb="FF548235"/>
      </bottom>
      <diagonal/>
    </border>
    <border>
      <left/>
      <right style="medium">
        <color rgb="FF548235"/>
      </right>
      <top/>
      <bottom style="medium">
        <color rgb="FF548235"/>
      </bottom>
      <diagonal/>
    </border>
    <border>
      <left/>
      <right/>
      <top style="medium">
        <color rgb="FF548235"/>
      </top>
      <bottom/>
      <diagonal/>
    </border>
    <border>
      <left/>
      <right/>
      <top/>
      <bottom style="medium">
        <color rgb="FF548235"/>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right style="hair">
        <color indexed="64"/>
      </right>
      <top style="medium">
        <color indexed="64"/>
      </top>
      <bottom/>
      <diagonal/>
    </border>
    <border>
      <left/>
      <right style="hair">
        <color indexed="64"/>
      </right>
      <top/>
      <bottom style="medium">
        <color indexed="64"/>
      </bottom>
      <diagonal/>
    </border>
  </borders>
  <cellStyleXfs count="8">
    <xf numFmtId="0" fontId="0" fillId="0" borderId="0"/>
    <xf numFmtId="0" fontId="69" fillId="0" borderId="0" applyBorder="0" applyProtection="0"/>
    <xf numFmtId="164" fontId="70" fillId="0" borderId="0" applyBorder="0" applyProtection="0"/>
    <xf numFmtId="166" fontId="70" fillId="0" borderId="0" applyBorder="0" applyProtection="0"/>
    <xf numFmtId="0" fontId="1" fillId="0" borderId="0"/>
    <xf numFmtId="0" fontId="70" fillId="0" borderId="0"/>
    <xf numFmtId="0" fontId="2" fillId="0" borderId="0"/>
    <xf numFmtId="167" fontId="70" fillId="0" borderId="0" applyBorder="0" applyProtection="0"/>
  </cellStyleXfs>
  <cellXfs count="520">
    <xf numFmtId="0" fontId="0" fillId="0" borderId="0" xfId="0"/>
    <xf numFmtId="0" fontId="3" fillId="0" borderId="0" xfId="0" applyFont="1"/>
    <xf numFmtId="0" fontId="3" fillId="0" borderId="0" xfId="0" applyFont="1" applyAlignment="1">
      <alignment vertical="center"/>
    </xf>
    <xf numFmtId="0" fontId="3" fillId="2" borderId="0" xfId="0" applyFont="1" applyFill="1"/>
    <xf numFmtId="0" fontId="3" fillId="0" borderId="0" xfId="0" applyFont="1" applyAlignment="1">
      <alignment vertical="top" wrapText="1"/>
    </xf>
    <xf numFmtId="0" fontId="5" fillId="0" borderId="0" xfId="0" applyFont="1" applyAlignment="1">
      <alignment horizontal="left"/>
    </xf>
    <xf numFmtId="0" fontId="3" fillId="0" borderId="0" xfId="0" applyFont="1" applyAlignment="1">
      <alignment horizontal="left"/>
    </xf>
    <xf numFmtId="0" fontId="3" fillId="2" borderId="0" xfId="0" applyFont="1" applyFill="1" applyAlignment="1">
      <alignment horizontal="left"/>
    </xf>
    <xf numFmtId="0" fontId="8" fillId="0" borderId="0" xfId="0" applyFont="1" applyAlignment="1">
      <alignment horizontal="left" vertical="center" wrapText="1"/>
    </xf>
    <xf numFmtId="0" fontId="8" fillId="2" borderId="0" xfId="0" applyFont="1" applyFill="1" applyAlignment="1">
      <alignment horizontal="left" vertical="center" wrapText="1"/>
    </xf>
    <xf numFmtId="0" fontId="4" fillId="2" borderId="0" xfId="0" applyFont="1" applyFill="1" applyAlignment="1">
      <alignment vertical="top" wrapText="1"/>
    </xf>
    <xf numFmtId="0" fontId="4" fillId="0" borderId="0" xfId="0" applyFont="1" applyAlignment="1">
      <alignment vertical="top" wrapText="1"/>
    </xf>
    <xf numFmtId="0" fontId="9" fillId="0" borderId="0" xfId="0" applyFont="1" applyAlignment="1">
      <alignment horizontal="left" vertical="top" wrapText="1"/>
    </xf>
    <xf numFmtId="0" fontId="9" fillId="2" borderId="0" xfId="0" applyFont="1" applyFill="1" applyAlignment="1">
      <alignment horizontal="left" vertical="top" wrapText="1"/>
    </xf>
    <xf numFmtId="0" fontId="10" fillId="0" borderId="0" xfId="0" applyFont="1"/>
    <xf numFmtId="0" fontId="10" fillId="0" borderId="0" xfId="0" applyFont="1" applyAlignment="1">
      <alignment vertical="center"/>
    </xf>
    <xf numFmtId="0" fontId="10" fillId="0" borderId="1" xfId="0" applyFont="1" applyBorder="1" applyAlignment="1">
      <alignment vertical="center"/>
    </xf>
    <xf numFmtId="0" fontId="10" fillId="0" borderId="2" xfId="0" applyFont="1" applyBorder="1" applyAlignment="1">
      <alignment vertical="top" wrapText="1"/>
    </xf>
    <xf numFmtId="0" fontId="10" fillId="0" borderId="2" xfId="0" applyFont="1" applyBorder="1"/>
    <xf numFmtId="0" fontId="10" fillId="0" borderId="3" xfId="0" applyFont="1" applyBorder="1"/>
    <xf numFmtId="0" fontId="10" fillId="2" borderId="0" xfId="0" applyFont="1" applyFill="1"/>
    <xf numFmtId="0" fontId="10" fillId="0" borderId="4" xfId="0" applyFont="1" applyBorder="1"/>
    <xf numFmtId="0" fontId="10" fillId="0" borderId="5" xfId="0" applyFont="1" applyBorder="1"/>
    <xf numFmtId="0" fontId="10" fillId="0" borderId="6" xfId="0" applyFont="1" applyBorder="1"/>
    <xf numFmtId="0" fontId="11" fillId="0" borderId="0" xfId="0" applyFont="1" applyAlignment="1">
      <alignment vertical="center"/>
    </xf>
    <xf numFmtId="0" fontId="11" fillId="0" borderId="7" xfId="0" applyFont="1" applyBorder="1" applyAlignment="1">
      <alignment vertical="center"/>
    </xf>
    <xf numFmtId="0" fontId="10" fillId="0" borderId="8" xfId="0" applyFont="1" applyBorder="1"/>
    <xf numFmtId="0" fontId="11" fillId="2" borderId="0" xfId="0" applyFont="1" applyFill="1" applyAlignment="1">
      <alignment vertical="center" wrapText="1"/>
    </xf>
    <xf numFmtId="0" fontId="10" fillId="0" borderId="9" xfId="0" applyFont="1" applyBorder="1"/>
    <xf numFmtId="0" fontId="11" fillId="0" borderId="10" xfId="0" applyFont="1" applyBorder="1" applyAlignment="1">
      <alignment vertical="center" wrapText="1"/>
    </xf>
    <xf numFmtId="0" fontId="11" fillId="0" borderId="0" xfId="0" applyFont="1" applyAlignment="1">
      <alignment vertical="center" wrapText="1"/>
    </xf>
    <xf numFmtId="0" fontId="11" fillId="2" borderId="0" xfId="0" applyFont="1" applyFill="1" applyAlignment="1">
      <alignment vertical="center"/>
    </xf>
    <xf numFmtId="0" fontId="10" fillId="0" borderId="7" xfId="0" applyFont="1" applyBorder="1" applyAlignment="1">
      <alignment vertical="center"/>
    </xf>
    <xf numFmtId="0" fontId="10" fillId="0" borderId="10" xfId="0" applyFont="1" applyBorder="1"/>
    <xf numFmtId="0" fontId="15" fillId="2" borderId="0" xfId="0" applyFont="1" applyFill="1"/>
    <xf numFmtId="0" fontId="13" fillId="0" borderId="0" xfId="0" applyFont="1" applyAlignment="1">
      <alignment horizontal="left" vertical="center" wrapText="1"/>
    </xf>
    <xf numFmtId="0" fontId="13" fillId="0" borderId="0" xfId="0" applyFont="1" applyAlignment="1">
      <alignment horizontal="left" wrapText="1"/>
    </xf>
    <xf numFmtId="0" fontId="14" fillId="3" borderId="0" xfId="0" applyFont="1" applyFill="1"/>
    <xf numFmtId="0" fontId="16" fillId="3" borderId="0" xfId="0" applyFont="1" applyFill="1"/>
    <xf numFmtId="0" fontId="10" fillId="0" borderId="11" xfId="0" applyFont="1" applyBorder="1"/>
    <xf numFmtId="0" fontId="10" fillId="0" borderId="12" xfId="0" applyFont="1" applyBorder="1"/>
    <xf numFmtId="0" fontId="10" fillId="0" borderId="13" xfId="0" applyFont="1" applyBorder="1"/>
    <xf numFmtId="0" fontId="10" fillId="0" borderId="14" xfId="0" applyFont="1" applyBorder="1" applyAlignment="1">
      <alignment vertical="center"/>
    </xf>
    <xf numFmtId="0" fontId="10" fillId="0" borderId="15" xfId="0" applyFont="1" applyBorder="1" applyAlignment="1">
      <alignment vertical="center"/>
    </xf>
    <xf numFmtId="0" fontId="10" fillId="0" borderId="15" xfId="0" applyFont="1" applyBorder="1"/>
    <xf numFmtId="0" fontId="10" fillId="0" borderId="16" xfId="0" applyFont="1" applyBorder="1"/>
    <xf numFmtId="0" fontId="6" fillId="2" borderId="0" xfId="0" applyFont="1" applyFill="1" applyAlignment="1">
      <alignment vertical="top" wrapText="1"/>
    </xf>
    <xf numFmtId="0" fontId="6" fillId="0" borderId="0" xfId="0" applyFont="1" applyAlignment="1">
      <alignment vertical="top" wrapText="1"/>
    </xf>
    <xf numFmtId="0" fontId="3" fillId="0" borderId="0" xfId="0" applyFont="1" applyAlignment="1">
      <alignment horizontal="left" vertical="center"/>
    </xf>
    <xf numFmtId="0" fontId="3" fillId="2" borderId="0" xfId="0" applyFont="1" applyFill="1" applyAlignment="1">
      <alignment horizontal="left" vertical="center"/>
    </xf>
    <xf numFmtId="0" fontId="17" fillId="0" borderId="0" xfId="0" applyFont="1" applyAlignment="1">
      <alignment horizontal="left" vertical="top" wrapText="1"/>
    </xf>
    <xf numFmtId="0" fontId="17" fillId="2" borderId="0" xfId="0" applyFont="1" applyFill="1" applyAlignment="1">
      <alignment horizontal="left" vertical="top" wrapText="1"/>
    </xf>
    <xf numFmtId="0" fontId="7" fillId="4" borderId="0" xfId="0" applyFont="1" applyFill="1" applyAlignment="1">
      <alignment horizontal="center" vertical="center" wrapText="1"/>
    </xf>
    <xf numFmtId="0" fontId="7" fillId="2" borderId="0" xfId="0" applyFont="1" applyFill="1" applyAlignment="1">
      <alignment horizontal="center" vertical="center" wrapText="1"/>
    </xf>
    <xf numFmtId="0" fontId="13" fillId="0" borderId="0" xfId="0" applyFont="1" applyAlignment="1">
      <alignment vertical="center" wrapText="1"/>
    </xf>
    <xf numFmtId="0" fontId="3" fillId="0" borderId="0" xfId="0" applyFont="1" applyAlignment="1">
      <alignment horizontal="center" vertical="center"/>
    </xf>
    <xf numFmtId="0" fontId="6" fillId="0" borderId="0" xfId="0" applyFont="1" applyAlignment="1">
      <alignment horizontal="left" vertical="top" wrapText="1"/>
    </xf>
    <xf numFmtId="0" fontId="12" fillId="0" borderId="0" xfId="0" applyFont="1" applyAlignment="1">
      <alignment vertical="center"/>
    </xf>
    <xf numFmtId="0" fontId="11" fillId="0" borderId="0" xfId="0" applyFont="1" applyAlignment="1">
      <alignment horizontal="left" vertical="center" wrapText="1"/>
    </xf>
    <xf numFmtId="0" fontId="12" fillId="2" borderId="0" xfId="0" applyFont="1" applyFill="1" applyAlignment="1">
      <alignment vertical="center"/>
    </xf>
    <xf numFmtId="165" fontId="12" fillId="0" borderId="0" xfId="2" applyNumberFormat="1" applyFont="1" applyBorder="1" applyAlignment="1" applyProtection="1">
      <alignment vertical="center"/>
    </xf>
    <xf numFmtId="0" fontId="20" fillId="0" borderId="0" xfId="0" applyFont="1" applyAlignment="1">
      <alignment vertical="center"/>
    </xf>
    <xf numFmtId="0" fontId="20" fillId="0" borderId="0" xfId="0" applyFont="1" applyAlignment="1">
      <alignment horizontal="center" vertical="center"/>
    </xf>
    <xf numFmtId="0" fontId="20" fillId="0" borderId="0" xfId="0" applyFont="1" applyAlignment="1">
      <alignment horizontal="center"/>
    </xf>
    <xf numFmtId="0" fontId="20" fillId="0" borderId="0" xfId="0" applyFont="1"/>
    <xf numFmtId="0" fontId="20" fillId="2" borderId="0" xfId="0" applyFont="1" applyFill="1"/>
    <xf numFmtId="167" fontId="20" fillId="0" borderId="0" xfId="7" applyFont="1" applyBorder="1" applyAlignment="1" applyProtection="1">
      <alignment horizontal="center"/>
    </xf>
    <xf numFmtId="0" fontId="0" fillId="3" borderId="0" xfId="0" applyFill="1"/>
    <xf numFmtId="0" fontId="9" fillId="5" borderId="17" xfId="0" applyFont="1" applyFill="1" applyBorder="1"/>
    <xf numFmtId="0" fontId="9" fillId="5" borderId="18" xfId="0" applyFont="1" applyFill="1" applyBorder="1"/>
    <xf numFmtId="0" fontId="9" fillId="5" borderId="19" xfId="0" applyFont="1" applyFill="1" applyBorder="1"/>
    <xf numFmtId="0" fontId="9" fillId="5" borderId="20" xfId="0" applyFont="1" applyFill="1" applyBorder="1"/>
    <xf numFmtId="0" fontId="9" fillId="5" borderId="0" xfId="0" applyFont="1" applyFill="1"/>
    <xf numFmtId="0" fontId="9" fillId="5" borderId="21" xfId="0" applyFont="1" applyFill="1" applyBorder="1"/>
    <xf numFmtId="0" fontId="26" fillId="0" borderId="0" xfId="0" applyFont="1" applyAlignment="1">
      <alignment vertical="center"/>
    </xf>
    <xf numFmtId="0" fontId="26" fillId="0" borderId="0" xfId="0" applyFont="1" applyAlignment="1">
      <alignment horizontal="center" vertical="center"/>
    </xf>
    <xf numFmtId="0" fontId="26" fillId="0" borderId="0" xfId="0" applyFont="1" applyAlignment="1">
      <alignment horizontal="left" vertical="center"/>
    </xf>
    <xf numFmtId="0" fontId="9" fillId="0" borderId="0" xfId="0" applyFont="1"/>
    <xf numFmtId="0" fontId="4" fillId="0" borderId="0" xfId="0" applyFont="1"/>
    <xf numFmtId="0" fontId="9" fillId="3" borderId="0" xfId="0" applyFont="1" applyFill="1"/>
    <xf numFmtId="0" fontId="9" fillId="3" borderId="0" xfId="0" applyFont="1" applyFill="1" applyAlignment="1">
      <alignment horizontal="left"/>
    </xf>
    <xf numFmtId="0" fontId="9" fillId="0" borderId="0" xfId="0" applyFont="1" applyAlignment="1">
      <alignment horizontal="center"/>
    </xf>
    <xf numFmtId="0" fontId="26" fillId="0" borderId="0" xfId="0" applyFont="1"/>
    <xf numFmtId="0" fontId="27" fillId="0" borderId="0" xfId="0" applyFont="1"/>
    <xf numFmtId="0" fontId="28" fillId="0" borderId="0" xfId="0" applyFont="1"/>
    <xf numFmtId="0" fontId="26" fillId="3" borderId="0" xfId="0" applyFont="1" applyFill="1"/>
    <xf numFmtId="0" fontId="26" fillId="3" borderId="0" xfId="0" applyFont="1" applyFill="1" applyAlignment="1">
      <alignment horizontal="left" vertical="center"/>
    </xf>
    <xf numFmtId="0" fontId="29" fillId="0" borderId="0" xfId="0" applyFont="1"/>
    <xf numFmtId="0" fontId="29" fillId="3" borderId="0" xfId="0" applyFont="1" applyFill="1"/>
    <xf numFmtId="0" fontId="30" fillId="0" borderId="0" xfId="0" applyFont="1"/>
    <xf numFmtId="0" fontId="30" fillId="3" borderId="0" xfId="0" applyFont="1" applyFill="1"/>
    <xf numFmtId="0" fontId="9" fillId="5" borderId="22" xfId="0" applyFont="1" applyFill="1" applyBorder="1"/>
    <xf numFmtId="0" fontId="9" fillId="5" borderId="23" xfId="0" applyFont="1" applyFill="1" applyBorder="1"/>
    <xf numFmtId="0" fontId="9" fillId="5" borderId="24" xfId="0" applyFont="1" applyFill="1" applyBorder="1"/>
    <xf numFmtId="0" fontId="0" fillId="6" borderId="0" xfId="0" applyFill="1"/>
    <xf numFmtId="0" fontId="32" fillId="6" borderId="0" xfId="0" applyFont="1" applyFill="1"/>
    <xf numFmtId="0" fontId="31"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horizontal="left"/>
    </xf>
    <xf numFmtId="0" fontId="0" fillId="0" borderId="0" xfId="0" applyAlignment="1">
      <alignment horizontal="left" vertical="center"/>
    </xf>
    <xf numFmtId="0" fontId="34" fillId="0" borderId="25" xfId="0" applyFont="1" applyBorder="1" applyAlignment="1">
      <alignment horizontal="center" vertical="center"/>
    </xf>
    <xf numFmtId="0" fontId="42" fillId="7" borderId="0" xfId="1" applyFont="1" applyFill="1" applyBorder="1" applyAlignment="1" applyProtection="1">
      <alignment horizontal="center" vertical="center"/>
    </xf>
    <xf numFmtId="0" fontId="43" fillId="0" borderId="0" xfId="0" applyFont="1"/>
    <xf numFmtId="0" fontId="43" fillId="6" borderId="0" xfId="0" applyFont="1" applyFill="1"/>
    <xf numFmtId="0" fontId="41" fillId="6" borderId="0" xfId="0" applyFont="1" applyFill="1"/>
    <xf numFmtId="0" fontId="44" fillId="6" borderId="0" xfId="0" applyFont="1" applyFill="1"/>
    <xf numFmtId="0" fontId="46" fillId="6" borderId="0" xfId="0" applyFont="1" applyFill="1" applyAlignment="1">
      <alignment vertical="center"/>
    </xf>
    <xf numFmtId="0" fontId="10" fillId="0" borderId="0" xfId="0" applyFont="1" applyBorder="1" applyAlignment="1">
      <alignment vertical="center"/>
    </xf>
    <xf numFmtId="0" fontId="43" fillId="6" borderId="0" xfId="0" applyFont="1" applyFill="1" applyAlignment="1">
      <alignment vertical="center"/>
    </xf>
    <xf numFmtId="0" fontId="10" fillId="0" borderId="12" xfId="0" applyFont="1" applyBorder="1" applyAlignment="1">
      <alignment vertical="center"/>
    </xf>
    <xf numFmtId="0" fontId="10" fillId="0" borderId="0" xfId="0" applyFont="1" applyBorder="1"/>
    <xf numFmtId="0" fontId="40" fillId="6" borderId="0" xfId="0" applyFont="1" applyFill="1" applyAlignment="1">
      <alignment vertical="center"/>
    </xf>
    <xf numFmtId="0" fontId="0" fillId="0" borderId="0" xfId="0" applyAlignment="1">
      <alignment horizontal="center"/>
    </xf>
    <xf numFmtId="0" fontId="41" fillId="0" borderId="0" xfId="0" applyFont="1" applyAlignment="1">
      <alignment vertical="center"/>
    </xf>
    <xf numFmtId="0" fontId="31" fillId="8" borderId="26" xfId="0" applyFont="1" applyFill="1" applyBorder="1" applyAlignment="1">
      <alignment horizontal="center" vertical="center"/>
    </xf>
    <xf numFmtId="0" fontId="41" fillId="0" borderId="0" xfId="0" applyFont="1"/>
    <xf numFmtId="0" fontId="2" fillId="0" borderId="0" xfId="6" applyFont="1"/>
    <xf numFmtId="0" fontId="43" fillId="10" borderId="0" xfId="0" applyFont="1" applyFill="1"/>
    <xf numFmtId="0" fontId="46" fillId="10" borderId="0" xfId="0" applyFont="1" applyFill="1" applyAlignment="1">
      <alignment vertical="center"/>
    </xf>
    <xf numFmtId="0" fontId="31" fillId="0" borderId="0" xfId="0" applyFont="1" applyAlignment="1">
      <alignment horizontal="left" vertical="center"/>
    </xf>
    <xf numFmtId="0" fontId="43" fillId="10" borderId="0" xfId="0" applyFont="1" applyFill="1" applyAlignment="1">
      <alignment horizontal="center" vertical="center"/>
    </xf>
    <xf numFmtId="0" fontId="43" fillId="10" borderId="0" xfId="0" applyFont="1" applyFill="1" applyAlignment="1">
      <alignment vertical="center"/>
    </xf>
    <xf numFmtId="3" fontId="10" fillId="0" borderId="0" xfId="0" applyNumberFormat="1" applyFont="1" applyAlignment="1">
      <alignment vertical="center"/>
    </xf>
    <xf numFmtId="0" fontId="0" fillId="0" borderId="0" xfId="0" applyAlignment="1">
      <alignment horizontal="right"/>
    </xf>
    <xf numFmtId="0" fontId="34" fillId="0" borderId="0" xfId="0" applyFont="1" applyAlignment="1">
      <alignment horizontal="center" vertical="center"/>
    </xf>
    <xf numFmtId="0" fontId="3" fillId="0" borderId="0" xfId="0" applyFont="1" applyAlignment="1">
      <alignment vertical="center" wrapText="1"/>
    </xf>
    <xf numFmtId="0" fontId="31" fillId="0" borderId="0" xfId="0" applyFont="1"/>
    <xf numFmtId="0" fontId="34" fillId="0" borderId="0" xfId="0" applyFont="1"/>
    <xf numFmtId="0" fontId="38" fillId="0" borderId="0" xfId="0" applyFont="1" applyAlignment="1">
      <alignment vertical="center"/>
    </xf>
    <xf numFmtId="0" fontId="46" fillId="6" borderId="0" xfId="0" applyFont="1" applyFill="1"/>
    <xf numFmtId="0" fontId="43" fillId="6" borderId="0" xfId="0" applyFont="1" applyFill="1" applyProtection="1">
      <protection locked="0"/>
    </xf>
    <xf numFmtId="0" fontId="3" fillId="0" borderId="0" xfId="0" applyFont="1" applyAlignment="1">
      <alignment horizontal="center" vertical="center" wrapText="1"/>
    </xf>
    <xf numFmtId="0" fontId="0" fillId="0" borderId="0" xfId="0" applyAlignment="1">
      <alignment shrinkToFit="1"/>
    </xf>
    <xf numFmtId="0" fontId="31" fillId="0" borderId="0" xfId="0" applyFont="1" applyAlignment="1">
      <alignment shrinkToFit="1"/>
    </xf>
    <xf numFmtId="0" fontId="52" fillId="0" borderId="0" xfId="0" applyFont="1"/>
    <xf numFmtId="2" fontId="3" fillId="0" borderId="0" xfId="0" applyNumberFormat="1" applyFont="1" applyAlignment="1">
      <alignment horizontal="left" vertical="center"/>
    </xf>
    <xf numFmtId="0" fontId="3" fillId="11" borderId="0" xfId="0" applyFont="1" applyFill="1" applyAlignment="1">
      <alignment horizontal="left" vertical="center"/>
    </xf>
    <xf numFmtId="0" fontId="10" fillId="12" borderId="0" xfId="0" applyFont="1" applyFill="1" applyAlignment="1">
      <alignment horizontal="center" vertical="center"/>
    </xf>
    <xf numFmtId="0" fontId="10" fillId="12" borderId="0" xfId="0" applyFont="1" applyFill="1" applyAlignment="1" applyProtection="1">
      <alignment horizontal="center" vertical="center"/>
      <protection locked="0"/>
    </xf>
    <xf numFmtId="0" fontId="53" fillId="2" borderId="26" xfId="0" applyFont="1" applyFill="1" applyBorder="1" applyAlignment="1">
      <alignment horizontal="left" vertical="center"/>
    </xf>
    <xf numFmtId="0" fontId="37" fillId="13" borderId="26" xfId="0" applyFont="1" applyFill="1" applyBorder="1" applyAlignment="1">
      <alignment vertical="center"/>
    </xf>
    <xf numFmtId="166" fontId="3" fillId="0" borderId="0" xfId="0" applyNumberFormat="1" applyFont="1" applyAlignment="1">
      <alignment horizontal="left" vertical="center"/>
    </xf>
    <xf numFmtId="2" fontId="54" fillId="14" borderId="0" xfId="0" applyNumberFormat="1" applyFont="1" applyFill="1" applyAlignment="1">
      <alignment horizontal="right" vertical="center"/>
    </xf>
    <xf numFmtId="0" fontId="54" fillId="14" borderId="0" xfId="0" applyFont="1" applyFill="1" applyAlignment="1">
      <alignment horizontal="right" vertical="center"/>
    </xf>
    <xf numFmtId="168" fontId="37" fillId="13" borderId="26" xfId="0" applyNumberFormat="1" applyFont="1" applyFill="1" applyBorder="1" applyAlignment="1">
      <alignment vertical="center"/>
    </xf>
    <xf numFmtId="0" fontId="37" fillId="13" borderId="29" xfId="0" applyFont="1" applyFill="1" applyBorder="1" applyAlignment="1">
      <alignment vertical="center"/>
    </xf>
    <xf numFmtId="0" fontId="3" fillId="9" borderId="30" xfId="0" applyFont="1" applyFill="1" applyBorder="1" applyAlignment="1">
      <alignment horizontal="left" vertical="center"/>
    </xf>
    <xf numFmtId="0" fontId="37" fillId="13" borderId="31" xfId="0" applyFont="1" applyFill="1" applyBorder="1" applyAlignment="1">
      <alignment vertical="center"/>
    </xf>
    <xf numFmtId="0" fontId="37" fillId="13" borderId="32" xfId="0" applyFont="1" applyFill="1" applyBorder="1" applyAlignment="1">
      <alignment vertical="center"/>
    </xf>
    <xf numFmtId="0" fontId="3" fillId="0" borderId="6" xfId="0" applyFont="1" applyBorder="1" applyAlignment="1">
      <alignment horizontal="left" vertical="center"/>
    </xf>
    <xf numFmtId="0" fontId="37" fillId="13" borderId="33" xfId="0" applyFont="1" applyFill="1" applyBorder="1" applyAlignment="1">
      <alignment vertical="center"/>
    </xf>
    <xf numFmtId="0" fontId="3" fillId="0" borderId="10" xfId="0" applyFont="1" applyBorder="1" applyAlignment="1">
      <alignment horizontal="left" vertical="center"/>
    </xf>
    <xf numFmtId="0" fontId="37" fillId="13" borderId="34" xfId="0" applyFont="1" applyFill="1" applyBorder="1" applyAlignment="1">
      <alignment vertical="center"/>
    </xf>
    <xf numFmtId="0" fontId="37" fillId="13" borderId="35" xfId="0" applyFont="1" applyFill="1" applyBorder="1" applyAlignment="1">
      <alignment vertical="center"/>
    </xf>
    <xf numFmtId="0" fontId="3" fillId="0" borderId="13" xfId="0" applyFont="1" applyBorder="1" applyAlignment="1">
      <alignment horizontal="left" vertical="center"/>
    </xf>
    <xf numFmtId="0" fontId="37" fillId="13" borderId="36" xfId="0" applyFont="1" applyFill="1" applyBorder="1" applyAlignment="1">
      <alignment vertical="center"/>
    </xf>
    <xf numFmtId="0" fontId="37" fillId="13" borderId="37" xfId="0" applyFont="1" applyFill="1" applyBorder="1" applyAlignment="1">
      <alignment vertical="center"/>
    </xf>
    <xf numFmtId="0" fontId="37" fillId="13" borderId="38" xfId="0" applyFont="1" applyFill="1" applyBorder="1" applyAlignment="1">
      <alignment vertical="center"/>
    </xf>
    <xf numFmtId="0" fontId="37" fillId="13" borderId="39" xfId="0" applyFont="1" applyFill="1" applyBorder="1" applyAlignment="1">
      <alignment vertical="center"/>
    </xf>
    <xf numFmtId="0" fontId="3" fillId="0" borderId="40" xfId="0" applyFont="1" applyBorder="1" applyAlignment="1">
      <alignment horizontal="left" vertical="center"/>
    </xf>
    <xf numFmtId="0" fontId="37" fillId="15" borderId="38" xfId="0" applyFont="1" applyFill="1" applyBorder="1" applyAlignment="1">
      <alignment vertical="center"/>
    </xf>
    <xf numFmtId="0" fontId="53" fillId="16" borderId="26" xfId="0" applyFont="1" applyFill="1" applyBorder="1" applyAlignment="1">
      <alignment horizontal="left" vertical="center"/>
    </xf>
    <xf numFmtId="0" fontId="37" fillId="13" borderId="41" xfId="0" applyFont="1" applyFill="1" applyBorder="1" applyAlignment="1">
      <alignment vertical="center"/>
    </xf>
    <xf numFmtId="0" fontId="37" fillId="17" borderId="26" xfId="0" applyFont="1" applyFill="1" applyBorder="1" applyAlignment="1">
      <alignment vertical="center"/>
    </xf>
    <xf numFmtId="3" fontId="37" fillId="13" borderId="26" xfId="0" applyNumberFormat="1" applyFont="1" applyFill="1" applyBorder="1" applyAlignment="1">
      <alignment vertical="center"/>
    </xf>
    <xf numFmtId="0" fontId="3" fillId="10" borderId="26" xfId="0" applyFont="1" applyFill="1" applyBorder="1" applyAlignment="1">
      <alignment horizontal="left" vertical="center"/>
    </xf>
    <xf numFmtId="0" fontId="3" fillId="18" borderId="26" xfId="0" applyFont="1" applyFill="1" applyBorder="1" applyAlignment="1">
      <alignment horizontal="left" vertical="center"/>
    </xf>
    <xf numFmtId="166" fontId="37" fillId="13" borderId="26" xfId="0" applyNumberFormat="1" applyFont="1" applyFill="1" applyBorder="1" applyAlignment="1">
      <alignment vertical="center"/>
    </xf>
    <xf numFmtId="0" fontId="53" fillId="4" borderId="26" xfId="0" applyFont="1" applyFill="1" applyBorder="1" applyAlignment="1">
      <alignment horizontal="left" vertical="center"/>
    </xf>
    <xf numFmtId="0" fontId="55" fillId="0" borderId="0" xfId="0" applyFont="1"/>
    <xf numFmtId="0" fontId="55" fillId="3" borderId="0" xfId="0" applyFont="1" applyFill="1"/>
    <xf numFmtId="0" fontId="55" fillId="6" borderId="0" xfId="0" applyFont="1" applyFill="1"/>
    <xf numFmtId="0" fontId="56" fillId="3" borderId="0" xfId="0" applyFont="1" applyFill="1" applyAlignment="1">
      <alignment vertical="center"/>
    </xf>
    <xf numFmtId="0" fontId="0" fillId="0" borderId="0" xfId="0" applyAlignment="1" applyProtection="1">
      <alignment horizontal="left" vertical="center"/>
      <protection locked="0"/>
    </xf>
    <xf numFmtId="0" fontId="57" fillId="0" borderId="0" xfId="0" applyFont="1" applyAlignment="1">
      <alignment horizontal="center" vertical="center"/>
    </xf>
    <xf numFmtId="0" fontId="56" fillId="0" borderId="0" xfId="0" applyFont="1" applyAlignment="1">
      <alignment vertical="center"/>
    </xf>
    <xf numFmtId="0" fontId="59" fillId="0" borderId="0" xfId="0" applyFont="1"/>
    <xf numFmtId="0" fontId="60" fillId="0" borderId="0" xfId="0" applyFont="1"/>
    <xf numFmtId="0" fontId="0" fillId="0" borderId="0" xfId="0" applyBorder="1"/>
    <xf numFmtId="0" fontId="59" fillId="0" borderId="0" xfId="0" applyFont="1" applyBorder="1"/>
    <xf numFmtId="0" fontId="59" fillId="0" borderId="0" xfId="0" applyFont="1" applyAlignment="1">
      <alignment horizontal="center" vertical="center"/>
    </xf>
    <xf numFmtId="0" fontId="31" fillId="6" borderId="0" xfId="0" applyFont="1" applyFill="1" applyAlignment="1">
      <alignment vertical="center"/>
    </xf>
    <xf numFmtId="0" fontId="0" fillId="6" borderId="0" xfId="0" applyFill="1" applyAlignment="1">
      <alignment vertical="center"/>
    </xf>
    <xf numFmtId="0" fontId="0" fillId="6" borderId="42" xfId="0" applyFill="1" applyBorder="1"/>
    <xf numFmtId="0" fontId="34" fillId="0" borderId="0" xfId="0" applyFont="1" applyAlignment="1">
      <alignment horizontal="center"/>
    </xf>
    <xf numFmtId="0" fontId="31" fillId="0" borderId="0" xfId="0" applyFont="1" applyAlignment="1">
      <alignment horizontal="center" vertical="center"/>
    </xf>
    <xf numFmtId="0" fontId="0" fillId="0" borderId="4" xfId="0" applyBorder="1"/>
    <xf numFmtId="0" fontId="31" fillId="0" borderId="5" xfId="0" applyFont="1" applyBorder="1" applyAlignment="1">
      <alignment vertical="center"/>
    </xf>
    <xf numFmtId="0" fontId="31" fillId="0" borderId="6" xfId="0" applyFont="1" applyBorder="1" applyAlignment="1">
      <alignment vertical="center"/>
    </xf>
    <xf numFmtId="0" fontId="0" fillId="0" borderId="9" xfId="0" applyBorder="1"/>
    <xf numFmtId="0" fontId="31" fillId="0" borderId="18" xfId="0" applyFont="1" applyBorder="1" applyAlignment="1">
      <alignment vertical="center"/>
    </xf>
    <xf numFmtId="0" fontId="31" fillId="0" borderId="10" xfId="0" applyFont="1" applyBorder="1" applyAlignment="1">
      <alignment vertical="center"/>
    </xf>
    <xf numFmtId="0" fontId="31" fillId="0" borderId="23" xfId="0" applyFont="1" applyBorder="1" applyAlignment="1">
      <alignment vertical="center"/>
    </xf>
    <xf numFmtId="0" fontId="0" fillId="0" borderId="11" xfId="0" applyBorder="1"/>
    <xf numFmtId="0" fontId="31" fillId="0" borderId="12" xfId="0" applyFont="1" applyBorder="1" applyAlignment="1">
      <alignment vertical="center"/>
    </xf>
    <xf numFmtId="0" fontId="31" fillId="0" borderId="13" xfId="0" applyFont="1" applyBorder="1" applyAlignment="1">
      <alignment vertical="center"/>
    </xf>
    <xf numFmtId="0" fontId="61" fillId="0" borderId="0" xfId="0" applyFont="1" applyAlignment="1">
      <alignment vertical="center"/>
    </xf>
    <xf numFmtId="0" fontId="61" fillId="0" borderId="6" xfId="0" applyFont="1" applyBorder="1" applyAlignment="1">
      <alignment vertical="center"/>
    </xf>
    <xf numFmtId="0" fontId="61" fillId="0" borderId="10" xfId="0" applyFont="1" applyBorder="1" applyAlignment="1">
      <alignment vertical="center"/>
    </xf>
    <xf numFmtId="0" fontId="61" fillId="0" borderId="13" xfId="0" applyFont="1" applyBorder="1" applyAlignment="1">
      <alignment vertical="center"/>
    </xf>
    <xf numFmtId="0" fontId="49" fillId="0" borderId="0" xfId="0" applyFont="1"/>
    <xf numFmtId="0" fontId="49" fillId="0" borderId="0" xfId="0" applyFont="1" applyAlignment="1">
      <alignment horizontal="right" vertical="center" textRotation="90" wrapText="1"/>
    </xf>
    <xf numFmtId="0" fontId="49" fillId="0" borderId="0" xfId="0" applyFont="1" applyAlignment="1">
      <alignment wrapText="1"/>
    </xf>
    <xf numFmtId="0" fontId="49" fillId="0" borderId="0" xfId="0" applyFont="1" applyAlignment="1">
      <alignment horizontal="left" vertical="center" wrapText="1"/>
    </xf>
    <xf numFmtId="0" fontId="49" fillId="0" borderId="0" xfId="0" applyFont="1" applyAlignment="1">
      <alignment horizontal="left" vertical="center"/>
    </xf>
    <xf numFmtId="0" fontId="49" fillId="0" borderId="0" xfId="0" applyFont="1" applyAlignment="1">
      <alignment vertical="center"/>
    </xf>
    <xf numFmtId="0" fontId="49" fillId="0" borderId="0" xfId="0" applyFont="1" applyAlignment="1">
      <alignment horizontal="left"/>
    </xf>
    <xf numFmtId="164" fontId="65" fillId="0" borderId="0" xfId="2" applyFont="1" applyBorder="1" applyAlignment="1" applyProtection="1"/>
    <xf numFmtId="0" fontId="49" fillId="0" borderId="0" xfId="0" applyFont="1" applyAlignment="1">
      <alignment vertical="center" wrapText="1"/>
    </xf>
    <xf numFmtId="0" fontId="65" fillId="0" borderId="0" xfId="0" applyFont="1"/>
    <xf numFmtId="0" fontId="52" fillId="5" borderId="5" xfId="0" applyFont="1" applyFill="1" applyBorder="1" applyAlignment="1">
      <alignment vertical="center"/>
    </xf>
    <xf numFmtId="0" fontId="61" fillId="5" borderId="6" xfId="0" applyFont="1" applyFill="1" applyBorder="1" applyAlignment="1">
      <alignment vertical="center"/>
    </xf>
    <xf numFmtId="0" fontId="52" fillId="5" borderId="0" xfId="0" applyFont="1" applyFill="1" applyAlignment="1">
      <alignment vertical="center"/>
    </xf>
    <xf numFmtId="0" fontId="61" fillId="5" borderId="10" xfId="0" applyFont="1" applyFill="1" applyBorder="1" applyAlignment="1">
      <alignment vertical="center"/>
    </xf>
    <xf numFmtId="0" fontId="52" fillId="5" borderId="12" xfId="0" applyFont="1" applyFill="1" applyBorder="1" applyAlignment="1">
      <alignment vertical="center"/>
    </xf>
    <xf numFmtId="0" fontId="61" fillId="5" borderId="13" xfId="0" applyFont="1" applyFill="1" applyBorder="1" applyAlignment="1">
      <alignment vertical="center"/>
    </xf>
    <xf numFmtId="0" fontId="31" fillId="0" borderId="0" xfId="0" applyFont="1" applyBorder="1" applyAlignment="1">
      <alignment vertical="center"/>
    </xf>
    <xf numFmtId="0" fontId="71" fillId="0" borderId="0" xfId="0" applyNumberFormat="1" applyFont="1" applyFill="1" applyBorder="1" applyAlignment="1" applyProtection="1"/>
    <xf numFmtId="0" fontId="43" fillId="24" borderId="0" xfId="0" applyNumberFormat="1" applyFont="1" applyFill="1" applyBorder="1" applyAlignment="1" applyProtection="1"/>
    <xf numFmtId="0" fontId="41" fillId="24" borderId="0" xfId="0" applyNumberFormat="1" applyFont="1" applyFill="1" applyBorder="1" applyAlignment="1" applyProtection="1"/>
    <xf numFmtId="0" fontId="71" fillId="0" borderId="0" xfId="0" applyNumberFormat="1" applyFont="1" applyFill="1" applyBorder="1" applyAlignment="1" applyProtection="1">
      <alignment vertical="center"/>
    </xf>
    <xf numFmtId="0" fontId="31" fillId="0" borderId="0" xfId="0" applyNumberFormat="1" applyFont="1" applyFill="1" applyBorder="1" applyAlignment="1" applyProtection="1">
      <alignment vertical="center"/>
    </xf>
    <xf numFmtId="0" fontId="0" fillId="8" borderId="30" xfId="0" applyFont="1" applyFill="1" applyBorder="1" applyAlignment="1">
      <alignment horizontal="center" vertical="center"/>
    </xf>
    <xf numFmtId="0" fontId="0" fillId="0" borderId="44" xfId="0" applyFont="1" applyBorder="1"/>
    <xf numFmtId="0" fontId="0" fillId="0" borderId="42" xfId="0" applyFont="1" applyBorder="1"/>
    <xf numFmtId="0" fontId="76" fillId="0" borderId="26" xfId="0" applyFont="1" applyFill="1" applyBorder="1" applyAlignment="1">
      <alignment horizontal="center" vertical="center" wrapText="1"/>
    </xf>
    <xf numFmtId="0" fontId="2" fillId="0" borderId="26" xfId="6" applyFont="1" applyBorder="1"/>
    <xf numFmtId="0" fontId="0" fillId="9" borderId="26" xfId="0" applyFill="1" applyBorder="1" applyAlignment="1" applyProtection="1">
      <alignment horizontal="center"/>
      <protection locked="0"/>
    </xf>
    <xf numFmtId="0" fontId="0" fillId="28" borderId="26" xfId="0" applyFill="1" applyBorder="1"/>
    <xf numFmtId="0" fontId="0" fillId="0" borderId="26" xfId="0" applyFill="1" applyBorder="1"/>
    <xf numFmtId="0" fontId="0" fillId="29" borderId="26" xfId="0" applyFill="1" applyBorder="1"/>
    <xf numFmtId="0" fontId="2" fillId="28" borderId="26" xfId="6" applyFont="1" applyFill="1" applyBorder="1"/>
    <xf numFmtId="0" fontId="2" fillId="29" borderId="26" xfId="6" applyFont="1" applyFill="1" applyBorder="1"/>
    <xf numFmtId="0" fontId="17" fillId="21" borderId="46" xfId="0" applyFont="1" applyFill="1" applyBorder="1" applyAlignment="1">
      <alignment horizontal="left" vertical="center"/>
    </xf>
    <xf numFmtId="166" fontId="17" fillId="21" borderId="46" xfId="3" applyFont="1" applyFill="1" applyBorder="1" applyAlignment="1" applyProtection="1"/>
    <xf numFmtId="167" fontId="17" fillId="21" borderId="46" xfId="7" applyFont="1" applyFill="1" applyBorder="1" applyAlignment="1" applyProtection="1">
      <alignment horizontal="center"/>
    </xf>
    <xf numFmtId="0" fontId="10" fillId="21" borderId="46" xfId="0" applyFont="1" applyFill="1" applyBorder="1" applyAlignment="1">
      <alignment vertical="center"/>
    </xf>
    <xf numFmtId="166" fontId="21" fillId="21" borderId="46" xfId="3" applyFont="1" applyFill="1" applyBorder="1" applyAlignment="1" applyProtection="1">
      <alignment shrinkToFit="1"/>
    </xf>
    <xf numFmtId="167" fontId="21" fillId="21" borderId="46" xfId="7" applyFont="1" applyFill="1" applyBorder="1" applyAlignment="1" applyProtection="1">
      <alignment horizontal="center"/>
    </xf>
    <xf numFmtId="166" fontId="21" fillId="21" borderId="46" xfId="3" applyFont="1" applyFill="1" applyBorder="1" applyAlignment="1" applyProtection="1"/>
    <xf numFmtId="0" fontId="17" fillId="0" borderId="46" xfId="0" applyFont="1" applyBorder="1" applyAlignment="1">
      <alignment horizontal="left" vertical="center"/>
    </xf>
    <xf numFmtId="166" fontId="17" fillId="0" borderId="46" xfId="3" applyFont="1" applyBorder="1" applyAlignment="1" applyProtection="1"/>
    <xf numFmtId="167" fontId="17" fillId="0" borderId="46" xfId="7" applyFont="1" applyBorder="1" applyAlignment="1" applyProtection="1">
      <alignment horizontal="center"/>
    </xf>
    <xf numFmtId="0" fontId="3" fillId="0" borderId="0" xfId="0" applyFont="1" applyBorder="1" applyAlignment="1">
      <alignment horizontal="center" vertical="center"/>
    </xf>
    <xf numFmtId="0" fontId="6" fillId="0" borderId="0" xfId="0" applyFont="1" applyBorder="1" applyAlignment="1">
      <alignment horizontal="left" vertical="top" wrapText="1"/>
    </xf>
    <xf numFmtId="0" fontId="19" fillId="20" borderId="45" xfId="0" applyFont="1" applyFill="1" applyBorder="1" applyAlignment="1">
      <alignment horizontal="center" vertical="center"/>
    </xf>
    <xf numFmtId="0" fontId="19" fillId="20" borderId="45" xfId="0" applyFont="1" applyFill="1" applyBorder="1" applyAlignment="1">
      <alignment horizontal="center"/>
    </xf>
    <xf numFmtId="166" fontId="20" fillId="21" borderId="46" xfId="3" applyFont="1" applyFill="1" applyBorder="1" applyAlignment="1" applyProtection="1"/>
    <xf numFmtId="0" fontId="20" fillId="0" borderId="28" xfId="0" applyFont="1" applyBorder="1" applyAlignment="1">
      <alignment horizontal="center" vertical="center"/>
    </xf>
    <xf numFmtId="0" fontId="21" fillId="0" borderId="46" xfId="0" applyFont="1" applyBorder="1" applyAlignment="1">
      <alignment vertical="center"/>
    </xf>
    <xf numFmtId="166" fontId="20" fillId="0" borderId="46" xfId="3" applyFont="1" applyBorder="1" applyAlignment="1" applyProtection="1"/>
    <xf numFmtId="0" fontId="20" fillId="0" borderId="46" xfId="0" applyFont="1" applyBorder="1"/>
    <xf numFmtId="166" fontId="21" fillId="0" borderId="46" xfId="3" applyFont="1" applyBorder="1" applyAlignment="1" applyProtection="1"/>
    <xf numFmtId="0" fontId="20" fillId="21" borderId="46" xfId="0" applyFont="1" applyFill="1" applyBorder="1" applyAlignment="1">
      <alignment vertical="center"/>
    </xf>
    <xf numFmtId="0" fontId="20" fillId="21" borderId="46" xfId="0" applyFont="1" applyFill="1" applyBorder="1"/>
    <xf numFmtId="0" fontId="20" fillId="21" borderId="28" xfId="0" applyFont="1" applyFill="1" applyBorder="1" applyAlignment="1">
      <alignment horizontal="center" vertical="center"/>
    </xf>
    <xf numFmtId="0" fontId="20" fillId="0" borderId="46" xfId="0" applyFont="1" applyBorder="1" applyAlignment="1">
      <alignment vertical="center"/>
    </xf>
    <xf numFmtId="0" fontId="4" fillId="0" borderId="0" xfId="0" applyFont="1" applyBorder="1" applyAlignment="1">
      <alignment horizontal="left" vertical="center"/>
    </xf>
    <xf numFmtId="0" fontId="19" fillId="20" borderId="27" xfId="0" applyFont="1" applyFill="1" applyBorder="1" applyAlignment="1">
      <alignment horizontal="center" vertical="center"/>
    </xf>
    <xf numFmtId="0" fontId="7" fillId="4" borderId="0" xfId="0" applyFont="1" applyFill="1" applyBorder="1" applyAlignment="1">
      <alignment horizontal="center" vertical="center" wrapText="1"/>
    </xf>
    <xf numFmtId="0" fontId="17" fillId="0" borderId="26" xfId="0" applyFont="1" applyBorder="1" applyAlignment="1">
      <alignment horizontal="left" vertical="top" wrapText="1"/>
    </xf>
    <xf numFmtId="0" fontId="18" fillId="0" borderId="0" xfId="0" applyFont="1" applyBorder="1" applyAlignment="1">
      <alignment horizontal="left" vertical="center" wrapText="1"/>
    </xf>
    <xf numFmtId="0" fontId="14" fillId="3" borderId="0" xfId="0" applyFont="1" applyFill="1" applyBorder="1" applyAlignment="1">
      <alignment horizontal="center" vertical="center"/>
    </xf>
    <xf numFmtId="0" fontId="8" fillId="5" borderId="0" xfId="0" applyFont="1" applyFill="1" applyBorder="1" applyAlignment="1">
      <alignment horizontal="left" vertical="top" wrapText="1"/>
    </xf>
    <xf numFmtId="0" fontId="18" fillId="0" borderId="0" xfId="0" applyFont="1" applyBorder="1" applyAlignment="1">
      <alignment horizontal="left" vertical="center" shrinkToFit="1"/>
    </xf>
    <xf numFmtId="0" fontId="18" fillId="0" borderId="44" xfId="0" applyFont="1" applyBorder="1" applyAlignment="1">
      <alignment horizontal="left" vertical="center" shrinkToFit="1"/>
    </xf>
    <xf numFmtId="0" fontId="18" fillId="0" borderId="42" xfId="0" applyFont="1" applyBorder="1" applyAlignment="1">
      <alignment horizontal="left" vertical="center" shrinkToFit="1"/>
    </xf>
    <xf numFmtId="0" fontId="12" fillId="19" borderId="43" xfId="0" applyFont="1" applyFill="1" applyBorder="1" applyAlignment="1">
      <alignment horizontal="left" vertical="center"/>
    </xf>
    <xf numFmtId="165" fontId="12" fillId="0" borderId="26" xfId="2" applyNumberFormat="1" applyFont="1" applyBorder="1" applyAlignment="1" applyProtection="1">
      <alignment horizontal="center" vertical="center"/>
    </xf>
    <xf numFmtId="0" fontId="12" fillId="19" borderId="26" xfId="0" applyFont="1" applyFill="1" applyBorder="1" applyAlignment="1">
      <alignment horizontal="left" vertical="center"/>
    </xf>
    <xf numFmtId="0" fontId="13" fillId="0" borderId="0" xfId="0" applyFont="1" applyBorder="1" applyAlignment="1">
      <alignment horizontal="left" vertical="center" wrapText="1"/>
    </xf>
    <xf numFmtId="0" fontId="13" fillId="0" borderId="0" xfId="0" applyFont="1" applyBorder="1" applyAlignment="1">
      <alignment horizontal="center" vertical="center" wrapText="1"/>
    </xf>
    <xf numFmtId="0" fontId="3" fillId="19" borderId="26" xfId="0" applyFont="1" applyFill="1" applyBorder="1" applyAlignment="1">
      <alignment horizontal="left" vertical="center"/>
    </xf>
    <xf numFmtId="0" fontId="3" fillId="0" borderId="26" xfId="0" applyFont="1" applyBorder="1" applyAlignment="1">
      <alignment horizontal="center"/>
    </xf>
    <xf numFmtId="0" fontId="3" fillId="0" borderId="0" xfId="0" applyFont="1" applyBorder="1" applyAlignment="1">
      <alignment horizontal="center"/>
    </xf>
    <xf numFmtId="0" fontId="12" fillId="8" borderId="15" xfId="0" applyFont="1" applyFill="1" applyBorder="1" applyAlignment="1">
      <alignment horizontal="center" vertical="center" wrapText="1"/>
    </xf>
    <xf numFmtId="0" fontId="5" fillId="0" borderId="26" xfId="0" applyFont="1" applyBorder="1" applyAlignment="1">
      <alignment horizontal="left" vertical="top" wrapText="1" shrinkToFit="1"/>
    </xf>
    <xf numFmtId="0" fontId="5" fillId="0" borderId="26" xfId="0" applyFont="1" applyBorder="1" applyAlignment="1">
      <alignment horizontal="left" vertical="top" shrinkToFit="1"/>
    </xf>
    <xf numFmtId="0" fontId="5" fillId="0" borderId="26" xfId="0" applyFont="1" applyBorder="1" applyAlignment="1">
      <alignment horizontal="left"/>
    </xf>
    <xf numFmtId="0" fontId="4" fillId="0" borderId="43" xfId="0" applyFont="1" applyBorder="1" applyAlignment="1">
      <alignment horizontal="center" vertical="center" wrapText="1"/>
    </xf>
    <xf numFmtId="0" fontId="5" fillId="0" borderId="43" xfId="0" applyFont="1" applyBorder="1" applyAlignment="1">
      <alignment horizontal="center" vertical="center"/>
    </xf>
    <xf numFmtId="0" fontId="9" fillId="0" borderId="0" xfId="0" applyFont="1" applyBorder="1" applyAlignment="1">
      <alignment horizontal="left" vertical="top" wrapText="1"/>
    </xf>
    <xf numFmtId="0" fontId="26" fillId="0" borderId="0" xfId="0" applyFont="1" applyBorder="1" applyAlignment="1">
      <alignment horizontal="justify" vertical="center"/>
    </xf>
    <xf numFmtId="0" fontId="24" fillId="3" borderId="18" xfId="0" applyFont="1" applyFill="1" applyBorder="1" applyAlignment="1">
      <alignment horizontal="center" vertical="center"/>
    </xf>
    <xf numFmtId="0" fontId="25" fillId="27" borderId="0" xfId="0" applyFont="1" applyFill="1" applyBorder="1" applyAlignment="1">
      <alignment horizontal="center" vertical="center" wrapText="1"/>
    </xf>
    <xf numFmtId="0" fontId="34" fillId="0" borderId="0" xfId="0" applyFont="1" applyBorder="1" applyAlignment="1">
      <alignment horizontal="center" vertical="center"/>
    </xf>
    <xf numFmtId="0" fontId="0" fillId="0" borderId="0" xfId="0" applyBorder="1" applyAlignment="1">
      <alignment horizontal="center"/>
    </xf>
    <xf numFmtId="0" fontId="31" fillId="0" borderId="0" xfId="0" applyFont="1" applyBorder="1" applyAlignment="1">
      <alignment horizontal="left" vertical="center"/>
    </xf>
    <xf numFmtId="0" fontId="31" fillId="0" borderId="0" xfId="0" applyFont="1" applyBorder="1" applyAlignment="1">
      <alignment horizontal="center" vertical="center"/>
    </xf>
    <xf numFmtId="0" fontId="33" fillId="0" borderId="0" xfId="0" applyFont="1" applyBorder="1" applyAlignment="1">
      <alignment horizontal="center" vertical="center" wrapText="1"/>
    </xf>
    <xf numFmtId="0" fontId="42" fillId="7" borderId="0" xfId="1" applyFont="1" applyFill="1" applyBorder="1" applyAlignment="1" applyProtection="1">
      <alignment horizontal="center" vertical="center"/>
    </xf>
    <xf numFmtId="0" fontId="0" fillId="19" borderId="53" xfId="0" applyFill="1" applyBorder="1" applyAlignment="1" applyProtection="1">
      <alignment horizontal="center" vertical="center"/>
      <protection locked="0"/>
    </xf>
    <xf numFmtId="0" fontId="0" fillId="19" borderId="54" xfId="0" applyFill="1" applyBorder="1" applyAlignment="1" applyProtection="1">
      <alignment horizontal="center" vertical="center"/>
      <protection locked="0"/>
    </xf>
    <xf numFmtId="0" fontId="0" fillId="19" borderId="55" xfId="0" applyFill="1" applyBorder="1" applyAlignment="1" applyProtection="1">
      <alignment horizontal="center" vertical="center"/>
      <protection locked="0"/>
    </xf>
    <xf numFmtId="0" fontId="34" fillId="0" borderId="25" xfId="0" applyFont="1" applyBorder="1" applyAlignment="1">
      <alignment horizontal="center" vertical="center"/>
    </xf>
    <xf numFmtId="0" fontId="0" fillId="0" borderId="50" xfId="0" applyFont="1" applyBorder="1" applyAlignment="1">
      <alignment horizontal="center" vertical="center"/>
    </xf>
    <xf numFmtId="0" fontId="0" fillId="0" borderId="51" xfId="0" applyFont="1" applyBorder="1" applyAlignment="1">
      <alignment horizontal="center" vertical="center"/>
    </xf>
    <xf numFmtId="0" fontId="0" fillId="0" borderId="52" xfId="0" applyFont="1" applyBorder="1" applyAlignment="1">
      <alignment horizontal="center" vertical="center"/>
    </xf>
    <xf numFmtId="0" fontId="0" fillId="0" borderId="48" xfId="0" applyFont="1" applyBorder="1" applyAlignment="1">
      <alignment horizontal="center" vertical="center"/>
    </xf>
    <xf numFmtId="0" fontId="0" fillId="19" borderId="49" xfId="0" applyFill="1" applyBorder="1" applyAlignment="1" applyProtection="1">
      <alignment horizontal="left" vertical="center"/>
      <protection locked="0"/>
    </xf>
    <xf numFmtId="1" fontId="0" fillId="19" borderId="49" xfId="0" applyNumberFormat="1" applyFill="1" applyBorder="1" applyAlignment="1" applyProtection="1">
      <alignment horizontal="left" vertical="center"/>
      <protection locked="0"/>
    </xf>
    <xf numFmtId="0" fontId="69" fillId="19" borderId="49" xfId="1" applyFill="1" applyBorder="1" applyAlignment="1" applyProtection="1">
      <alignment horizontal="left" vertical="center"/>
      <protection locked="0"/>
    </xf>
    <xf numFmtId="0" fontId="31" fillId="0" borderId="12" xfId="0" applyFont="1" applyBorder="1" applyAlignment="1">
      <alignment horizontal="center" vertical="center"/>
    </xf>
    <xf numFmtId="0" fontId="0" fillId="19" borderId="49" xfId="1" applyFont="1" applyFill="1" applyBorder="1" applyAlignment="1" applyProtection="1">
      <alignment horizontal="left" vertical="center"/>
      <protection locked="0"/>
    </xf>
    <xf numFmtId="169" fontId="0" fillId="19" borderId="49" xfId="0" applyNumberFormat="1" applyFill="1" applyBorder="1" applyAlignment="1" applyProtection="1">
      <alignment horizontal="left" vertical="center"/>
      <protection locked="0"/>
    </xf>
    <xf numFmtId="0" fontId="21" fillId="0" borderId="47" xfId="0" applyFont="1" applyBorder="1" applyAlignment="1">
      <alignment horizontal="left" vertical="center"/>
    </xf>
    <xf numFmtId="0" fontId="41" fillId="0" borderId="0" xfId="0" applyFont="1" applyBorder="1" applyAlignment="1">
      <alignment horizontal="center" vertical="center"/>
    </xf>
    <xf numFmtId="0" fontId="40" fillId="3" borderId="0" xfId="0" applyFont="1" applyFill="1" applyBorder="1" applyAlignment="1" applyProtection="1">
      <alignment horizontal="center" vertical="center" shrinkToFit="1"/>
      <protection locked="0"/>
    </xf>
    <xf numFmtId="0" fontId="35" fillId="3" borderId="43" xfId="0" applyFont="1" applyFill="1" applyBorder="1" applyAlignment="1" applyProtection="1">
      <alignment horizontal="center" vertical="center" wrapText="1"/>
      <protection locked="0"/>
    </xf>
    <xf numFmtId="0" fontId="31" fillId="0" borderId="10" xfId="0" applyFont="1" applyBorder="1" applyAlignment="1">
      <alignment horizontal="left" vertical="center"/>
    </xf>
    <xf numFmtId="0" fontId="78" fillId="0" borderId="4" xfId="0" applyFont="1" applyBorder="1" applyAlignment="1">
      <alignment horizontal="center" vertical="center" wrapText="1"/>
    </xf>
    <xf numFmtId="0" fontId="31" fillId="0" borderId="5" xfId="0" applyFont="1" applyBorder="1" applyAlignment="1">
      <alignment horizontal="center" vertical="center" wrapText="1"/>
    </xf>
    <xf numFmtId="0" fontId="31" fillId="0" borderId="103" xfId="0" applyFont="1" applyBorder="1" applyAlignment="1">
      <alignment horizontal="center" vertical="center" wrapText="1"/>
    </xf>
    <xf numFmtId="0" fontId="31" fillId="0" borderId="11" xfId="0" applyFont="1" applyBorder="1" applyAlignment="1">
      <alignment horizontal="center" vertical="center" wrapText="1"/>
    </xf>
    <xf numFmtId="0" fontId="31" fillId="0" borderId="12" xfId="0" applyFont="1" applyBorder="1" applyAlignment="1">
      <alignment horizontal="center" vertical="center" wrapText="1"/>
    </xf>
    <xf numFmtId="0" fontId="31" fillId="0" borderId="104" xfId="0" applyFont="1" applyBorder="1" applyAlignment="1">
      <alignment horizontal="center" vertical="center" wrapText="1"/>
    </xf>
    <xf numFmtId="168" fontId="38" fillId="22" borderId="49" xfId="0" applyNumberFormat="1" applyFont="1" applyFill="1" applyBorder="1" applyAlignment="1" applyProtection="1">
      <alignment horizontal="center" vertical="center"/>
      <protection locked="0"/>
    </xf>
    <xf numFmtId="0" fontId="39" fillId="0" borderId="48" xfId="0" applyFont="1" applyBorder="1" applyAlignment="1">
      <alignment horizontal="center" vertical="center" wrapText="1"/>
    </xf>
    <xf numFmtId="0" fontId="40" fillId="3" borderId="0" xfId="0" applyFont="1" applyFill="1" applyBorder="1" applyAlignment="1">
      <alignment horizontal="center" vertical="center"/>
    </xf>
    <xf numFmtId="0" fontId="40" fillId="3" borderId="0" xfId="0" applyFont="1" applyFill="1" applyBorder="1" applyAlignment="1">
      <alignment horizontal="center" vertical="center" shrinkToFit="1"/>
    </xf>
    <xf numFmtId="0" fontId="0" fillId="0" borderId="43" xfId="0" applyBorder="1" applyAlignment="1">
      <alignment horizontal="center" vertical="center"/>
    </xf>
    <xf numFmtId="0" fontId="71" fillId="0" borderId="97" xfId="0" applyNumberFormat="1" applyFont="1" applyFill="1" applyBorder="1" applyAlignment="1" applyProtection="1">
      <alignment horizontal="center" vertical="center"/>
      <protection locked="0"/>
    </xf>
    <xf numFmtId="0" fontId="71" fillId="0" borderId="101" xfId="0" applyNumberFormat="1" applyFont="1" applyFill="1" applyBorder="1" applyAlignment="1" applyProtection="1">
      <alignment horizontal="center" vertical="center"/>
      <protection locked="0"/>
    </xf>
    <xf numFmtId="0" fontId="71" fillId="0" borderId="98" xfId="0" applyNumberFormat="1" applyFont="1" applyFill="1" applyBorder="1" applyAlignment="1" applyProtection="1">
      <alignment horizontal="center" vertical="center"/>
      <protection locked="0"/>
    </xf>
    <xf numFmtId="0" fontId="71" fillId="0" borderId="99" xfId="0" applyNumberFormat="1" applyFont="1" applyFill="1" applyBorder="1" applyAlignment="1" applyProtection="1">
      <alignment horizontal="center" vertical="center"/>
      <protection locked="0"/>
    </xf>
    <xf numFmtId="0" fontId="71" fillId="0" borderId="102" xfId="0" applyNumberFormat="1" applyFont="1" applyFill="1" applyBorder="1" applyAlignment="1" applyProtection="1">
      <alignment horizontal="center" vertical="center"/>
      <protection locked="0"/>
    </xf>
    <xf numFmtId="0" fontId="71" fillId="0" borderId="100" xfId="0" applyNumberFormat="1" applyFont="1" applyFill="1" applyBorder="1" applyAlignment="1" applyProtection="1">
      <alignment horizontal="center" vertical="center"/>
      <protection locked="0"/>
    </xf>
    <xf numFmtId="0" fontId="71" fillId="0" borderId="0" xfId="0" applyNumberFormat="1" applyFont="1" applyFill="1" applyBorder="1" applyAlignment="1" applyProtection="1">
      <alignment horizontal="center" vertical="center"/>
      <protection locked="0"/>
    </xf>
    <xf numFmtId="0" fontId="43" fillId="6" borderId="0" xfId="0" applyFont="1" applyFill="1" applyBorder="1" applyAlignment="1">
      <alignment horizontal="center" vertical="center"/>
    </xf>
    <xf numFmtId="0" fontId="13" fillId="0" borderId="12" xfId="0" applyFont="1" applyBorder="1" applyAlignment="1">
      <alignment horizontal="left" vertical="center" wrapText="1"/>
    </xf>
    <xf numFmtId="0" fontId="68" fillId="23" borderId="0" xfId="0" applyFont="1" applyFill="1" applyBorder="1" applyAlignment="1" applyProtection="1">
      <alignment horizontal="center" vertical="center"/>
      <protection locked="0"/>
    </xf>
    <xf numFmtId="0" fontId="68" fillId="23" borderId="12" xfId="0" applyFont="1" applyFill="1" applyBorder="1" applyAlignment="1" applyProtection="1">
      <alignment horizontal="center" vertical="center"/>
      <protection locked="0"/>
    </xf>
    <xf numFmtId="0" fontId="47" fillId="0" borderId="0" xfId="0" applyFont="1" applyBorder="1" applyAlignment="1">
      <alignment horizontal="left"/>
    </xf>
    <xf numFmtId="0" fontId="71" fillId="0" borderId="97" xfId="0" applyNumberFormat="1" applyFont="1" applyFill="1" applyBorder="1" applyAlignment="1" applyProtection="1">
      <alignment horizontal="center" vertical="center"/>
    </xf>
    <xf numFmtId="0" fontId="71" fillId="0" borderId="101" xfId="0" applyNumberFormat="1" applyFont="1" applyFill="1" applyBorder="1" applyAlignment="1" applyProtection="1">
      <alignment horizontal="center" vertical="center"/>
    </xf>
    <xf numFmtId="0" fontId="71" fillId="0" borderId="98" xfId="0" applyNumberFormat="1" applyFont="1" applyFill="1" applyBorder="1" applyAlignment="1" applyProtection="1">
      <alignment horizontal="center" vertical="center"/>
    </xf>
    <xf numFmtId="0" fontId="71" fillId="0" borderId="99" xfId="0" applyNumberFormat="1" applyFont="1" applyFill="1" applyBorder="1" applyAlignment="1" applyProtection="1">
      <alignment horizontal="center" vertical="center"/>
    </xf>
    <xf numFmtId="0" fontId="71" fillId="0" borderId="102" xfId="0" applyNumberFormat="1" applyFont="1" applyFill="1" applyBorder="1" applyAlignment="1" applyProtection="1">
      <alignment horizontal="center" vertical="center"/>
    </xf>
    <xf numFmtId="0" fontId="71" fillId="0" borderId="100" xfId="0" applyNumberFormat="1" applyFont="1" applyFill="1" applyBorder="1" applyAlignment="1" applyProtection="1">
      <alignment horizontal="center" vertical="center"/>
    </xf>
    <xf numFmtId="0" fontId="31" fillId="0" borderId="59" xfId="0" applyFont="1" applyBorder="1" applyAlignment="1">
      <alignment horizontal="left" vertical="center"/>
    </xf>
    <xf numFmtId="0" fontId="21" fillId="0" borderId="56" xfId="0" applyFont="1" applyBorder="1" applyAlignment="1">
      <alignment horizontal="left" vertical="center"/>
    </xf>
    <xf numFmtId="0" fontId="68" fillId="23" borderId="0" xfId="0" applyFont="1" applyFill="1" applyAlignment="1" applyProtection="1">
      <alignment horizontal="center" vertical="center"/>
      <protection locked="0"/>
    </xf>
    <xf numFmtId="0" fontId="12" fillId="8" borderId="57" xfId="0" applyFont="1" applyFill="1" applyBorder="1" applyAlignment="1">
      <alignment horizontal="center" vertical="center" wrapText="1"/>
    </xf>
    <xf numFmtId="0" fontId="35" fillId="3" borderId="43" xfId="0" applyFont="1" applyFill="1" applyBorder="1" applyAlignment="1">
      <alignment horizontal="center" vertical="center" wrapText="1"/>
    </xf>
    <xf numFmtId="0" fontId="45" fillId="8" borderId="43" xfId="0" applyFont="1" applyFill="1" applyBorder="1" applyAlignment="1">
      <alignment horizontal="center" vertical="center"/>
    </xf>
    <xf numFmtId="0" fontId="13" fillId="0" borderId="58" xfId="0" applyFont="1" applyBorder="1" applyAlignment="1">
      <alignment horizontal="left" vertical="center" wrapText="1"/>
    </xf>
    <xf numFmtId="0" fontId="68" fillId="23" borderId="2" xfId="0" applyFont="1" applyFill="1" applyBorder="1" applyAlignment="1" applyProtection="1">
      <alignment horizontal="center" vertical="center"/>
      <protection locked="0"/>
    </xf>
    <xf numFmtId="0" fontId="3" fillId="25" borderId="91" xfId="0" applyNumberFormat="1" applyFont="1" applyFill="1" applyBorder="1" applyAlignment="1" applyProtection="1">
      <alignment horizontal="center" vertical="center"/>
    </xf>
    <xf numFmtId="0" fontId="3" fillId="25" borderId="95" xfId="0" applyNumberFormat="1" applyFont="1" applyFill="1" applyBorder="1" applyAlignment="1" applyProtection="1">
      <alignment horizontal="center" vertical="center"/>
    </xf>
    <xf numFmtId="0" fontId="3" fillId="25" borderId="92" xfId="0" applyNumberFormat="1" applyFont="1" applyFill="1" applyBorder="1" applyAlignment="1" applyProtection="1">
      <alignment horizontal="center" vertical="center"/>
    </xf>
    <xf numFmtId="0" fontId="3" fillId="25" borderId="93" xfId="0" applyNumberFormat="1" applyFont="1" applyFill="1" applyBorder="1" applyAlignment="1" applyProtection="1">
      <alignment horizontal="center" vertical="center"/>
    </xf>
    <xf numFmtId="0" fontId="3" fillId="25" borderId="96" xfId="0" applyNumberFormat="1" applyFont="1" applyFill="1" applyBorder="1" applyAlignment="1" applyProtection="1">
      <alignment horizontal="center" vertical="center"/>
    </xf>
    <xf numFmtId="0" fontId="3" fillId="25" borderId="94" xfId="0" applyNumberFormat="1" applyFont="1" applyFill="1" applyBorder="1" applyAlignment="1" applyProtection="1">
      <alignment horizontal="center" vertical="center"/>
    </xf>
    <xf numFmtId="0" fontId="39" fillId="0" borderId="0" xfId="0" applyNumberFormat="1" applyFont="1" applyFill="1" applyBorder="1" applyAlignment="1" applyProtection="1">
      <alignment horizontal="center" vertical="center" wrapText="1"/>
    </xf>
    <xf numFmtId="0" fontId="31" fillId="0" borderId="0" xfId="0" applyNumberFormat="1" applyFont="1" applyFill="1" applyBorder="1" applyAlignment="1" applyProtection="1">
      <alignment horizontal="center" vertical="center"/>
    </xf>
    <xf numFmtId="0" fontId="3" fillId="26" borderId="91" xfId="0" applyNumberFormat="1" applyFont="1" applyFill="1" applyBorder="1" applyAlignment="1" applyProtection="1">
      <alignment horizontal="center" vertical="center"/>
      <protection locked="0"/>
    </xf>
    <xf numFmtId="0" fontId="3" fillId="26" borderId="95" xfId="0" applyNumberFormat="1" applyFont="1" applyFill="1" applyBorder="1" applyAlignment="1" applyProtection="1">
      <alignment horizontal="center" vertical="center"/>
      <protection locked="0"/>
    </xf>
    <xf numFmtId="0" fontId="3" fillId="26" borderId="92" xfId="0" applyNumberFormat="1" applyFont="1" applyFill="1" applyBorder="1" applyAlignment="1" applyProtection="1">
      <alignment horizontal="center" vertical="center"/>
      <protection locked="0"/>
    </xf>
    <xf numFmtId="0" fontId="3" fillId="26" borderId="93" xfId="0" applyNumberFormat="1" applyFont="1" applyFill="1" applyBorder="1" applyAlignment="1" applyProtection="1">
      <alignment horizontal="center" vertical="center"/>
      <protection locked="0"/>
    </xf>
    <xf numFmtId="0" fontId="3" fillId="26" borderId="96" xfId="0" applyNumberFormat="1" applyFont="1" applyFill="1" applyBorder="1" applyAlignment="1" applyProtection="1">
      <alignment horizontal="center" vertical="center"/>
      <protection locked="0"/>
    </xf>
    <xf numFmtId="0" fontId="3" fillId="26" borderId="94" xfId="0" applyNumberFormat="1" applyFont="1" applyFill="1" applyBorder="1" applyAlignment="1" applyProtection="1">
      <alignment horizontal="center" vertical="center"/>
      <protection locked="0"/>
    </xf>
    <xf numFmtId="0" fontId="21" fillId="0" borderId="60" xfId="0" applyFont="1" applyBorder="1" applyAlignment="1">
      <alignment horizontal="left" vertical="center"/>
    </xf>
    <xf numFmtId="0" fontId="31" fillId="0" borderId="0" xfId="0" applyFont="1" applyBorder="1" applyAlignment="1">
      <alignment horizontal="left" vertical="center" wrapText="1"/>
    </xf>
    <xf numFmtId="0" fontId="0" fillId="5" borderId="43" xfId="0" applyFill="1" applyBorder="1" applyAlignment="1" applyProtection="1">
      <alignment horizontal="center" vertical="top" wrapText="1"/>
      <protection locked="0"/>
    </xf>
    <xf numFmtId="0" fontId="0" fillId="5" borderId="43" xfId="0" applyFill="1" applyBorder="1" applyAlignment="1" applyProtection="1">
      <alignment horizontal="left" vertical="top" wrapText="1"/>
      <protection locked="0"/>
    </xf>
    <xf numFmtId="0" fontId="0" fillId="0" borderId="62" xfId="0" applyBorder="1" applyAlignment="1">
      <alignment horizontal="right" vertical="center"/>
    </xf>
    <xf numFmtId="0" fontId="49" fillId="0" borderId="46" xfId="0" applyFont="1" applyBorder="1" applyAlignment="1" applyProtection="1">
      <alignment horizontal="left" vertical="center" shrinkToFit="1"/>
      <protection locked="0"/>
    </xf>
    <xf numFmtId="0" fontId="49" fillId="0" borderId="46" xfId="0" applyFont="1" applyBorder="1" applyAlignment="1" applyProtection="1">
      <alignment horizontal="center" vertical="center" shrinkToFit="1"/>
      <protection locked="0"/>
    </xf>
    <xf numFmtId="0" fontId="0" fillId="0" borderId="0" xfId="0" applyBorder="1" applyAlignment="1">
      <alignment horizontal="right" vertical="center"/>
    </xf>
    <xf numFmtId="0" fontId="21" fillId="0" borderId="61" xfId="0" applyFont="1" applyBorder="1" applyAlignment="1">
      <alignment horizontal="left" vertical="center"/>
    </xf>
    <xf numFmtId="3" fontId="43" fillId="10" borderId="0" xfId="0" applyNumberFormat="1" applyFont="1" applyFill="1" applyBorder="1" applyAlignment="1">
      <alignment horizontal="center" vertical="center"/>
    </xf>
    <xf numFmtId="0" fontId="31" fillId="5" borderId="43" xfId="0" applyFont="1" applyFill="1" applyBorder="1" applyAlignment="1">
      <alignment horizontal="center" vertical="center" wrapText="1"/>
    </xf>
    <xf numFmtId="3" fontId="10" fillId="0" borderId="43" xfId="0" applyNumberFormat="1" applyFont="1" applyBorder="1" applyAlignment="1" applyProtection="1">
      <alignment horizontal="center" vertical="center"/>
      <protection locked="0"/>
    </xf>
    <xf numFmtId="0" fontId="0" fillId="0" borderId="43" xfId="0" applyFont="1" applyBorder="1" applyAlignment="1">
      <alignment horizontal="center" vertical="center" wrapText="1"/>
    </xf>
    <xf numFmtId="0" fontId="43" fillId="10" borderId="0" xfId="0" applyFont="1" applyFill="1" applyBorder="1" applyAlignment="1">
      <alignment horizontal="center" vertical="center"/>
    </xf>
    <xf numFmtId="0" fontId="31" fillId="5" borderId="43" xfId="0" applyFont="1" applyFill="1" applyBorder="1" applyAlignment="1">
      <alignment horizontal="center" vertical="center"/>
    </xf>
    <xf numFmtId="0" fontId="48" fillId="3" borderId="26" xfId="0" applyFont="1" applyFill="1" applyBorder="1" applyAlignment="1" applyProtection="1">
      <alignment horizontal="center" vertical="center"/>
      <protection locked="0"/>
    </xf>
    <xf numFmtId="0" fontId="14" fillId="3" borderId="0" xfId="0" applyFont="1" applyFill="1" applyBorder="1" applyAlignment="1" applyProtection="1">
      <alignment horizontal="center" vertical="center"/>
      <protection locked="0"/>
    </xf>
    <xf numFmtId="0" fontId="31" fillId="5" borderId="43" xfId="0" applyFont="1" applyFill="1" applyBorder="1" applyAlignment="1">
      <alignment horizontal="left" vertical="center"/>
    </xf>
    <xf numFmtId="0" fontId="43" fillId="6" borderId="0" xfId="0" applyFont="1" applyFill="1" applyBorder="1" applyAlignment="1">
      <alignment horizontal="center"/>
    </xf>
    <xf numFmtId="0" fontId="21" fillId="0" borderId="63" xfId="0" applyFont="1" applyBorder="1" applyAlignment="1">
      <alignment horizontal="left" vertical="center"/>
    </xf>
    <xf numFmtId="0" fontId="0" fillId="0" borderId="0" xfId="0" applyFont="1" applyBorder="1" applyAlignment="1">
      <alignment horizontal="left" vertical="center"/>
    </xf>
    <xf numFmtId="168" fontId="0" fillId="0" borderId="26" xfId="0" applyNumberFormat="1" applyBorder="1" applyAlignment="1" applyProtection="1">
      <alignment horizontal="center" vertical="center"/>
      <protection locked="0"/>
    </xf>
    <xf numFmtId="0" fontId="6" fillId="9" borderId="64" xfId="0" applyFont="1" applyFill="1" applyBorder="1" applyAlignment="1" applyProtection="1">
      <alignment horizontal="center" vertical="center"/>
      <protection locked="0"/>
    </xf>
    <xf numFmtId="0" fontId="3" fillId="19" borderId="64" xfId="0" applyFont="1" applyFill="1" applyBorder="1" applyAlignment="1">
      <alignment horizontal="center" vertical="center"/>
    </xf>
    <xf numFmtId="0" fontId="5" fillId="19" borderId="64" xfId="0" applyFont="1" applyFill="1" applyBorder="1" applyAlignment="1">
      <alignment horizontal="center" vertical="center"/>
    </xf>
    <xf numFmtId="3" fontId="38" fillId="9" borderId="63" xfId="0" applyNumberFormat="1" applyFont="1" applyFill="1" applyBorder="1" applyAlignment="1">
      <alignment horizontal="center" vertical="center"/>
    </xf>
    <xf numFmtId="0" fontId="51" fillId="4" borderId="63" xfId="0" applyFont="1" applyFill="1" applyBorder="1" applyAlignment="1">
      <alignment horizontal="center" vertical="center"/>
    </xf>
    <xf numFmtId="167" fontId="31" fillId="0" borderId="65" xfId="7" applyFont="1" applyBorder="1" applyAlignment="1" applyProtection="1">
      <alignment horizontal="center" vertical="center" shrinkToFit="1"/>
    </xf>
    <xf numFmtId="0" fontId="38" fillId="9" borderId="68" xfId="0" applyFont="1" applyFill="1" applyBorder="1" applyAlignment="1" applyProtection="1">
      <alignment horizontal="center" vertical="center"/>
      <protection locked="0"/>
    </xf>
    <xf numFmtId="0" fontId="38" fillId="9" borderId="71" xfId="0" applyFont="1" applyFill="1" applyBorder="1" applyAlignment="1" applyProtection="1">
      <alignment horizontal="center" vertical="center"/>
      <protection locked="0"/>
    </xf>
    <xf numFmtId="0" fontId="38" fillId="9" borderId="72" xfId="0" applyFont="1" applyFill="1" applyBorder="1" applyAlignment="1" applyProtection="1">
      <alignment horizontal="center" vertical="center"/>
      <protection locked="0"/>
    </xf>
    <xf numFmtId="0" fontId="5" fillId="9" borderId="64" xfId="0" applyFont="1" applyFill="1" applyBorder="1" applyAlignment="1">
      <alignment horizontal="center" wrapText="1"/>
    </xf>
    <xf numFmtId="0" fontId="34" fillId="0" borderId="44" xfId="0" applyFont="1" applyBorder="1" applyAlignment="1">
      <alignment horizontal="center" vertical="center"/>
    </xf>
    <xf numFmtId="0" fontId="38" fillId="9" borderId="63" xfId="0" applyFont="1" applyFill="1" applyBorder="1" applyAlignment="1">
      <alignment horizontal="center" vertical="center"/>
    </xf>
    <xf numFmtId="167" fontId="31" fillId="0" borderId="65" xfId="7" applyFont="1" applyBorder="1" applyAlignment="1" applyProtection="1">
      <alignment horizontal="center" vertical="center"/>
    </xf>
    <xf numFmtId="0" fontId="50" fillId="4" borderId="64" xfId="0" applyFont="1" applyFill="1" applyBorder="1" applyAlignment="1">
      <alignment horizontal="center" vertical="center" wrapText="1"/>
    </xf>
    <xf numFmtId="0" fontId="3" fillId="0" borderId="26" xfId="0" applyFont="1" applyBorder="1" applyAlignment="1">
      <alignment horizontal="center" vertical="center" wrapText="1"/>
    </xf>
    <xf numFmtId="0" fontId="38" fillId="9" borderId="66" xfId="0" applyFont="1" applyFill="1" applyBorder="1" applyAlignment="1" applyProtection="1">
      <alignment horizontal="center" vertical="center"/>
      <protection locked="0"/>
    </xf>
    <xf numFmtId="0" fontId="38" fillId="9" borderId="70" xfId="0" applyFont="1" applyFill="1" applyBorder="1" applyAlignment="1" applyProtection="1">
      <alignment horizontal="center" vertical="center"/>
      <protection locked="0"/>
    </xf>
    <xf numFmtId="0" fontId="38" fillId="9" borderId="69" xfId="0" applyFont="1" applyFill="1" applyBorder="1" applyAlignment="1" applyProtection="1">
      <alignment horizontal="center" vertical="center"/>
      <protection locked="0"/>
    </xf>
    <xf numFmtId="0" fontId="38" fillId="9" borderId="67" xfId="0" applyFont="1" applyFill="1" applyBorder="1" applyAlignment="1" applyProtection="1">
      <alignment horizontal="center" vertical="center"/>
      <protection locked="0"/>
    </xf>
    <xf numFmtId="0" fontId="55" fillId="3" borderId="0" xfId="0" applyFont="1" applyFill="1" applyBorder="1" applyAlignment="1">
      <alignment horizontal="center" vertical="center"/>
    </xf>
    <xf numFmtId="0" fontId="21" fillId="0" borderId="73" xfId="0" applyFont="1" applyBorder="1" applyAlignment="1">
      <alignment horizontal="left" vertical="center"/>
    </xf>
    <xf numFmtId="0" fontId="0" fillId="0" borderId="30" xfId="0" applyBorder="1" applyAlignment="1">
      <alignment horizontal="center"/>
    </xf>
    <xf numFmtId="0" fontId="0" fillId="0" borderId="74" xfId="0" applyFont="1" applyBorder="1" applyAlignment="1">
      <alignment horizontal="left" vertical="center"/>
    </xf>
    <xf numFmtId="0" fontId="14" fillId="3" borderId="75" xfId="0" applyFont="1" applyFill="1" applyBorder="1" applyAlignment="1" applyProtection="1">
      <alignment horizontal="center" vertical="center"/>
      <protection locked="0"/>
    </xf>
    <xf numFmtId="0" fontId="14" fillId="0" borderId="0" xfId="0" applyFont="1" applyBorder="1" applyAlignment="1" applyProtection="1">
      <alignment horizontal="center" vertical="center"/>
      <protection locked="0"/>
    </xf>
    <xf numFmtId="0" fontId="0" fillId="0" borderId="74" xfId="0" applyFont="1" applyBorder="1" applyAlignment="1">
      <alignment horizontal="center" vertical="center"/>
    </xf>
    <xf numFmtId="0" fontId="0" fillId="0" borderId="76" xfId="0" applyBorder="1" applyAlignment="1">
      <alignment horizontal="left" vertical="center"/>
    </xf>
    <xf numFmtId="0" fontId="42" fillId="7" borderId="0" xfId="1" applyFont="1" applyFill="1" applyBorder="1" applyAlignment="1" applyProtection="1">
      <alignment horizontal="center" vertical="center" wrapText="1"/>
    </xf>
    <xf numFmtId="0" fontId="20" fillId="21" borderId="46" xfId="0" applyFont="1" applyFill="1" applyBorder="1" applyAlignment="1" applyProtection="1">
      <alignment horizontal="left" vertical="center"/>
      <protection locked="0"/>
    </xf>
    <xf numFmtId="166" fontId="20" fillId="21" borderId="46" xfId="3" applyFont="1" applyFill="1" applyBorder="1" applyAlignment="1" applyProtection="1">
      <alignment horizontal="center" vertical="center"/>
      <protection locked="0"/>
    </xf>
    <xf numFmtId="0" fontId="10" fillId="21" borderId="48" xfId="0" applyFont="1" applyFill="1" applyBorder="1" applyAlignment="1">
      <alignment horizontal="left" vertical="center"/>
    </xf>
    <xf numFmtId="166" fontId="20" fillId="21" borderId="78" xfId="3" applyFont="1" applyFill="1" applyBorder="1" applyAlignment="1" applyProtection="1">
      <alignment horizontal="center" vertical="center"/>
      <protection locked="0"/>
    </xf>
    <xf numFmtId="167" fontId="21" fillId="21" borderId="49" xfId="7" applyFont="1" applyFill="1" applyBorder="1" applyAlignment="1" applyProtection="1">
      <alignment horizontal="center" vertical="center"/>
    </xf>
    <xf numFmtId="0" fontId="20" fillId="0" borderId="46" xfId="0" applyFont="1" applyBorder="1" applyAlignment="1" applyProtection="1">
      <alignment horizontal="left" vertical="center"/>
      <protection locked="0"/>
    </xf>
    <xf numFmtId="166" fontId="20" fillId="0" borderId="46" xfId="3" applyFont="1" applyBorder="1" applyAlignment="1" applyProtection="1">
      <alignment horizontal="center" vertical="center"/>
      <protection locked="0"/>
    </xf>
    <xf numFmtId="0" fontId="10" fillId="21" borderId="46" xfId="0" applyFont="1" applyFill="1" applyBorder="1" applyAlignment="1">
      <alignment horizontal="right" vertical="center"/>
    </xf>
    <xf numFmtId="166" fontId="10" fillId="21" borderId="46" xfId="3" applyFont="1" applyFill="1" applyBorder="1" applyAlignment="1" applyProtection="1">
      <alignment horizontal="center" vertical="center" shrinkToFit="1"/>
    </xf>
    <xf numFmtId="0" fontId="10" fillId="21" borderId="82" xfId="0" applyFont="1" applyFill="1" applyBorder="1" applyAlignment="1">
      <alignment horizontal="right" vertical="center"/>
    </xf>
    <xf numFmtId="166" fontId="21" fillId="21" borderId="83" xfId="3" applyFont="1" applyFill="1" applyBorder="1" applyAlignment="1" applyProtection="1">
      <alignment horizontal="center" vertical="center"/>
    </xf>
    <xf numFmtId="167" fontId="21" fillId="21" borderId="84" xfId="7" applyFont="1" applyFill="1" applyBorder="1" applyAlignment="1" applyProtection="1">
      <alignment horizontal="center" vertical="center"/>
    </xf>
    <xf numFmtId="0" fontId="10" fillId="0" borderId="48" xfId="0" applyFont="1" applyBorder="1" applyAlignment="1">
      <alignment horizontal="left" vertical="center"/>
    </xf>
    <xf numFmtId="166" fontId="20" fillId="0" borderId="78" xfId="3" applyFont="1" applyBorder="1" applyAlignment="1" applyProtection="1">
      <alignment horizontal="center" vertical="center"/>
      <protection locked="0"/>
    </xf>
    <xf numFmtId="167" fontId="10" fillId="0" borderId="49" xfId="7" applyFont="1" applyBorder="1" applyAlignment="1" applyProtection="1">
      <alignment horizontal="center" vertical="center"/>
    </xf>
    <xf numFmtId="0" fontId="20" fillId="0" borderId="79" xfId="0" applyFont="1" applyBorder="1" applyAlignment="1">
      <alignment horizontal="left" vertical="center"/>
    </xf>
    <xf numFmtId="167" fontId="20" fillId="0" borderId="81" xfId="7" applyFont="1" applyBorder="1" applyAlignment="1" applyProtection="1">
      <alignment horizontal="center" vertical="center"/>
    </xf>
    <xf numFmtId="0" fontId="20" fillId="21" borderId="79" xfId="0" applyFont="1" applyFill="1" applyBorder="1" applyAlignment="1">
      <alignment horizontal="left" vertical="center"/>
    </xf>
    <xf numFmtId="167" fontId="20" fillId="21" borderId="81" xfId="7" applyFont="1" applyFill="1" applyBorder="1" applyAlignment="1" applyProtection="1">
      <alignment horizontal="center" vertical="center"/>
    </xf>
    <xf numFmtId="167" fontId="10" fillId="21" borderId="49" xfId="7" applyFont="1" applyFill="1" applyBorder="1" applyAlignment="1" applyProtection="1">
      <alignment horizontal="center" vertical="center"/>
    </xf>
    <xf numFmtId="166" fontId="20" fillId="21" borderId="45" xfId="3" applyFont="1" applyFill="1" applyBorder="1" applyAlignment="1" applyProtection="1">
      <alignment horizontal="center" vertical="center"/>
      <protection locked="0"/>
    </xf>
    <xf numFmtId="167" fontId="20" fillId="21" borderId="80" xfId="7" applyFont="1" applyFill="1" applyBorder="1" applyAlignment="1" applyProtection="1">
      <alignment horizontal="center" vertical="center"/>
    </xf>
    <xf numFmtId="166" fontId="21" fillId="21" borderId="78" xfId="3" applyFont="1" applyFill="1" applyBorder="1" applyAlignment="1" applyProtection="1">
      <alignment horizontal="center" vertical="center"/>
      <protection locked="0"/>
    </xf>
    <xf numFmtId="0" fontId="61" fillId="18" borderId="43" xfId="0" applyFont="1" applyFill="1" applyBorder="1" applyAlignment="1">
      <alignment horizontal="center" vertical="center"/>
    </xf>
    <xf numFmtId="0" fontId="0" fillId="7" borderId="26" xfId="0" applyFont="1" applyFill="1" applyBorder="1" applyAlignment="1">
      <alignment horizontal="center" vertical="center"/>
    </xf>
    <xf numFmtId="0" fontId="11" fillId="7" borderId="38" xfId="0" applyFont="1" applyFill="1" applyBorder="1" applyAlignment="1">
      <alignment horizontal="center" vertical="center"/>
    </xf>
    <xf numFmtId="0" fontId="11" fillId="7" borderId="77" xfId="0" applyFont="1" applyFill="1" applyBorder="1" applyAlignment="1">
      <alignment horizontal="center" vertical="center"/>
    </xf>
    <xf numFmtId="0" fontId="60" fillId="18" borderId="26" xfId="0" applyFont="1" applyFill="1" applyBorder="1" applyAlignment="1">
      <alignment horizontal="center" vertical="center"/>
    </xf>
    <xf numFmtId="166" fontId="60" fillId="18" borderId="26" xfId="0" applyNumberFormat="1" applyFont="1" applyFill="1" applyBorder="1" applyAlignment="1">
      <alignment horizontal="center" vertical="center"/>
    </xf>
    <xf numFmtId="167" fontId="31" fillId="18" borderId="26" xfId="7" applyFont="1" applyFill="1" applyBorder="1" applyAlignment="1" applyProtection="1">
      <alignment horizontal="center" vertical="center"/>
    </xf>
    <xf numFmtId="0" fontId="31" fillId="0" borderId="17"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19" xfId="0" applyFont="1" applyBorder="1" applyAlignment="1">
      <alignment horizontal="center" vertical="center" wrapText="1"/>
    </xf>
    <xf numFmtId="0" fontId="31" fillId="0" borderId="22" xfId="0" applyFont="1" applyBorder="1" applyAlignment="1">
      <alignment horizontal="center" vertical="center" wrapText="1"/>
    </xf>
    <xf numFmtId="0" fontId="31" fillId="0" borderId="23" xfId="0" applyFont="1" applyBorder="1" applyAlignment="1">
      <alignment horizontal="center" vertical="center" wrapText="1"/>
    </xf>
    <xf numFmtId="0" fontId="31" fillId="0" borderId="24" xfId="0" applyFont="1" applyBorder="1" applyAlignment="1">
      <alignment horizontal="center" vertical="center" wrapText="1"/>
    </xf>
    <xf numFmtId="166" fontId="31" fillId="0" borderId="26" xfId="0" applyNumberFormat="1" applyFont="1" applyBorder="1" applyAlignment="1">
      <alignment horizontal="center" vertical="center"/>
    </xf>
    <xf numFmtId="167" fontId="31" fillId="0" borderId="26" xfId="7" applyFont="1" applyBorder="1" applyAlignment="1" applyProtection="1">
      <alignment horizontal="center" vertical="center"/>
    </xf>
    <xf numFmtId="0" fontId="60" fillId="0" borderId="0" xfId="0" applyFont="1" applyBorder="1" applyAlignment="1">
      <alignment horizontal="center" vertical="center"/>
    </xf>
    <xf numFmtId="166" fontId="60" fillId="0" borderId="0" xfId="0" applyNumberFormat="1" applyFont="1" applyBorder="1" applyAlignment="1">
      <alignment horizontal="center" vertical="center"/>
    </xf>
    <xf numFmtId="167" fontId="31" fillId="0" borderId="0" xfId="7" applyFont="1" applyBorder="1" applyAlignment="1" applyProtection="1">
      <alignment horizontal="center" vertical="center"/>
    </xf>
    <xf numFmtId="0" fontId="39" fillId="18" borderId="26" xfId="0" applyFont="1" applyFill="1" applyBorder="1" applyAlignment="1">
      <alignment horizontal="center" vertical="center" wrapText="1"/>
    </xf>
    <xf numFmtId="166" fontId="31" fillId="18" borderId="26" xfId="0" applyNumberFormat="1" applyFont="1" applyFill="1" applyBorder="1" applyAlignment="1">
      <alignment horizontal="center" vertical="center"/>
    </xf>
    <xf numFmtId="170" fontId="38" fillId="18" borderId="0" xfId="0" applyNumberFormat="1" applyFont="1" applyFill="1" applyBorder="1" applyAlignment="1">
      <alignment horizontal="center" vertical="center" shrinkToFit="1"/>
    </xf>
    <xf numFmtId="0" fontId="8" fillId="0" borderId="0" xfId="0" applyFont="1" applyBorder="1" applyAlignment="1">
      <alignment horizontal="left" vertical="center"/>
    </xf>
    <xf numFmtId="0" fontId="73" fillId="0" borderId="0" xfId="0" applyFont="1" applyBorder="1" applyAlignment="1">
      <alignment horizontal="left" vertical="center"/>
    </xf>
    <xf numFmtId="0" fontId="58" fillId="0" borderId="0" xfId="0" applyFont="1" applyBorder="1" applyAlignment="1">
      <alignment horizontal="left" vertical="center"/>
    </xf>
    <xf numFmtId="0" fontId="59" fillId="7" borderId="17" xfId="0" applyFont="1" applyFill="1" applyBorder="1" applyAlignment="1">
      <alignment horizontal="center" vertical="center" wrapText="1"/>
    </xf>
    <xf numFmtId="0" fontId="59" fillId="7" borderId="18" xfId="0" applyFont="1" applyFill="1" applyBorder="1" applyAlignment="1">
      <alignment horizontal="center" vertical="center" wrapText="1"/>
    </xf>
    <xf numFmtId="0" fontId="59" fillId="7" borderId="19" xfId="0" applyFont="1" applyFill="1" applyBorder="1" applyAlignment="1">
      <alignment horizontal="center" vertical="center" wrapText="1"/>
    </xf>
    <xf numFmtId="0" fontId="59" fillId="7" borderId="22" xfId="0" applyFont="1" applyFill="1" applyBorder="1" applyAlignment="1">
      <alignment horizontal="center" vertical="center" wrapText="1"/>
    </xf>
    <xf numFmtId="0" fontId="59" fillId="7" borderId="23" xfId="0" applyFont="1" applyFill="1" applyBorder="1" applyAlignment="1">
      <alignment horizontal="center" vertical="center" wrapText="1"/>
    </xf>
    <xf numFmtId="0" fontId="59" fillId="7" borderId="24" xfId="0" applyFont="1" applyFill="1" applyBorder="1" applyAlignment="1">
      <alignment horizontal="center" vertical="center" wrapText="1"/>
    </xf>
    <xf numFmtId="0" fontId="31" fillId="8" borderId="20" xfId="0" applyFont="1" applyFill="1" applyBorder="1" applyAlignment="1">
      <alignment horizontal="center" vertical="center"/>
    </xf>
    <xf numFmtId="0" fontId="52" fillId="5" borderId="12" xfId="0" applyFont="1" applyFill="1" applyBorder="1" applyAlignment="1">
      <alignment horizontal="center" vertical="center"/>
    </xf>
    <xf numFmtId="171" fontId="41" fillId="0" borderId="0" xfId="0" applyNumberFormat="1" applyFont="1" applyBorder="1" applyAlignment="1">
      <alignment horizontal="center"/>
    </xf>
    <xf numFmtId="0" fontId="41" fillId="0" borderId="0" xfId="0" applyFont="1" applyBorder="1" applyAlignment="1">
      <alignment horizontal="center"/>
    </xf>
    <xf numFmtId="0" fontId="49" fillId="0" borderId="0" xfId="0" applyFont="1" applyBorder="1" applyAlignment="1">
      <alignment horizontal="left" vertical="center"/>
    </xf>
    <xf numFmtId="0" fontId="49" fillId="0" borderId="0" xfId="0" applyFont="1" applyBorder="1" applyAlignment="1" applyProtection="1">
      <alignment horizontal="center" vertical="center" wrapText="1"/>
      <protection locked="0"/>
    </xf>
    <xf numFmtId="166" fontId="49" fillId="0" borderId="0" xfId="0" applyNumberFormat="1" applyFont="1" applyBorder="1" applyAlignment="1">
      <alignment horizontal="left" vertical="center"/>
    </xf>
    <xf numFmtId="0" fontId="67" fillId="0" borderId="0" xfId="0" applyFont="1" applyBorder="1" applyAlignment="1">
      <alignment horizontal="left" vertical="center"/>
    </xf>
    <xf numFmtId="166" fontId="67" fillId="0" borderId="0" xfId="0" applyNumberFormat="1" applyFont="1" applyBorder="1" applyAlignment="1" applyProtection="1">
      <alignment horizontal="left" vertical="center"/>
      <protection locked="0"/>
    </xf>
    <xf numFmtId="0" fontId="67" fillId="0" borderId="62" xfId="0" applyFont="1" applyBorder="1" applyAlignment="1">
      <alignment horizontal="center" vertical="center" wrapText="1" shrinkToFit="1"/>
    </xf>
    <xf numFmtId="0" fontId="67" fillId="0" borderId="89" xfId="0" applyFont="1" applyBorder="1" applyAlignment="1" applyProtection="1">
      <alignment horizontal="center" vertical="center" wrapText="1" shrinkToFit="1"/>
      <protection locked="0"/>
    </xf>
    <xf numFmtId="0" fontId="49" fillId="22" borderId="44" xfId="0" applyFont="1" applyFill="1" applyBorder="1" applyAlignment="1">
      <alignment horizontal="center"/>
    </xf>
    <xf numFmtId="0" fontId="37" fillId="22" borderId="90" xfId="0" applyFont="1" applyFill="1" applyBorder="1" applyAlignment="1">
      <alignment horizontal="center" vertical="center" textRotation="90"/>
    </xf>
    <xf numFmtId="0" fontId="49" fillId="0" borderId="46" xfId="0" applyFont="1" applyBorder="1" applyAlignment="1">
      <alignment horizontal="center" vertical="center"/>
    </xf>
    <xf numFmtId="0" fontId="49" fillId="0" borderId="87" xfId="0" applyFont="1" applyBorder="1" applyAlignment="1">
      <alignment horizontal="center" vertical="center"/>
    </xf>
    <xf numFmtId="172" fontId="49" fillId="3" borderId="54" xfId="0" applyNumberFormat="1" applyFont="1" applyFill="1" applyBorder="1" applyAlignment="1" applyProtection="1">
      <alignment horizontal="center" vertical="center" shrinkToFit="1"/>
      <protection locked="0"/>
    </xf>
    <xf numFmtId="172" fontId="49" fillId="3" borderId="90" xfId="0" applyNumberFormat="1" applyFont="1" applyFill="1" applyBorder="1" applyAlignment="1" applyProtection="1">
      <alignment horizontal="center" vertical="center" shrinkToFit="1"/>
      <protection locked="0"/>
    </xf>
    <xf numFmtId="0" fontId="61" fillId="0" borderId="0" xfId="0" applyFont="1" applyBorder="1" applyAlignment="1">
      <alignment horizontal="center" vertical="center"/>
    </xf>
    <xf numFmtId="0" fontId="52" fillId="5" borderId="85" xfId="0" applyFont="1" applyFill="1" applyBorder="1" applyAlignment="1">
      <alignment horizontal="center" vertical="center"/>
    </xf>
    <xf numFmtId="0" fontId="52" fillId="5" borderId="43" xfId="0" applyFont="1" applyFill="1" applyBorder="1" applyAlignment="1">
      <alignment horizontal="center" vertical="center"/>
    </xf>
    <xf numFmtId="0" fontId="49" fillId="0" borderId="43" xfId="0" applyFont="1" applyBorder="1" applyAlignment="1" applyProtection="1">
      <alignment horizontal="left" vertical="top" wrapText="1"/>
      <protection locked="0"/>
    </xf>
    <xf numFmtId="171" fontId="52" fillId="5" borderId="86" xfId="0" applyNumberFormat="1" applyFont="1" applyFill="1" applyBorder="1" applyAlignment="1">
      <alignment horizontal="right" vertical="center"/>
    </xf>
    <xf numFmtId="0" fontId="52" fillId="5" borderId="86" xfId="0" applyFont="1" applyFill="1" applyBorder="1" applyAlignment="1">
      <alignment horizontal="left" vertical="center"/>
    </xf>
    <xf numFmtId="0" fontId="66" fillId="6" borderId="0" xfId="1" applyFont="1" applyFill="1" applyBorder="1" applyAlignment="1" applyProtection="1">
      <alignment horizontal="center" vertical="center"/>
    </xf>
    <xf numFmtId="0" fontId="31" fillId="5" borderId="46" xfId="0" applyFont="1" applyFill="1" applyBorder="1" applyAlignment="1">
      <alignment horizontal="center" vertical="center" wrapText="1"/>
    </xf>
    <xf numFmtId="0" fontId="49" fillId="5" borderId="46" xfId="0" applyFont="1" applyFill="1" applyBorder="1" applyAlignment="1">
      <alignment horizontal="left" vertical="center"/>
    </xf>
    <xf numFmtId="0" fontId="14" fillId="3" borderId="46" xfId="0" applyFont="1" applyFill="1" applyBorder="1" applyAlignment="1" applyProtection="1">
      <alignment horizontal="center" vertical="center"/>
      <protection locked="0"/>
    </xf>
    <xf numFmtId="0" fontId="49" fillId="5" borderId="87" xfId="0" applyFont="1" applyFill="1" applyBorder="1" applyAlignment="1">
      <alignment horizontal="left" vertical="center"/>
    </xf>
    <xf numFmtId="0" fontId="49" fillId="0" borderId="43" xfId="0" applyFont="1" applyBorder="1" applyAlignment="1" applyProtection="1">
      <alignment horizontal="center" vertical="center"/>
      <protection locked="0"/>
    </xf>
    <xf numFmtId="0" fontId="65" fillId="5" borderId="46" xfId="0" applyFont="1" applyFill="1" applyBorder="1" applyAlignment="1">
      <alignment horizontal="center" vertical="center"/>
    </xf>
    <xf numFmtId="170" fontId="65" fillId="0" borderId="46" xfId="3" applyNumberFormat="1" applyFont="1" applyBorder="1" applyAlignment="1" applyProtection="1">
      <alignment horizontal="center" vertical="center"/>
    </xf>
    <xf numFmtId="171" fontId="65" fillId="0" borderId="46" xfId="0" applyNumberFormat="1" applyFont="1" applyBorder="1" applyAlignment="1">
      <alignment horizontal="center" vertical="center"/>
    </xf>
    <xf numFmtId="0" fontId="49" fillId="5" borderId="87" xfId="0" applyFont="1" applyFill="1" applyBorder="1" applyAlignment="1">
      <alignment horizontal="center" vertical="center"/>
    </xf>
    <xf numFmtId="0" fontId="49" fillId="5" borderId="88" xfId="0" applyFont="1" applyFill="1" applyBorder="1" applyAlignment="1">
      <alignment horizontal="center" vertical="center"/>
    </xf>
    <xf numFmtId="171" fontId="65" fillId="0" borderId="46" xfId="2" applyNumberFormat="1" applyFont="1" applyBorder="1" applyAlignment="1" applyProtection="1">
      <alignment horizontal="center" vertical="center"/>
    </xf>
    <xf numFmtId="0" fontId="49" fillId="5" borderId="89" xfId="0" applyFont="1" applyFill="1" applyBorder="1" applyAlignment="1">
      <alignment horizontal="center" vertical="center"/>
    </xf>
    <xf numFmtId="0" fontId="49" fillId="5" borderId="88" xfId="0" applyFont="1" applyFill="1" applyBorder="1" applyAlignment="1">
      <alignment horizontal="center" vertical="center" wrapText="1"/>
    </xf>
    <xf numFmtId="0" fontId="64" fillId="0" borderId="86" xfId="0" applyFont="1" applyBorder="1" applyAlignment="1">
      <alignment horizontal="right" vertical="center"/>
    </xf>
    <xf numFmtId="0" fontId="64" fillId="0" borderId="86" xfId="0" applyFont="1" applyBorder="1" applyAlignment="1">
      <alignment horizontal="left" vertical="center"/>
    </xf>
    <xf numFmtId="0" fontId="64" fillId="0" borderId="85" xfId="0" applyFont="1" applyBorder="1" applyAlignment="1">
      <alignment horizontal="center" vertical="center"/>
    </xf>
    <xf numFmtId="0" fontId="64" fillId="0" borderId="86" xfId="0" applyFont="1" applyBorder="1" applyAlignment="1">
      <alignment vertical="center"/>
    </xf>
    <xf numFmtId="0" fontId="61" fillId="0" borderId="30" xfId="0" applyFont="1" applyBorder="1" applyAlignment="1">
      <alignment horizontal="center" vertical="center"/>
    </xf>
    <xf numFmtId="0" fontId="0" fillId="0" borderId="74" xfId="0" applyFont="1" applyBorder="1" applyAlignment="1">
      <alignment horizontal="left" vertical="center" wrapText="1"/>
    </xf>
    <xf numFmtId="0" fontId="31" fillId="9" borderId="75" xfId="0" applyFont="1" applyFill="1" applyBorder="1" applyAlignment="1" applyProtection="1">
      <alignment horizontal="center" vertical="center"/>
      <protection locked="0"/>
    </xf>
    <xf numFmtId="0" fontId="63" fillId="0" borderId="26" xfId="0" applyFont="1" applyBorder="1" applyAlignment="1">
      <alignment horizontal="center" vertical="center" wrapText="1"/>
    </xf>
    <xf numFmtId="0" fontId="61" fillId="0" borderId="0" xfId="0" applyFont="1" applyBorder="1" applyAlignment="1">
      <alignment horizontal="left" vertical="center"/>
    </xf>
    <xf numFmtId="0" fontId="0" fillId="12" borderId="26" xfId="0" applyFill="1" applyBorder="1" applyAlignment="1">
      <alignment horizontal="center" vertical="center" shrinkToFit="1"/>
    </xf>
    <xf numFmtId="0" fontId="49" fillId="12" borderId="26" xfId="0" applyFont="1" applyFill="1" applyBorder="1" applyAlignment="1">
      <alignment horizontal="center" vertical="center" wrapText="1" shrinkToFit="1"/>
    </xf>
    <xf numFmtId="0" fontId="0" fillId="12" borderId="26" xfId="0" applyFill="1" applyBorder="1" applyAlignment="1">
      <alignment horizontal="center" vertical="center"/>
    </xf>
    <xf numFmtId="0" fontId="0" fillId="12" borderId="30" xfId="0" applyFill="1" applyBorder="1" applyAlignment="1">
      <alignment horizontal="center" vertical="center"/>
    </xf>
    <xf numFmtId="0" fontId="0" fillId="12" borderId="75" xfId="0" applyFont="1" applyFill="1" applyBorder="1" applyAlignment="1">
      <alignment horizontal="center" vertical="center"/>
    </xf>
    <xf numFmtId="0" fontId="62" fillId="0" borderId="0" xfId="0" applyFont="1" applyBorder="1" applyAlignment="1">
      <alignment horizontal="center" vertical="center"/>
    </xf>
    <xf numFmtId="0" fontId="31" fillId="12" borderId="26" xfId="0" applyFont="1" applyFill="1" applyBorder="1" applyAlignment="1">
      <alignment horizontal="center" vertical="center"/>
    </xf>
    <xf numFmtId="168" fontId="0" fillId="12" borderId="26" xfId="0" applyNumberFormat="1" applyFill="1" applyBorder="1" applyAlignment="1">
      <alignment horizontal="center" vertical="center"/>
    </xf>
    <xf numFmtId="0" fontId="43" fillId="6" borderId="0" xfId="0" applyFont="1" applyFill="1" applyBorder="1" applyAlignment="1">
      <alignment horizontal="center" vertical="center" shrinkToFit="1"/>
    </xf>
  </cellXfs>
  <cellStyles count="8">
    <cellStyle name="Lien hypertexte" xfId="1" builtinId="8"/>
    <cellStyle name="Milliers" xfId="2" builtinId="3"/>
    <cellStyle name="Monétaire" xfId="3" builtinId="4"/>
    <cellStyle name="Normal" xfId="0" builtinId="0"/>
    <cellStyle name="Normal 2" xfId="4" xr:uid="{00000000-0005-0000-0000-000004000000}"/>
    <cellStyle name="Normal 3" xfId="5" xr:uid="{00000000-0005-0000-0000-000005000000}"/>
    <cellStyle name="Normal_Couverture_territoriale (2)" xfId="6" xr:uid="{00000000-0005-0000-0000-000006000000}"/>
    <cellStyle name="Pourcentage" xfId="7" builtinId="5"/>
  </cellStyles>
  <dxfs count="450">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C00000"/>
      <rgbColor rgb="00008000"/>
      <rgbColor rgb="00000080"/>
      <rgbColor rgb="00548235"/>
      <rgbColor rgb="00800080"/>
      <rgbColor rgb="00008080"/>
      <rgbColor rgb="00BFBFBF"/>
      <rgbColor rgb="00808080"/>
      <rgbColor rgb="005B9BD5"/>
      <rgbColor rgb="007030A0"/>
      <rgbColor rgb="00FFF2CC"/>
      <rgbColor rgb="00DEEBF7"/>
      <rgbColor rgb="00660066"/>
      <rgbColor rgb="00FF3F3F"/>
      <rgbColor rgb="000563C1"/>
      <rgbColor rgb="00BDD7EE"/>
      <rgbColor rgb="00000080"/>
      <rgbColor rgb="00FF00FF"/>
      <rgbColor rgb="00E7E6E6"/>
      <rgbColor rgb="0000FFFF"/>
      <rgbColor rgb="00800080"/>
      <rgbColor rgb="00800000"/>
      <rgbColor rgb="00008080"/>
      <rgbColor rgb="000000FF"/>
      <rgbColor rgb="0000CCFF"/>
      <rgbColor rgb="00F2F2F2"/>
      <rgbColor rgb="00E2F0D9"/>
      <rgbColor rgb="00FFE699"/>
      <rgbColor rgb="00D6DCE5"/>
      <rgbColor rgb="00FF99FF"/>
      <rgbColor rgb="00FFCCFF"/>
      <rgbColor rgb="00D0CECE"/>
      <rgbColor rgb="003366FF"/>
      <rgbColor rgb="0033CCCC"/>
      <rgbColor rgb="00C5E0B4"/>
      <rgbColor rgb="00FFC000"/>
      <rgbColor rgb="00D9D9D9"/>
      <rgbColor rgb="00ED7D31"/>
      <rgbColor rgb="0044546A"/>
      <rgbColor rgb="00AFABAB"/>
      <rgbColor rgb="00002060"/>
      <rgbColor rgb="0070AD47"/>
      <rgbColor rgb="00003300"/>
      <rgbColor rgb="00333300"/>
      <rgbColor rgb="00993300"/>
      <rgbColor rgb="00993366"/>
      <rgbColor rgb="00333399"/>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888739314801104"/>
          <c:y val="0.233757363613079"/>
          <c:w val="0.50070673756478412"/>
          <c:h val="0.58729616665243689"/>
        </c:manualLayout>
      </c:layout>
      <c:radarChart>
        <c:radarStyle val="filled"/>
        <c:varyColors val="0"/>
        <c:ser>
          <c:idx val="0"/>
          <c:order val="0"/>
          <c:tx>
            <c:strRef>
              <c:f>Grille_analyse!$J$149:$J$149</c:f>
              <c:strCache>
                <c:ptCount val="1"/>
                <c:pt idx="0">
                  <c:v>Moyenne</c:v>
                </c:pt>
              </c:strCache>
            </c:strRef>
          </c:tx>
          <c:spPr>
            <a:noFill/>
            <a:ln w="3175">
              <a:solidFill>
                <a:srgbClr val="333333"/>
              </a:solidFill>
              <a:prstDash val="solid"/>
            </a:ln>
          </c:spPr>
          <c:dLbls>
            <c:spPr>
              <a:noFill/>
              <a:ln w="25400">
                <a:noFill/>
              </a:ln>
            </c:spPr>
            <c:txPr>
              <a:bodyPr/>
              <a:lstStyle/>
              <a:p>
                <a:pPr>
                  <a:defRPr sz="1000" b="0" i="0" u="none" strike="noStrike" baseline="0">
                    <a:solidFill>
                      <a:srgbClr val="333333"/>
                    </a:solidFill>
                    <a:latin typeface="Calibri"/>
                    <a:ea typeface="Calibri"/>
                    <a:cs typeface="Calibri"/>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Grille_analyse!$G$150:$G$154</c:f>
              <c:strCache>
                <c:ptCount val="5"/>
                <c:pt idx="0">
                  <c:v>Objectifs</c:v>
                </c:pt>
                <c:pt idx="1">
                  <c:v>Méthode</c:v>
                </c:pt>
                <c:pt idx="2">
                  <c:v>Mise en œuvre</c:v>
                </c:pt>
                <c:pt idx="3">
                  <c:v>Moyens</c:v>
                </c:pt>
                <c:pt idx="4">
                  <c:v>Suivi - Evaluation</c:v>
                </c:pt>
              </c:strCache>
            </c:strRef>
          </c:cat>
          <c:val>
            <c:numRef>
              <c:f>Grille_analyse!$J$150:$J$154</c:f>
              <c:numCache>
                <c:formatCode>General</c:formatCode>
                <c:ptCount val="5"/>
                <c:pt idx="0">
                  <c:v>5</c:v>
                </c:pt>
                <c:pt idx="1">
                  <c:v>5</c:v>
                </c:pt>
                <c:pt idx="2">
                  <c:v>5</c:v>
                </c:pt>
                <c:pt idx="3">
                  <c:v>5</c:v>
                </c:pt>
                <c:pt idx="4">
                  <c:v>5</c:v>
                </c:pt>
              </c:numCache>
            </c:numRef>
          </c:val>
          <c:extLst>
            <c:ext xmlns:c16="http://schemas.microsoft.com/office/drawing/2014/chart" uri="{C3380CC4-5D6E-409C-BE32-E72D297353CC}">
              <c16:uniqueId val="{00000000-4E64-46B7-8DA9-5159E2990697}"/>
            </c:ext>
          </c:extLst>
        </c:ser>
        <c:ser>
          <c:idx val="1"/>
          <c:order val="1"/>
          <c:tx>
            <c:strRef>
              <c:f>Grille_analyse!$H$149:$H$149</c:f>
              <c:strCache>
                <c:ptCount val="1"/>
                <c:pt idx="0">
                  <c:v>Projet</c:v>
                </c:pt>
              </c:strCache>
            </c:strRef>
          </c:tx>
          <c:spPr>
            <a:solidFill>
              <a:srgbClr val="BDD7EE"/>
            </a:solidFill>
            <a:ln w="25400">
              <a:noFill/>
            </a:ln>
          </c:spPr>
          <c:dLbls>
            <c:spPr>
              <a:noFill/>
              <a:ln w="25400">
                <a:noFill/>
              </a:ln>
            </c:spPr>
            <c:txPr>
              <a:bodyPr/>
              <a:lstStyle/>
              <a:p>
                <a:pPr>
                  <a:defRPr sz="900" b="0" i="0" u="none" strike="noStrike" baseline="0">
                    <a:solidFill>
                      <a:srgbClr val="808080"/>
                    </a:solidFill>
                    <a:latin typeface="Calibri"/>
                    <a:ea typeface="Calibri"/>
                    <a:cs typeface="Calibri"/>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Grille_analyse!$G$150:$G$154</c:f>
              <c:strCache>
                <c:ptCount val="5"/>
                <c:pt idx="0">
                  <c:v>Objectifs</c:v>
                </c:pt>
                <c:pt idx="1">
                  <c:v>Méthode</c:v>
                </c:pt>
                <c:pt idx="2">
                  <c:v>Mise en œuvre</c:v>
                </c:pt>
                <c:pt idx="3">
                  <c:v>Moyens</c:v>
                </c:pt>
                <c:pt idx="4">
                  <c:v>Suivi - Evaluation</c:v>
                </c:pt>
              </c:strCache>
            </c:strRef>
          </c:cat>
          <c:val>
            <c:numRef>
              <c:f>Grille_analyse!$H$150:$H$154</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4E64-46B7-8DA9-5159E2990697}"/>
            </c:ext>
          </c:extLst>
        </c:ser>
        <c:dLbls>
          <c:showLegendKey val="0"/>
          <c:showVal val="0"/>
          <c:showCatName val="0"/>
          <c:showSerName val="0"/>
          <c:showPercent val="0"/>
          <c:showBubbleSize val="0"/>
        </c:dLbls>
        <c:axId val="264039040"/>
        <c:axId val="265347456"/>
      </c:radarChart>
      <c:catAx>
        <c:axId val="264039040"/>
        <c:scaling>
          <c:orientation val="maxMin"/>
        </c:scaling>
        <c:delete val="0"/>
        <c:axPos val="b"/>
        <c:majorGridlines>
          <c:spPr>
            <a:ln w="6480">
              <a:noFill/>
            </a:ln>
          </c:spPr>
        </c:majorGridlines>
        <c:numFmt formatCode="General" sourceLinked="1"/>
        <c:majorTickMark val="out"/>
        <c:minorTickMark val="none"/>
        <c:tickLblPos val="none"/>
        <c:txPr>
          <a:bodyPr rot="0" vert="horz"/>
          <a:lstStyle/>
          <a:p>
            <a:pPr>
              <a:defRPr sz="1000" b="0" i="0" u="none" strike="noStrike" baseline="0">
                <a:solidFill>
                  <a:srgbClr val="000000"/>
                </a:solidFill>
                <a:latin typeface="Calibri"/>
                <a:ea typeface="Calibri"/>
                <a:cs typeface="Calibri"/>
              </a:defRPr>
            </a:pPr>
            <a:endParaRPr lang="fr-FR"/>
          </a:p>
        </c:txPr>
        <c:crossAx val="265347456"/>
        <c:crosses val="autoZero"/>
        <c:auto val="0"/>
        <c:lblAlgn val="ctr"/>
        <c:lblOffset val="100"/>
        <c:noMultiLvlLbl val="1"/>
      </c:catAx>
      <c:valAx>
        <c:axId val="265347456"/>
        <c:scaling>
          <c:orientation val="minMax"/>
        </c:scaling>
        <c:delete val="0"/>
        <c:axPos val="l"/>
        <c:majorGridlines>
          <c:spPr>
            <a:ln w="3175">
              <a:solidFill>
                <a:srgbClr val="BFBFBF"/>
              </a:solidFill>
              <a:prstDash val="solid"/>
            </a:ln>
          </c:spPr>
        </c:majorGridlines>
        <c:numFmt formatCode="0.0" sourceLinked="0"/>
        <c:majorTickMark val="none"/>
        <c:minorTickMark val="none"/>
        <c:tickLblPos val="nextTo"/>
        <c:spPr>
          <a:ln w="6480">
            <a:noFill/>
          </a:ln>
        </c:spPr>
        <c:txPr>
          <a:bodyPr rot="0" vert="horz"/>
          <a:lstStyle/>
          <a:p>
            <a:pPr>
              <a:defRPr sz="100" b="0" i="0" u="none" strike="noStrike" baseline="0">
                <a:solidFill>
                  <a:srgbClr val="808080"/>
                </a:solidFill>
                <a:latin typeface="Calibri"/>
                <a:ea typeface="Calibri"/>
                <a:cs typeface="Calibri"/>
              </a:defRPr>
            </a:pPr>
            <a:endParaRPr lang="fr-FR"/>
          </a:p>
        </c:txPr>
        <c:crossAx val="264039040"/>
        <c:crosses val="autoZero"/>
        <c:crossBetween val="between"/>
        <c:majorUnit val="2"/>
        <c:minorUnit val="2"/>
      </c:valAx>
      <c:spPr>
        <a:noFill/>
        <a:ln w="25400">
          <a:noFill/>
        </a:ln>
      </c:spPr>
    </c:plotArea>
    <c:legend>
      <c:legendPos val="r"/>
      <c:layout>
        <c:manualLayout>
          <c:xMode val="edge"/>
          <c:yMode val="edge"/>
          <c:x val="0.75518029657393293"/>
          <c:y val="2.0362013444319857E-2"/>
          <c:w val="0.22787235881657328"/>
          <c:h val="4.977381064167076E-2"/>
        </c:manualLayout>
      </c:layout>
      <c:overlay val="0"/>
      <c:spPr>
        <a:noFill/>
        <a:ln>
          <a:noFill/>
        </a:ln>
      </c:spPr>
      <c:txPr>
        <a:bodyPr/>
        <a:lstStyle/>
        <a:p>
          <a:pPr>
            <a:defRPr sz="825" b="0" i="0" u="none" strike="noStrike" baseline="0">
              <a:solidFill>
                <a:srgbClr val="808080"/>
              </a:solidFill>
              <a:latin typeface="Calibri"/>
              <a:ea typeface="Calibri"/>
              <a:cs typeface="Calibri"/>
            </a:defRPr>
          </a:pPr>
          <a:endParaRPr lang="fr-FR"/>
        </a:p>
      </c:txPr>
    </c:legend>
    <c:plotVisOnly val="1"/>
    <c:dispBlanksAs val="gap"/>
    <c:showDLblsOverMax val="1"/>
  </c:chart>
  <c:spPr>
    <a:noFill/>
    <a:ln w="25400">
      <a:solidFill>
        <a:srgbClr val="333333"/>
      </a:solidFill>
      <a:prstDash val="solid"/>
    </a:ln>
  </c:spPr>
  <c:txPr>
    <a:bodyPr/>
    <a:lstStyle/>
    <a:p>
      <a:pPr>
        <a:defRPr sz="1000" b="0" i="0" u="none" strike="noStrike" baseline="0">
          <a:solidFill>
            <a:srgbClr val="333333"/>
          </a:solidFill>
          <a:latin typeface="Calibri"/>
          <a:ea typeface="Calibri"/>
          <a:cs typeface="Calibri"/>
        </a:defRPr>
      </a:pPr>
      <a:endParaRPr lang="fr-FR"/>
    </a:p>
  </c:txPr>
  <c:printSettings>
    <c:headerFooter/>
    <c:pageMargins b="0.75000000000000011" l="0.70000000000000007" r="0.70000000000000007" t="0.75000000000000011" header="0.30000000000000004" footer="0.30000000000000004"/>
    <c:pageSetup/>
  </c:printSettings>
</c:chartSpace>
</file>

<file path=xl/drawings/_rels/drawing10.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28.png"/><Relationship Id="rId1"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1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46.jpeg"/></Relationships>
</file>

<file path=xl/drawings/_rels/drawing12.xml.rels><?xml version="1.0" encoding="UTF-8" standalone="yes"?>
<Relationships xmlns="http://schemas.openxmlformats.org/package/2006/relationships"><Relationship Id="rId8" Type="http://schemas.openxmlformats.org/officeDocument/2006/relationships/chart" Target="../charts/chart1.xml"/><Relationship Id="rId3" Type="http://schemas.openxmlformats.org/officeDocument/2006/relationships/image" Target="../media/image47.png"/><Relationship Id="rId7" Type="http://schemas.openxmlformats.org/officeDocument/2006/relationships/image" Target="../media/image50.png"/><Relationship Id="rId2" Type="http://schemas.openxmlformats.org/officeDocument/2006/relationships/image" Target="../media/image4.png"/><Relationship Id="rId1" Type="http://schemas.openxmlformats.org/officeDocument/2006/relationships/image" Target="../media/image38.png"/><Relationship Id="rId6" Type="http://schemas.openxmlformats.org/officeDocument/2006/relationships/image" Target="../media/image49.png"/><Relationship Id="rId11" Type="http://schemas.openxmlformats.org/officeDocument/2006/relationships/image" Target="../media/image52.jpeg"/><Relationship Id="rId5" Type="http://schemas.openxmlformats.org/officeDocument/2006/relationships/image" Target="../media/image48.png"/><Relationship Id="rId10" Type="http://schemas.openxmlformats.org/officeDocument/2006/relationships/image" Target="../media/image15.jpeg"/><Relationship Id="rId4" Type="http://schemas.openxmlformats.org/officeDocument/2006/relationships/image" Target="../media/image19.png"/><Relationship Id="rId9" Type="http://schemas.openxmlformats.org/officeDocument/2006/relationships/image" Target="../media/image5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jpe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jpe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jpe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9.png"/><Relationship Id="rId7" Type="http://schemas.openxmlformats.org/officeDocument/2006/relationships/image" Target="../media/image22.jpe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15.jpeg"/><Relationship Id="rId5" Type="http://schemas.openxmlformats.org/officeDocument/2006/relationships/image" Target="../media/image21.jpeg"/><Relationship Id="rId4" Type="http://schemas.openxmlformats.org/officeDocument/2006/relationships/image" Target="../media/image20.png"/></Relationships>
</file>

<file path=xl/drawings/_rels/drawing5.xml.rels><?xml version="1.0" encoding="UTF-8" standalone="yes"?>
<Relationships xmlns="http://schemas.openxmlformats.org/package/2006/relationships"><Relationship Id="rId3" Type="http://schemas.openxmlformats.org/officeDocument/2006/relationships/image" Target="../media/image25.png"/><Relationship Id="rId7" Type="http://schemas.openxmlformats.org/officeDocument/2006/relationships/image" Target="../media/image27.jpe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15.jpeg"/><Relationship Id="rId5" Type="http://schemas.openxmlformats.org/officeDocument/2006/relationships/image" Target="../media/image21.jpeg"/><Relationship Id="rId4" Type="http://schemas.openxmlformats.org/officeDocument/2006/relationships/image" Target="../media/image26.png"/></Relationships>
</file>

<file path=xl/drawings/_rels/drawing6.xml.rels><?xml version="1.0" encoding="UTF-8" standalone="yes"?>
<Relationships xmlns="http://schemas.openxmlformats.org/package/2006/relationships"><Relationship Id="rId3" Type="http://schemas.openxmlformats.org/officeDocument/2006/relationships/image" Target="../media/image29.png"/><Relationship Id="rId7" Type="http://schemas.openxmlformats.org/officeDocument/2006/relationships/image" Target="../media/image32.jpeg"/><Relationship Id="rId2" Type="http://schemas.openxmlformats.org/officeDocument/2006/relationships/image" Target="../media/image28.png"/><Relationship Id="rId1" Type="http://schemas.openxmlformats.org/officeDocument/2006/relationships/image" Target="../media/image6.png"/><Relationship Id="rId6" Type="http://schemas.openxmlformats.org/officeDocument/2006/relationships/image" Target="../media/image15.jpeg"/><Relationship Id="rId5" Type="http://schemas.openxmlformats.org/officeDocument/2006/relationships/image" Target="../media/image31.jpeg"/><Relationship Id="rId4" Type="http://schemas.openxmlformats.org/officeDocument/2006/relationships/image" Target="../media/image30.png"/></Relationships>
</file>

<file path=xl/drawings/_rels/drawing7.xml.rels><?xml version="1.0" encoding="UTF-8" standalone="yes"?>
<Relationships xmlns="http://schemas.openxmlformats.org/package/2006/relationships"><Relationship Id="rId8" Type="http://schemas.openxmlformats.org/officeDocument/2006/relationships/image" Target="../media/image36.jpeg"/><Relationship Id="rId3" Type="http://schemas.openxmlformats.org/officeDocument/2006/relationships/image" Target="../media/image34.png"/><Relationship Id="rId7" Type="http://schemas.openxmlformats.org/officeDocument/2006/relationships/image" Target="../media/image15.jpeg"/><Relationship Id="rId2" Type="http://schemas.openxmlformats.org/officeDocument/2006/relationships/image" Target="../media/image33.png"/><Relationship Id="rId1" Type="http://schemas.openxmlformats.org/officeDocument/2006/relationships/image" Target="../media/image7.png"/><Relationship Id="rId6" Type="http://schemas.openxmlformats.org/officeDocument/2006/relationships/image" Target="../media/image21.jpeg"/><Relationship Id="rId5" Type="http://schemas.openxmlformats.org/officeDocument/2006/relationships/image" Target="../media/image35.png"/><Relationship Id="rId4" Type="http://schemas.openxmlformats.org/officeDocument/2006/relationships/image" Target="../media/image26.png"/></Relationships>
</file>

<file path=xl/drawings/_rels/drawing8.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37.jpeg"/><Relationship Id="rId5" Type="http://schemas.openxmlformats.org/officeDocument/2006/relationships/image" Target="../media/image41.jpeg"/><Relationship Id="rId4" Type="http://schemas.openxmlformats.org/officeDocument/2006/relationships/image" Target="../media/image40.png"/></Relationships>
</file>

<file path=xl/drawings/_rels/drawing9.xml.rels><?xml version="1.0" encoding="UTF-8" standalone="yes"?>
<Relationships xmlns="http://schemas.openxmlformats.org/package/2006/relationships"><Relationship Id="rId3" Type="http://schemas.openxmlformats.org/officeDocument/2006/relationships/image" Target="../media/image26.png"/><Relationship Id="rId7" Type="http://schemas.openxmlformats.org/officeDocument/2006/relationships/image" Target="../media/image44.jpeg"/><Relationship Id="rId2" Type="http://schemas.openxmlformats.org/officeDocument/2006/relationships/image" Target="../media/image42.png"/><Relationship Id="rId1" Type="http://schemas.openxmlformats.org/officeDocument/2006/relationships/image" Target="../media/image8.png"/><Relationship Id="rId6" Type="http://schemas.openxmlformats.org/officeDocument/2006/relationships/image" Target="../media/image15.jpeg"/><Relationship Id="rId5" Type="http://schemas.openxmlformats.org/officeDocument/2006/relationships/image" Target="../media/image21.jpeg"/><Relationship Id="rId4"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xdr:from>
      <xdr:col>0</xdr:col>
      <xdr:colOff>121680</xdr:colOff>
      <xdr:row>89</xdr:row>
      <xdr:rowOff>27360</xdr:rowOff>
    </xdr:from>
    <xdr:to>
      <xdr:col>2</xdr:col>
      <xdr:colOff>65520</xdr:colOff>
      <xdr:row>90</xdr:row>
      <xdr:rowOff>104040</xdr:rowOff>
    </xdr:to>
    <xdr:sp macro="" textlink="">
      <xdr:nvSpPr>
        <xdr:cNvPr id="2" name="CustomShape 1">
          <a:extLst>
            <a:ext uri="{FF2B5EF4-FFF2-40B4-BE49-F238E27FC236}">
              <a16:creationId xmlns:a16="http://schemas.microsoft.com/office/drawing/2014/main" id="{00000000-0008-0000-0000-000002000000}"/>
            </a:ext>
          </a:extLst>
        </xdr:cNvPr>
        <xdr:cNvSpPr/>
      </xdr:nvSpPr>
      <xdr:spPr>
        <a:xfrm>
          <a:off x="121680" y="13819320"/>
          <a:ext cx="205200" cy="19116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0</xdr:col>
      <xdr:colOff>121680</xdr:colOff>
      <xdr:row>22</xdr:row>
      <xdr:rowOff>27360</xdr:rowOff>
    </xdr:from>
    <xdr:to>
      <xdr:col>2</xdr:col>
      <xdr:colOff>65520</xdr:colOff>
      <xdr:row>23</xdr:row>
      <xdr:rowOff>104040</xdr:rowOff>
    </xdr:to>
    <xdr:sp macro="" textlink="">
      <xdr:nvSpPr>
        <xdr:cNvPr id="3" name="CustomShape 1">
          <a:extLst>
            <a:ext uri="{FF2B5EF4-FFF2-40B4-BE49-F238E27FC236}">
              <a16:creationId xmlns:a16="http://schemas.microsoft.com/office/drawing/2014/main" id="{00000000-0008-0000-0000-000003000000}"/>
            </a:ext>
          </a:extLst>
        </xdr:cNvPr>
        <xdr:cNvSpPr/>
      </xdr:nvSpPr>
      <xdr:spPr>
        <a:xfrm>
          <a:off x="121680" y="3684960"/>
          <a:ext cx="205200" cy="19080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60480</xdr:colOff>
      <xdr:row>135</xdr:row>
      <xdr:rowOff>46800</xdr:rowOff>
    </xdr:from>
    <xdr:to>
      <xdr:col>2</xdr:col>
      <xdr:colOff>66240</xdr:colOff>
      <xdr:row>136</xdr:row>
      <xdr:rowOff>59040</xdr:rowOff>
    </xdr:to>
    <xdr:sp macro="" textlink="">
      <xdr:nvSpPr>
        <xdr:cNvPr id="4" name="CustomShape 1">
          <a:extLst>
            <a:ext uri="{FF2B5EF4-FFF2-40B4-BE49-F238E27FC236}">
              <a16:creationId xmlns:a16="http://schemas.microsoft.com/office/drawing/2014/main" id="{00000000-0008-0000-0000-000004000000}"/>
            </a:ext>
          </a:extLst>
        </xdr:cNvPr>
        <xdr:cNvSpPr/>
      </xdr:nvSpPr>
      <xdr:spPr>
        <a:xfrm>
          <a:off x="191160" y="19477800"/>
          <a:ext cx="136440" cy="12636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1</xdr:col>
      <xdr:colOff>53640</xdr:colOff>
      <xdr:row>138</xdr:row>
      <xdr:rowOff>53640</xdr:rowOff>
    </xdr:from>
    <xdr:to>
      <xdr:col>2</xdr:col>
      <xdr:colOff>59400</xdr:colOff>
      <xdr:row>139</xdr:row>
      <xdr:rowOff>65880</xdr:rowOff>
    </xdr:to>
    <xdr:sp macro="" textlink="">
      <xdr:nvSpPr>
        <xdr:cNvPr id="5" name="CustomShape 1">
          <a:extLst>
            <a:ext uri="{FF2B5EF4-FFF2-40B4-BE49-F238E27FC236}">
              <a16:creationId xmlns:a16="http://schemas.microsoft.com/office/drawing/2014/main" id="{00000000-0008-0000-0000-000005000000}"/>
            </a:ext>
          </a:extLst>
        </xdr:cNvPr>
        <xdr:cNvSpPr/>
      </xdr:nvSpPr>
      <xdr:spPr>
        <a:xfrm>
          <a:off x="184320" y="19827360"/>
          <a:ext cx="136440" cy="12672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1</xdr:col>
      <xdr:colOff>53640</xdr:colOff>
      <xdr:row>141</xdr:row>
      <xdr:rowOff>46800</xdr:rowOff>
    </xdr:from>
    <xdr:to>
      <xdr:col>2</xdr:col>
      <xdr:colOff>59400</xdr:colOff>
      <xdr:row>142</xdr:row>
      <xdr:rowOff>59040</xdr:rowOff>
    </xdr:to>
    <xdr:sp macro="" textlink="">
      <xdr:nvSpPr>
        <xdr:cNvPr id="6" name="CustomShape 1">
          <a:extLst>
            <a:ext uri="{FF2B5EF4-FFF2-40B4-BE49-F238E27FC236}">
              <a16:creationId xmlns:a16="http://schemas.microsoft.com/office/drawing/2014/main" id="{00000000-0008-0000-0000-000006000000}"/>
            </a:ext>
          </a:extLst>
        </xdr:cNvPr>
        <xdr:cNvSpPr/>
      </xdr:nvSpPr>
      <xdr:spPr>
        <a:xfrm>
          <a:off x="184320" y="20163600"/>
          <a:ext cx="136440" cy="12636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25</xdr:col>
      <xdr:colOff>60480</xdr:colOff>
      <xdr:row>135</xdr:row>
      <xdr:rowOff>46800</xdr:rowOff>
    </xdr:from>
    <xdr:to>
      <xdr:col>26</xdr:col>
      <xdr:colOff>66240</xdr:colOff>
      <xdr:row>136</xdr:row>
      <xdr:rowOff>59040</xdr:rowOff>
    </xdr:to>
    <xdr:sp macro="" textlink="">
      <xdr:nvSpPr>
        <xdr:cNvPr id="7" name="CustomShape 1">
          <a:extLst>
            <a:ext uri="{FF2B5EF4-FFF2-40B4-BE49-F238E27FC236}">
              <a16:creationId xmlns:a16="http://schemas.microsoft.com/office/drawing/2014/main" id="{00000000-0008-0000-0000-000007000000}"/>
            </a:ext>
          </a:extLst>
        </xdr:cNvPr>
        <xdr:cNvSpPr/>
      </xdr:nvSpPr>
      <xdr:spPr>
        <a:xfrm>
          <a:off x="3199680" y="19477800"/>
          <a:ext cx="136800" cy="12636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25</xdr:col>
      <xdr:colOff>53640</xdr:colOff>
      <xdr:row>138</xdr:row>
      <xdr:rowOff>53640</xdr:rowOff>
    </xdr:from>
    <xdr:to>
      <xdr:col>26</xdr:col>
      <xdr:colOff>59400</xdr:colOff>
      <xdr:row>139</xdr:row>
      <xdr:rowOff>65880</xdr:rowOff>
    </xdr:to>
    <xdr:sp macro="" textlink="">
      <xdr:nvSpPr>
        <xdr:cNvPr id="8" name="CustomShape 1">
          <a:extLst>
            <a:ext uri="{FF2B5EF4-FFF2-40B4-BE49-F238E27FC236}">
              <a16:creationId xmlns:a16="http://schemas.microsoft.com/office/drawing/2014/main" id="{00000000-0008-0000-0000-000008000000}"/>
            </a:ext>
          </a:extLst>
        </xdr:cNvPr>
        <xdr:cNvSpPr/>
      </xdr:nvSpPr>
      <xdr:spPr>
        <a:xfrm>
          <a:off x="3192840" y="19827360"/>
          <a:ext cx="136800" cy="12672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25</xdr:col>
      <xdr:colOff>53640</xdr:colOff>
      <xdr:row>141</xdr:row>
      <xdr:rowOff>46800</xdr:rowOff>
    </xdr:from>
    <xdr:to>
      <xdr:col>26</xdr:col>
      <xdr:colOff>59400</xdr:colOff>
      <xdr:row>142</xdr:row>
      <xdr:rowOff>59040</xdr:rowOff>
    </xdr:to>
    <xdr:sp macro="" textlink="">
      <xdr:nvSpPr>
        <xdr:cNvPr id="9" name="CustomShape 1">
          <a:extLst>
            <a:ext uri="{FF2B5EF4-FFF2-40B4-BE49-F238E27FC236}">
              <a16:creationId xmlns:a16="http://schemas.microsoft.com/office/drawing/2014/main" id="{00000000-0008-0000-0000-000009000000}"/>
            </a:ext>
          </a:extLst>
        </xdr:cNvPr>
        <xdr:cNvSpPr/>
      </xdr:nvSpPr>
      <xdr:spPr>
        <a:xfrm>
          <a:off x="3192840" y="20163600"/>
          <a:ext cx="136800" cy="12636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0</xdr:col>
      <xdr:colOff>121680</xdr:colOff>
      <xdr:row>173</xdr:row>
      <xdr:rowOff>44280</xdr:rowOff>
    </xdr:from>
    <xdr:to>
      <xdr:col>2</xdr:col>
      <xdr:colOff>65520</xdr:colOff>
      <xdr:row>175</xdr:row>
      <xdr:rowOff>10440</xdr:rowOff>
    </xdr:to>
    <xdr:sp macro="" textlink="">
      <xdr:nvSpPr>
        <xdr:cNvPr id="10" name="CustomShape 1">
          <a:extLst>
            <a:ext uri="{FF2B5EF4-FFF2-40B4-BE49-F238E27FC236}">
              <a16:creationId xmlns:a16="http://schemas.microsoft.com/office/drawing/2014/main" id="{00000000-0008-0000-0000-00000A000000}"/>
            </a:ext>
          </a:extLst>
        </xdr:cNvPr>
        <xdr:cNvSpPr/>
      </xdr:nvSpPr>
      <xdr:spPr>
        <a:xfrm>
          <a:off x="121680" y="23904360"/>
          <a:ext cx="205200" cy="19476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5</xdr:col>
      <xdr:colOff>38520</xdr:colOff>
      <xdr:row>237</xdr:row>
      <xdr:rowOff>46080</xdr:rowOff>
    </xdr:from>
    <xdr:to>
      <xdr:col>6</xdr:col>
      <xdr:colOff>44280</xdr:colOff>
      <xdr:row>238</xdr:row>
      <xdr:rowOff>58320</xdr:rowOff>
    </xdr:to>
    <xdr:sp macro="" textlink="">
      <xdr:nvSpPr>
        <xdr:cNvPr id="11" name="CustomShape 1">
          <a:extLst>
            <a:ext uri="{FF2B5EF4-FFF2-40B4-BE49-F238E27FC236}">
              <a16:creationId xmlns:a16="http://schemas.microsoft.com/office/drawing/2014/main" id="{00000000-0008-0000-0000-00000B000000}"/>
            </a:ext>
          </a:extLst>
        </xdr:cNvPr>
        <xdr:cNvSpPr/>
      </xdr:nvSpPr>
      <xdr:spPr>
        <a:xfrm>
          <a:off x="692280" y="31506840"/>
          <a:ext cx="136800" cy="12672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21</xdr:col>
      <xdr:colOff>38520</xdr:colOff>
      <xdr:row>237</xdr:row>
      <xdr:rowOff>46080</xdr:rowOff>
    </xdr:from>
    <xdr:to>
      <xdr:col>22</xdr:col>
      <xdr:colOff>44280</xdr:colOff>
      <xdr:row>238</xdr:row>
      <xdr:rowOff>58320</xdr:rowOff>
    </xdr:to>
    <xdr:sp macro="" textlink="">
      <xdr:nvSpPr>
        <xdr:cNvPr id="12" name="CustomShape 1">
          <a:extLst>
            <a:ext uri="{FF2B5EF4-FFF2-40B4-BE49-F238E27FC236}">
              <a16:creationId xmlns:a16="http://schemas.microsoft.com/office/drawing/2014/main" id="{00000000-0008-0000-0000-00000C000000}"/>
            </a:ext>
          </a:extLst>
        </xdr:cNvPr>
        <xdr:cNvSpPr/>
      </xdr:nvSpPr>
      <xdr:spPr>
        <a:xfrm>
          <a:off x="2654640" y="31506840"/>
          <a:ext cx="136440" cy="12672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37</xdr:col>
      <xdr:colOff>38520</xdr:colOff>
      <xdr:row>237</xdr:row>
      <xdr:rowOff>46080</xdr:rowOff>
    </xdr:from>
    <xdr:to>
      <xdr:col>38</xdr:col>
      <xdr:colOff>44280</xdr:colOff>
      <xdr:row>238</xdr:row>
      <xdr:rowOff>58320</xdr:rowOff>
    </xdr:to>
    <xdr:sp macro="" textlink="">
      <xdr:nvSpPr>
        <xdr:cNvPr id="13" name="CustomShape 1">
          <a:extLst>
            <a:ext uri="{FF2B5EF4-FFF2-40B4-BE49-F238E27FC236}">
              <a16:creationId xmlns:a16="http://schemas.microsoft.com/office/drawing/2014/main" id="{00000000-0008-0000-0000-00000D000000}"/>
            </a:ext>
          </a:extLst>
        </xdr:cNvPr>
        <xdr:cNvSpPr/>
      </xdr:nvSpPr>
      <xdr:spPr>
        <a:xfrm>
          <a:off x="4616640" y="31506840"/>
          <a:ext cx="136800" cy="12672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1</xdr:col>
      <xdr:colOff>104760</xdr:colOff>
      <xdr:row>246</xdr:row>
      <xdr:rowOff>46080</xdr:rowOff>
    </xdr:from>
    <xdr:to>
      <xdr:col>2</xdr:col>
      <xdr:colOff>110520</xdr:colOff>
      <xdr:row>247</xdr:row>
      <xdr:rowOff>58320</xdr:rowOff>
    </xdr:to>
    <xdr:sp macro="" textlink="">
      <xdr:nvSpPr>
        <xdr:cNvPr id="14" name="CustomShape 1">
          <a:extLst>
            <a:ext uri="{FF2B5EF4-FFF2-40B4-BE49-F238E27FC236}">
              <a16:creationId xmlns:a16="http://schemas.microsoft.com/office/drawing/2014/main" id="{00000000-0008-0000-0000-00000E000000}"/>
            </a:ext>
          </a:extLst>
        </xdr:cNvPr>
        <xdr:cNvSpPr/>
      </xdr:nvSpPr>
      <xdr:spPr>
        <a:xfrm>
          <a:off x="235440" y="33012000"/>
          <a:ext cx="136440" cy="12636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34</xdr:col>
      <xdr:colOff>55080</xdr:colOff>
      <xdr:row>246</xdr:row>
      <xdr:rowOff>51480</xdr:rowOff>
    </xdr:from>
    <xdr:to>
      <xdr:col>35</xdr:col>
      <xdr:colOff>60840</xdr:colOff>
      <xdr:row>247</xdr:row>
      <xdr:rowOff>63720</xdr:rowOff>
    </xdr:to>
    <xdr:sp macro="" textlink="">
      <xdr:nvSpPr>
        <xdr:cNvPr id="15" name="CustomShape 1">
          <a:extLst>
            <a:ext uri="{FF2B5EF4-FFF2-40B4-BE49-F238E27FC236}">
              <a16:creationId xmlns:a16="http://schemas.microsoft.com/office/drawing/2014/main" id="{00000000-0008-0000-0000-00000F000000}"/>
            </a:ext>
          </a:extLst>
        </xdr:cNvPr>
        <xdr:cNvSpPr/>
      </xdr:nvSpPr>
      <xdr:spPr>
        <a:xfrm>
          <a:off x="4240800" y="33017400"/>
          <a:ext cx="136440" cy="12636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18</xdr:col>
      <xdr:colOff>77040</xdr:colOff>
      <xdr:row>246</xdr:row>
      <xdr:rowOff>46080</xdr:rowOff>
    </xdr:from>
    <xdr:to>
      <xdr:col>19</xdr:col>
      <xdr:colOff>82800</xdr:colOff>
      <xdr:row>247</xdr:row>
      <xdr:rowOff>58320</xdr:rowOff>
    </xdr:to>
    <xdr:sp macro="" textlink="">
      <xdr:nvSpPr>
        <xdr:cNvPr id="16" name="CustomShape 1">
          <a:extLst>
            <a:ext uri="{FF2B5EF4-FFF2-40B4-BE49-F238E27FC236}">
              <a16:creationId xmlns:a16="http://schemas.microsoft.com/office/drawing/2014/main" id="{00000000-0008-0000-0000-000010000000}"/>
            </a:ext>
          </a:extLst>
        </xdr:cNvPr>
        <xdr:cNvSpPr/>
      </xdr:nvSpPr>
      <xdr:spPr>
        <a:xfrm>
          <a:off x="2300760" y="33012000"/>
          <a:ext cx="136440" cy="12636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1</xdr:col>
      <xdr:colOff>104760</xdr:colOff>
      <xdr:row>249</xdr:row>
      <xdr:rowOff>46080</xdr:rowOff>
    </xdr:from>
    <xdr:to>
      <xdr:col>2</xdr:col>
      <xdr:colOff>110520</xdr:colOff>
      <xdr:row>250</xdr:row>
      <xdr:rowOff>58320</xdr:rowOff>
    </xdr:to>
    <xdr:sp macro="" textlink="">
      <xdr:nvSpPr>
        <xdr:cNvPr id="17" name="CustomShape 1">
          <a:extLst>
            <a:ext uri="{FF2B5EF4-FFF2-40B4-BE49-F238E27FC236}">
              <a16:creationId xmlns:a16="http://schemas.microsoft.com/office/drawing/2014/main" id="{00000000-0008-0000-0000-000011000000}"/>
            </a:ext>
          </a:extLst>
        </xdr:cNvPr>
        <xdr:cNvSpPr/>
      </xdr:nvSpPr>
      <xdr:spPr>
        <a:xfrm>
          <a:off x="235440" y="33450120"/>
          <a:ext cx="136440" cy="12636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1</xdr:col>
      <xdr:colOff>5400</xdr:colOff>
      <xdr:row>257</xdr:row>
      <xdr:rowOff>11160</xdr:rowOff>
    </xdr:from>
    <xdr:to>
      <xdr:col>2</xdr:col>
      <xdr:colOff>70920</xdr:colOff>
      <xdr:row>258</xdr:row>
      <xdr:rowOff>93600</xdr:rowOff>
    </xdr:to>
    <xdr:sp macro="" textlink="">
      <xdr:nvSpPr>
        <xdr:cNvPr id="18" name="CustomShape 1">
          <a:extLst>
            <a:ext uri="{FF2B5EF4-FFF2-40B4-BE49-F238E27FC236}">
              <a16:creationId xmlns:a16="http://schemas.microsoft.com/office/drawing/2014/main" id="{00000000-0008-0000-0000-000012000000}"/>
            </a:ext>
          </a:extLst>
        </xdr:cNvPr>
        <xdr:cNvSpPr/>
      </xdr:nvSpPr>
      <xdr:spPr>
        <a:xfrm>
          <a:off x="136080" y="34424640"/>
          <a:ext cx="196200" cy="196920"/>
        </a:xfrm>
        <a:prstGeom prst="ellipse">
          <a:avLst/>
        </a:prstGeom>
        <a:solidFill>
          <a:srgbClr val="C0000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25</xdr:col>
      <xdr:colOff>60480</xdr:colOff>
      <xdr:row>263</xdr:row>
      <xdr:rowOff>46800</xdr:rowOff>
    </xdr:from>
    <xdr:to>
      <xdr:col>26</xdr:col>
      <xdr:colOff>66240</xdr:colOff>
      <xdr:row>264</xdr:row>
      <xdr:rowOff>59040</xdr:rowOff>
    </xdr:to>
    <xdr:sp macro="" textlink="">
      <xdr:nvSpPr>
        <xdr:cNvPr id="19" name="CustomShape 1">
          <a:extLst>
            <a:ext uri="{FF2B5EF4-FFF2-40B4-BE49-F238E27FC236}">
              <a16:creationId xmlns:a16="http://schemas.microsoft.com/office/drawing/2014/main" id="{00000000-0008-0000-0000-000013000000}"/>
            </a:ext>
          </a:extLst>
        </xdr:cNvPr>
        <xdr:cNvSpPr/>
      </xdr:nvSpPr>
      <xdr:spPr>
        <a:xfrm>
          <a:off x="3199680" y="35241480"/>
          <a:ext cx="136800" cy="12672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25</xdr:col>
      <xdr:colOff>60480</xdr:colOff>
      <xdr:row>266</xdr:row>
      <xdr:rowOff>46800</xdr:rowOff>
    </xdr:from>
    <xdr:to>
      <xdr:col>26</xdr:col>
      <xdr:colOff>66240</xdr:colOff>
      <xdr:row>267</xdr:row>
      <xdr:rowOff>59040</xdr:rowOff>
    </xdr:to>
    <xdr:sp macro="" textlink="">
      <xdr:nvSpPr>
        <xdr:cNvPr id="20" name="CustomShape 1">
          <a:extLst>
            <a:ext uri="{FF2B5EF4-FFF2-40B4-BE49-F238E27FC236}">
              <a16:creationId xmlns:a16="http://schemas.microsoft.com/office/drawing/2014/main" id="{00000000-0008-0000-0000-000014000000}"/>
            </a:ext>
          </a:extLst>
        </xdr:cNvPr>
        <xdr:cNvSpPr/>
      </xdr:nvSpPr>
      <xdr:spPr>
        <a:xfrm>
          <a:off x="3199680" y="35584560"/>
          <a:ext cx="136800" cy="12636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25</xdr:col>
      <xdr:colOff>60480</xdr:colOff>
      <xdr:row>269</xdr:row>
      <xdr:rowOff>46800</xdr:rowOff>
    </xdr:from>
    <xdr:to>
      <xdr:col>26</xdr:col>
      <xdr:colOff>66240</xdr:colOff>
      <xdr:row>270</xdr:row>
      <xdr:rowOff>59040</xdr:rowOff>
    </xdr:to>
    <xdr:sp macro="" textlink="">
      <xdr:nvSpPr>
        <xdr:cNvPr id="21" name="CustomShape 1">
          <a:extLst>
            <a:ext uri="{FF2B5EF4-FFF2-40B4-BE49-F238E27FC236}">
              <a16:creationId xmlns:a16="http://schemas.microsoft.com/office/drawing/2014/main" id="{00000000-0008-0000-0000-000015000000}"/>
            </a:ext>
          </a:extLst>
        </xdr:cNvPr>
        <xdr:cNvSpPr/>
      </xdr:nvSpPr>
      <xdr:spPr>
        <a:xfrm>
          <a:off x="3199680" y="35927280"/>
          <a:ext cx="136800" cy="12672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25</xdr:col>
      <xdr:colOff>60480</xdr:colOff>
      <xdr:row>272</xdr:row>
      <xdr:rowOff>46800</xdr:rowOff>
    </xdr:from>
    <xdr:to>
      <xdr:col>26</xdr:col>
      <xdr:colOff>66240</xdr:colOff>
      <xdr:row>273</xdr:row>
      <xdr:rowOff>59040</xdr:rowOff>
    </xdr:to>
    <xdr:sp macro="" textlink="">
      <xdr:nvSpPr>
        <xdr:cNvPr id="22" name="CustomShape 1">
          <a:extLst>
            <a:ext uri="{FF2B5EF4-FFF2-40B4-BE49-F238E27FC236}">
              <a16:creationId xmlns:a16="http://schemas.microsoft.com/office/drawing/2014/main" id="{00000000-0008-0000-0000-000016000000}"/>
            </a:ext>
          </a:extLst>
        </xdr:cNvPr>
        <xdr:cNvSpPr/>
      </xdr:nvSpPr>
      <xdr:spPr>
        <a:xfrm>
          <a:off x="3199680" y="36270360"/>
          <a:ext cx="136800" cy="12636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25</xdr:col>
      <xdr:colOff>60480</xdr:colOff>
      <xdr:row>275</xdr:row>
      <xdr:rowOff>46800</xdr:rowOff>
    </xdr:from>
    <xdr:to>
      <xdr:col>26</xdr:col>
      <xdr:colOff>66240</xdr:colOff>
      <xdr:row>276</xdr:row>
      <xdr:rowOff>59040</xdr:rowOff>
    </xdr:to>
    <xdr:sp macro="" textlink="">
      <xdr:nvSpPr>
        <xdr:cNvPr id="23" name="CustomShape 1">
          <a:extLst>
            <a:ext uri="{FF2B5EF4-FFF2-40B4-BE49-F238E27FC236}">
              <a16:creationId xmlns:a16="http://schemas.microsoft.com/office/drawing/2014/main" id="{00000000-0008-0000-0000-000017000000}"/>
            </a:ext>
          </a:extLst>
        </xdr:cNvPr>
        <xdr:cNvSpPr/>
      </xdr:nvSpPr>
      <xdr:spPr>
        <a:xfrm>
          <a:off x="3199680" y="36613080"/>
          <a:ext cx="136800" cy="12672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1</xdr:col>
      <xdr:colOff>5400</xdr:colOff>
      <xdr:row>340</xdr:row>
      <xdr:rowOff>11160</xdr:rowOff>
    </xdr:from>
    <xdr:to>
      <xdr:col>2</xdr:col>
      <xdr:colOff>70920</xdr:colOff>
      <xdr:row>341</xdr:row>
      <xdr:rowOff>93600</xdr:rowOff>
    </xdr:to>
    <xdr:sp macro="" textlink="">
      <xdr:nvSpPr>
        <xdr:cNvPr id="24" name="CustomShape 1">
          <a:extLst>
            <a:ext uri="{FF2B5EF4-FFF2-40B4-BE49-F238E27FC236}">
              <a16:creationId xmlns:a16="http://schemas.microsoft.com/office/drawing/2014/main" id="{00000000-0008-0000-0000-000018000000}"/>
            </a:ext>
          </a:extLst>
        </xdr:cNvPr>
        <xdr:cNvSpPr/>
      </xdr:nvSpPr>
      <xdr:spPr>
        <a:xfrm>
          <a:off x="136080" y="45054720"/>
          <a:ext cx="196200" cy="196560"/>
        </a:xfrm>
        <a:prstGeom prst="ellipse">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2</xdr:col>
      <xdr:colOff>11520</xdr:colOff>
      <xdr:row>346</xdr:row>
      <xdr:rowOff>68760</xdr:rowOff>
    </xdr:from>
    <xdr:to>
      <xdr:col>2</xdr:col>
      <xdr:colOff>113760</xdr:colOff>
      <xdr:row>347</xdr:row>
      <xdr:rowOff>56160</xdr:rowOff>
    </xdr:to>
    <xdr:sp macro="" textlink="">
      <xdr:nvSpPr>
        <xdr:cNvPr id="25" name="CustomShape 1">
          <a:extLst>
            <a:ext uri="{FF2B5EF4-FFF2-40B4-BE49-F238E27FC236}">
              <a16:creationId xmlns:a16="http://schemas.microsoft.com/office/drawing/2014/main" id="{00000000-0008-0000-0000-000019000000}"/>
            </a:ext>
          </a:extLst>
        </xdr:cNvPr>
        <xdr:cNvSpPr/>
      </xdr:nvSpPr>
      <xdr:spPr>
        <a:xfrm>
          <a:off x="272880" y="45988560"/>
          <a:ext cx="102240" cy="10188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18</xdr:col>
      <xdr:colOff>11520</xdr:colOff>
      <xdr:row>346</xdr:row>
      <xdr:rowOff>68760</xdr:rowOff>
    </xdr:from>
    <xdr:to>
      <xdr:col>18</xdr:col>
      <xdr:colOff>113760</xdr:colOff>
      <xdr:row>347</xdr:row>
      <xdr:rowOff>56160</xdr:rowOff>
    </xdr:to>
    <xdr:sp macro="" textlink="">
      <xdr:nvSpPr>
        <xdr:cNvPr id="26" name="CustomShape 1">
          <a:extLst>
            <a:ext uri="{FF2B5EF4-FFF2-40B4-BE49-F238E27FC236}">
              <a16:creationId xmlns:a16="http://schemas.microsoft.com/office/drawing/2014/main" id="{00000000-0008-0000-0000-00001A000000}"/>
            </a:ext>
          </a:extLst>
        </xdr:cNvPr>
        <xdr:cNvSpPr/>
      </xdr:nvSpPr>
      <xdr:spPr>
        <a:xfrm>
          <a:off x="2235240" y="45988560"/>
          <a:ext cx="102240" cy="10188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34</xdr:col>
      <xdr:colOff>11520</xdr:colOff>
      <xdr:row>346</xdr:row>
      <xdr:rowOff>68760</xdr:rowOff>
    </xdr:from>
    <xdr:to>
      <xdr:col>34</xdr:col>
      <xdr:colOff>113760</xdr:colOff>
      <xdr:row>347</xdr:row>
      <xdr:rowOff>56160</xdr:rowOff>
    </xdr:to>
    <xdr:sp macro="" textlink="">
      <xdr:nvSpPr>
        <xdr:cNvPr id="27" name="CustomShape 1">
          <a:extLst>
            <a:ext uri="{FF2B5EF4-FFF2-40B4-BE49-F238E27FC236}">
              <a16:creationId xmlns:a16="http://schemas.microsoft.com/office/drawing/2014/main" id="{00000000-0008-0000-0000-00001B000000}"/>
            </a:ext>
          </a:extLst>
        </xdr:cNvPr>
        <xdr:cNvSpPr/>
      </xdr:nvSpPr>
      <xdr:spPr>
        <a:xfrm>
          <a:off x="4197240" y="45988560"/>
          <a:ext cx="102240" cy="10188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2</xdr:col>
      <xdr:colOff>11520</xdr:colOff>
      <xdr:row>349</xdr:row>
      <xdr:rowOff>68760</xdr:rowOff>
    </xdr:from>
    <xdr:to>
      <xdr:col>2</xdr:col>
      <xdr:colOff>113760</xdr:colOff>
      <xdr:row>350</xdr:row>
      <xdr:rowOff>56160</xdr:rowOff>
    </xdr:to>
    <xdr:sp macro="" textlink="">
      <xdr:nvSpPr>
        <xdr:cNvPr id="28" name="CustomShape 1">
          <a:extLst>
            <a:ext uri="{FF2B5EF4-FFF2-40B4-BE49-F238E27FC236}">
              <a16:creationId xmlns:a16="http://schemas.microsoft.com/office/drawing/2014/main" id="{00000000-0008-0000-0000-00001C000000}"/>
            </a:ext>
          </a:extLst>
        </xdr:cNvPr>
        <xdr:cNvSpPr/>
      </xdr:nvSpPr>
      <xdr:spPr>
        <a:xfrm>
          <a:off x="272880" y="46426680"/>
          <a:ext cx="102240" cy="10188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18</xdr:col>
      <xdr:colOff>11520</xdr:colOff>
      <xdr:row>349</xdr:row>
      <xdr:rowOff>68760</xdr:rowOff>
    </xdr:from>
    <xdr:to>
      <xdr:col>18</xdr:col>
      <xdr:colOff>113760</xdr:colOff>
      <xdr:row>350</xdr:row>
      <xdr:rowOff>56160</xdr:rowOff>
    </xdr:to>
    <xdr:sp macro="" textlink="">
      <xdr:nvSpPr>
        <xdr:cNvPr id="29" name="CustomShape 1">
          <a:extLst>
            <a:ext uri="{FF2B5EF4-FFF2-40B4-BE49-F238E27FC236}">
              <a16:creationId xmlns:a16="http://schemas.microsoft.com/office/drawing/2014/main" id="{00000000-0008-0000-0000-00001D000000}"/>
            </a:ext>
          </a:extLst>
        </xdr:cNvPr>
        <xdr:cNvSpPr/>
      </xdr:nvSpPr>
      <xdr:spPr>
        <a:xfrm>
          <a:off x="2235240" y="46426680"/>
          <a:ext cx="102240" cy="10188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34</xdr:col>
      <xdr:colOff>11520</xdr:colOff>
      <xdr:row>349</xdr:row>
      <xdr:rowOff>68760</xdr:rowOff>
    </xdr:from>
    <xdr:to>
      <xdr:col>34</xdr:col>
      <xdr:colOff>113760</xdr:colOff>
      <xdr:row>350</xdr:row>
      <xdr:rowOff>56160</xdr:rowOff>
    </xdr:to>
    <xdr:sp macro="" textlink="">
      <xdr:nvSpPr>
        <xdr:cNvPr id="30" name="CustomShape 1">
          <a:extLst>
            <a:ext uri="{FF2B5EF4-FFF2-40B4-BE49-F238E27FC236}">
              <a16:creationId xmlns:a16="http://schemas.microsoft.com/office/drawing/2014/main" id="{00000000-0008-0000-0000-00001E000000}"/>
            </a:ext>
          </a:extLst>
        </xdr:cNvPr>
        <xdr:cNvSpPr/>
      </xdr:nvSpPr>
      <xdr:spPr>
        <a:xfrm>
          <a:off x="4197240" y="46426680"/>
          <a:ext cx="102240" cy="10188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2</xdr:col>
      <xdr:colOff>11520</xdr:colOff>
      <xdr:row>352</xdr:row>
      <xdr:rowOff>68760</xdr:rowOff>
    </xdr:from>
    <xdr:to>
      <xdr:col>2</xdr:col>
      <xdr:colOff>113760</xdr:colOff>
      <xdr:row>353</xdr:row>
      <xdr:rowOff>56160</xdr:rowOff>
    </xdr:to>
    <xdr:sp macro="" textlink="">
      <xdr:nvSpPr>
        <xdr:cNvPr id="31" name="CustomShape 1">
          <a:extLst>
            <a:ext uri="{FF2B5EF4-FFF2-40B4-BE49-F238E27FC236}">
              <a16:creationId xmlns:a16="http://schemas.microsoft.com/office/drawing/2014/main" id="{00000000-0008-0000-0000-00001F000000}"/>
            </a:ext>
          </a:extLst>
        </xdr:cNvPr>
        <xdr:cNvSpPr/>
      </xdr:nvSpPr>
      <xdr:spPr>
        <a:xfrm>
          <a:off x="272880" y="46864800"/>
          <a:ext cx="102240" cy="10188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18</xdr:col>
      <xdr:colOff>11520</xdr:colOff>
      <xdr:row>352</xdr:row>
      <xdr:rowOff>68760</xdr:rowOff>
    </xdr:from>
    <xdr:to>
      <xdr:col>18</xdr:col>
      <xdr:colOff>113760</xdr:colOff>
      <xdr:row>353</xdr:row>
      <xdr:rowOff>56160</xdr:rowOff>
    </xdr:to>
    <xdr:sp macro="" textlink="">
      <xdr:nvSpPr>
        <xdr:cNvPr id="32" name="CustomShape 1">
          <a:extLst>
            <a:ext uri="{FF2B5EF4-FFF2-40B4-BE49-F238E27FC236}">
              <a16:creationId xmlns:a16="http://schemas.microsoft.com/office/drawing/2014/main" id="{00000000-0008-0000-0000-000020000000}"/>
            </a:ext>
          </a:extLst>
        </xdr:cNvPr>
        <xdr:cNvSpPr/>
      </xdr:nvSpPr>
      <xdr:spPr>
        <a:xfrm>
          <a:off x="2235240" y="46864800"/>
          <a:ext cx="102240" cy="10188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34</xdr:col>
      <xdr:colOff>11520</xdr:colOff>
      <xdr:row>352</xdr:row>
      <xdr:rowOff>68760</xdr:rowOff>
    </xdr:from>
    <xdr:to>
      <xdr:col>34</xdr:col>
      <xdr:colOff>113760</xdr:colOff>
      <xdr:row>353</xdr:row>
      <xdr:rowOff>56160</xdr:rowOff>
    </xdr:to>
    <xdr:sp macro="" textlink="">
      <xdr:nvSpPr>
        <xdr:cNvPr id="33" name="CustomShape 1">
          <a:extLst>
            <a:ext uri="{FF2B5EF4-FFF2-40B4-BE49-F238E27FC236}">
              <a16:creationId xmlns:a16="http://schemas.microsoft.com/office/drawing/2014/main" id="{00000000-0008-0000-0000-000021000000}"/>
            </a:ext>
          </a:extLst>
        </xdr:cNvPr>
        <xdr:cNvSpPr/>
      </xdr:nvSpPr>
      <xdr:spPr>
        <a:xfrm>
          <a:off x="4197240" y="46864800"/>
          <a:ext cx="102240" cy="10188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2</xdr:col>
      <xdr:colOff>11520</xdr:colOff>
      <xdr:row>361</xdr:row>
      <xdr:rowOff>68760</xdr:rowOff>
    </xdr:from>
    <xdr:to>
      <xdr:col>2</xdr:col>
      <xdr:colOff>113760</xdr:colOff>
      <xdr:row>362</xdr:row>
      <xdr:rowOff>56160</xdr:rowOff>
    </xdr:to>
    <xdr:sp macro="" textlink="">
      <xdr:nvSpPr>
        <xdr:cNvPr id="34" name="CustomShape 1">
          <a:extLst>
            <a:ext uri="{FF2B5EF4-FFF2-40B4-BE49-F238E27FC236}">
              <a16:creationId xmlns:a16="http://schemas.microsoft.com/office/drawing/2014/main" id="{00000000-0008-0000-0000-000022000000}"/>
            </a:ext>
          </a:extLst>
        </xdr:cNvPr>
        <xdr:cNvSpPr/>
      </xdr:nvSpPr>
      <xdr:spPr>
        <a:xfrm>
          <a:off x="272880" y="48179520"/>
          <a:ext cx="102240" cy="10152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2</xdr:col>
      <xdr:colOff>11520</xdr:colOff>
      <xdr:row>355</xdr:row>
      <xdr:rowOff>68760</xdr:rowOff>
    </xdr:from>
    <xdr:to>
      <xdr:col>2</xdr:col>
      <xdr:colOff>113760</xdr:colOff>
      <xdr:row>356</xdr:row>
      <xdr:rowOff>56160</xdr:rowOff>
    </xdr:to>
    <xdr:sp macro="" textlink="">
      <xdr:nvSpPr>
        <xdr:cNvPr id="35" name="CustomShape 1">
          <a:extLst>
            <a:ext uri="{FF2B5EF4-FFF2-40B4-BE49-F238E27FC236}">
              <a16:creationId xmlns:a16="http://schemas.microsoft.com/office/drawing/2014/main" id="{00000000-0008-0000-0000-000023000000}"/>
            </a:ext>
          </a:extLst>
        </xdr:cNvPr>
        <xdr:cNvSpPr/>
      </xdr:nvSpPr>
      <xdr:spPr>
        <a:xfrm>
          <a:off x="272880" y="47302920"/>
          <a:ext cx="102240" cy="10188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18</xdr:col>
      <xdr:colOff>11520</xdr:colOff>
      <xdr:row>355</xdr:row>
      <xdr:rowOff>68760</xdr:rowOff>
    </xdr:from>
    <xdr:to>
      <xdr:col>18</xdr:col>
      <xdr:colOff>113760</xdr:colOff>
      <xdr:row>356</xdr:row>
      <xdr:rowOff>56160</xdr:rowOff>
    </xdr:to>
    <xdr:sp macro="" textlink="">
      <xdr:nvSpPr>
        <xdr:cNvPr id="36" name="CustomShape 1">
          <a:extLst>
            <a:ext uri="{FF2B5EF4-FFF2-40B4-BE49-F238E27FC236}">
              <a16:creationId xmlns:a16="http://schemas.microsoft.com/office/drawing/2014/main" id="{00000000-0008-0000-0000-000024000000}"/>
            </a:ext>
          </a:extLst>
        </xdr:cNvPr>
        <xdr:cNvSpPr/>
      </xdr:nvSpPr>
      <xdr:spPr>
        <a:xfrm>
          <a:off x="2235240" y="47302920"/>
          <a:ext cx="102240" cy="10188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34</xdr:col>
      <xdr:colOff>11520</xdr:colOff>
      <xdr:row>355</xdr:row>
      <xdr:rowOff>68760</xdr:rowOff>
    </xdr:from>
    <xdr:to>
      <xdr:col>34</xdr:col>
      <xdr:colOff>113760</xdr:colOff>
      <xdr:row>356</xdr:row>
      <xdr:rowOff>56160</xdr:rowOff>
    </xdr:to>
    <xdr:sp macro="" textlink="">
      <xdr:nvSpPr>
        <xdr:cNvPr id="37" name="CustomShape 1">
          <a:extLst>
            <a:ext uri="{FF2B5EF4-FFF2-40B4-BE49-F238E27FC236}">
              <a16:creationId xmlns:a16="http://schemas.microsoft.com/office/drawing/2014/main" id="{00000000-0008-0000-0000-000025000000}"/>
            </a:ext>
          </a:extLst>
        </xdr:cNvPr>
        <xdr:cNvSpPr/>
      </xdr:nvSpPr>
      <xdr:spPr>
        <a:xfrm>
          <a:off x="4197240" y="47302920"/>
          <a:ext cx="102240" cy="10188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2</xdr:col>
      <xdr:colOff>11520</xdr:colOff>
      <xdr:row>368</xdr:row>
      <xdr:rowOff>68760</xdr:rowOff>
    </xdr:from>
    <xdr:to>
      <xdr:col>2</xdr:col>
      <xdr:colOff>113760</xdr:colOff>
      <xdr:row>369</xdr:row>
      <xdr:rowOff>56160</xdr:rowOff>
    </xdr:to>
    <xdr:sp macro="" textlink="">
      <xdr:nvSpPr>
        <xdr:cNvPr id="38" name="CustomShape 1">
          <a:extLst>
            <a:ext uri="{FF2B5EF4-FFF2-40B4-BE49-F238E27FC236}">
              <a16:creationId xmlns:a16="http://schemas.microsoft.com/office/drawing/2014/main" id="{00000000-0008-0000-0000-000026000000}"/>
            </a:ext>
          </a:extLst>
        </xdr:cNvPr>
        <xdr:cNvSpPr/>
      </xdr:nvSpPr>
      <xdr:spPr>
        <a:xfrm>
          <a:off x="272880" y="49074840"/>
          <a:ext cx="102240" cy="10152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18</xdr:col>
      <xdr:colOff>11520</xdr:colOff>
      <xdr:row>368</xdr:row>
      <xdr:rowOff>68760</xdr:rowOff>
    </xdr:from>
    <xdr:to>
      <xdr:col>18</xdr:col>
      <xdr:colOff>113760</xdr:colOff>
      <xdr:row>369</xdr:row>
      <xdr:rowOff>56160</xdr:rowOff>
    </xdr:to>
    <xdr:sp macro="" textlink="">
      <xdr:nvSpPr>
        <xdr:cNvPr id="39" name="CustomShape 1">
          <a:extLst>
            <a:ext uri="{FF2B5EF4-FFF2-40B4-BE49-F238E27FC236}">
              <a16:creationId xmlns:a16="http://schemas.microsoft.com/office/drawing/2014/main" id="{00000000-0008-0000-0000-000027000000}"/>
            </a:ext>
          </a:extLst>
        </xdr:cNvPr>
        <xdr:cNvSpPr/>
      </xdr:nvSpPr>
      <xdr:spPr>
        <a:xfrm>
          <a:off x="2235240" y="49074840"/>
          <a:ext cx="102240" cy="10152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34</xdr:col>
      <xdr:colOff>11520</xdr:colOff>
      <xdr:row>368</xdr:row>
      <xdr:rowOff>68760</xdr:rowOff>
    </xdr:from>
    <xdr:to>
      <xdr:col>34</xdr:col>
      <xdr:colOff>113760</xdr:colOff>
      <xdr:row>369</xdr:row>
      <xdr:rowOff>56160</xdr:rowOff>
    </xdr:to>
    <xdr:sp macro="" textlink="">
      <xdr:nvSpPr>
        <xdr:cNvPr id="40" name="CustomShape 1">
          <a:extLst>
            <a:ext uri="{FF2B5EF4-FFF2-40B4-BE49-F238E27FC236}">
              <a16:creationId xmlns:a16="http://schemas.microsoft.com/office/drawing/2014/main" id="{00000000-0008-0000-0000-000028000000}"/>
            </a:ext>
          </a:extLst>
        </xdr:cNvPr>
        <xdr:cNvSpPr/>
      </xdr:nvSpPr>
      <xdr:spPr>
        <a:xfrm>
          <a:off x="4197240" y="49074840"/>
          <a:ext cx="102240" cy="10152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2</xdr:col>
      <xdr:colOff>11520</xdr:colOff>
      <xdr:row>358</xdr:row>
      <xdr:rowOff>68760</xdr:rowOff>
    </xdr:from>
    <xdr:to>
      <xdr:col>2</xdr:col>
      <xdr:colOff>113760</xdr:colOff>
      <xdr:row>359</xdr:row>
      <xdr:rowOff>56160</xdr:rowOff>
    </xdr:to>
    <xdr:sp macro="" textlink="">
      <xdr:nvSpPr>
        <xdr:cNvPr id="41" name="CustomShape 1">
          <a:extLst>
            <a:ext uri="{FF2B5EF4-FFF2-40B4-BE49-F238E27FC236}">
              <a16:creationId xmlns:a16="http://schemas.microsoft.com/office/drawing/2014/main" id="{00000000-0008-0000-0000-000029000000}"/>
            </a:ext>
          </a:extLst>
        </xdr:cNvPr>
        <xdr:cNvSpPr/>
      </xdr:nvSpPr>
      <xdr:spPr>
        <a:xfrm>
          <a:off x="272880" y="47741040"/>
          <a:ext cx="102240" cy="10188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18</xdr:col>
      <xdr:colOff>11520</xdr:colOff>
      <xdr:row>358</xdr:row>
      <xdr:rowOff>68760</xdr:rowOff>
    </xdr:from>
    <xdr:to>
      <xdr:col>18</xdr:col>
      <xdr:colOff>113760</xdr:colOff>
      <xdr:row>359</xdr:row>
      <xdr:rowOff>56160</xdr:rowOff>
    </xdr:to>
    <xdr:sp macro="" textlink="">
      <xdr:nvSpPr>
        <xdr:cNvPr id="42" name="CustomShape 1">
          <a:extLst>
            <a:ext uri="{FF2B5EF4-FFF2-40B4-BE49-F238E27FC236}">
              <a16:creationId xmlns:a16="http://schemas.microsoft.com/office/drawing/2014/main" id="{00000000-0008-0000-0000-00002A000000}"/>
            </a:ext>
          </a:extLst>
        </xdr:cNvPr>
        <xdr:cNvSpPr/>
      </xdr:nvSpPr>
      <xdr:spPr>
        <a:xfrm>
          <a:off x="2235240" y="47741040"/>
          <a:ext cx="102240" cy="10188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34</xdr:col>
      <xdr:colOff>11520</xdr:colOff>
      <xdr:row>358</xdr:row>
      <xdr:rowOff>68760</xdr:rowOff>
    </xdr:from>
    <xdr:to>
      <xdr:col>34</xdr:col>
      <xdr:colOff>113760</xdr:colOff>
      <xdr:row>359</xdr:row>
      <xdr:rowOff>56160</xdr:rowOff>
    </xdr:to>
    <xdr:sp macro="" textlink="">
      <xdr:nvSpPr>
        <xdr:cNvPr id="43" name="CustomShape 1">
          <a:extLst>
            <a:ext uri="{FF2B5EF4-FFF2-40B4-BE49-F238E27FC236}">
              <a16:creationId xmlns:a16="http://schemas.microsoft.com/office/drawing/2014/main" id="{00000000-0008-0000-0000-00002B000000}"/>
            </a:ext>
          </a:extLst>
        </xdr:cNvPr>
        <xdr:cNvSpPr/>
      </xdr:nvSpPr>
      <xdr:spPr>
        <a:xfrm>
          <a:off x="4197240" y="47741040"/>
          <a:ext cx="102240" cy="10188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5400</xdr:colOff>
      <xdr:row>508</xdr:row>
      <xdr:rowOff>11160</xdr:rowOff>
    </xdr:from>
    <xdr:to>
      <xdr:col>2</xdr:col>
      <xdr:colOff>70920</xdr:colOff>
      <xdr:row>509</xdr:row>
      <xdr:rowOff>93600</xdr:rowOff>
    </xdr:to>
    <xdr:sp macro="" textlink="">
      <xdr:nvSpPr>
        <xdr:cNvPr id="44" name="CustomShape 1">
          <a:extLst>
            <a:ext uri="{FF2B5EF4-FFF2-40B4-BE49-F238E27FC236}">
              <a16:creationId xmlns:a16="http://schemas.microsoft.com/office/drawing/2014/main" id="{00000000-0008-0000-0000-00002C000000}"/>
            </a:ext>
          </a:extLst>
        </xdr:cNvPr>
        <xdr:cNvSpPr/>
      </xdr:nvSpPr>
      <xdr:spPr>
        <a:xfrm>
          <a:off x="136080" y="65781000"/>
          <a:ext cx="196200" cy="196920"/>
        </a:xfrm>
        <a:prstGeom prst="ellipse">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5400</xdr:colOff>
      <xdr:row>592</xdr:row>
      <xdr:rowOff>11160</xdr:rowOff>
    </xdr:from>
    <xdr:to>
      <xdr:col>2</xdr:col>
      <xdr:colOff>70920</xdr:colOff>
      <xdr:row>593</xdr:row>
      <xdr:rowOff>93600</xdr:rowOff>
    </xdr:to>
    <xdr:sp macro="" textlink="">
      <xdr:nvSpPr>
        <xdr:cNvPr id="45" name="CustomShape 1">
          <a:extLst>
            <a:ext uri="{FF2B5EF4-FFF2-40B4-BE49-F238E27FC236}">
              <a16:creationId xmlns:a16="http://schemas.microsoft.com/office/drawing/2014/main" id="{00000000-0008-0000-0000-00002D000000}"/>
            </a:ext>
          </a:extLst>
        </xdr:cNvPr>
        <xdr:cNvSpPr/>
      </xdr:nvSpPr>
      <xdr:spPr>
        <a:xfrm>
          <a:off x="136080" y="75668040"/>
          <a:ext cx="196200" cy="196920"/>
        </a:xfrm>
        <a:prstGeom prst="ellipse">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5400</xdr:colOff>
      <xdr:row>424</xdr:row>
      <xdr:rowOff>11160</xdr:rowOff>
    </xdr:from>
    <xdr:to>
      <xdr:col>2</xdr:col>
      <xdr:colOff>70920</xdr:colOff>
      <xdr:row>425</xdr:row>
      <xdr:rowOff>93600</xdr:rowOff>
    </xdr:to>
    <xdr:sp macro="" textlink="">
      <xdr:nvSpPr>
        <xdr:cNvPr id="46" name="CustomShape 1">
          <a:extLst>
            <a:ext uri="{FF2B5EF4-FFF2-40B4-BE49-F238E27FC236}">
              <a16:creationId xmlns:a16="http://schemas.microsoft.com/office/drawing/2014/main" id="{00000000-0008-0000-0000-00002E000000}"/>
            </a:ext>
          </a:extLst>
        </xdr:cNvPr>
        <xdr:cNvSpPr/>
      </xdr:nvSpPr>
      <xdr:spPr>
        <a:xfrm>
          <a:off x="136080" y="55894320"/>
          <a:ext cx="196200" cy="196560"/>
        </a:xfrm>
        <a:prstGeom prst="ellipse">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0</xdr:col>
      <xdr:colOff>0</xdr:colOff>
      <xdr:row>0</xdr:row>
      <xdr:rowOff>0</xdr:rowOff>
    </xdr:from>
    <xdr:to>
      <xdr:col>76</xdr:col>
      <xdr:colOff>104040</xdr:colOff>
      <xdr:row>66</xdr:row>
      <xdr:rowOff>170640</xdr:rowOff>
    </xdr:to>
    <xdr:sp macro="" textlink="">
      <xdr:nvSpPr>
        <xdr:cNvPr id="47" name="CustomShape 1" hidden="1">
          <a:extLst>
            <a:ext uri="{FF2B5EF4-FFF2-40B4-BE49-F238E27FC236}">
              <a16:creationId xmlns:a16="http://schemas.microsoft.com/office/drawing/2014/main" id="{00000000-0008-0000-0000-00002F000000}"/>
            </a:ext>
          </a:extLst>
        </xdr:cNvPr>
        <xdr:cNvSpPr/>
      </xdr:nvSpPr>
      <xdr:spPr>
        <a:xfrm>
          <a:off x="0" y="0"/>
          <a:ext cx="10054800" cy="952416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txBody>
        <a:bodyPr/>
        <a:lstStyle/>
        <a:p>
          <a:endParaRPr lang="fr-FR"/>
        </a:p>
      </xdr:txBody>
    </xdr:sp>
    <xdr:clientData/>
  </xdr:twoCellAnchor>
  <xdr:twoCellAnchor>
    <xdr:from>
      <xdr:col>0</xdr:col>
      <xdr:colOff>0</xdr:colOff>
      <xdr:row>0</xdr:row>
      <xdr:rowOff>0</xdr:rowOff>
    </xdr:from>
    <xdr:to>
      <xdr:col>76</xdr:col>
      <xdr:colOff>104040</xdr:colOff>
      <xdr:row>66</xdr:row>
      <xdr:rowOff>170640</xdr:rowOff>
    </xdr:to>
    <xdr:sp macro="" textlink="">
      <xdr:nvSpPr>
        <xdr:cNvPr id="48" name="CustomShape 1" hidden="1">
          <a:extLst>
            <a:ext uri="{FF2B5EF4-FFF2-40B4-BE49-F238E27FC236}">
              <a16:creationId xmlns:a16="http://schemas.microsoft.com/office/drawing/2014/main" id="{00000000-0008-0000-0000-000030000000}"/>
            </a:ext>
          </a:extLst>
        </xdr:cNvPr>
        <xdr:cNvSpPr/>
      </xdr:nvSpPr>
      <xdr:spPr>
        <a:xfrm>
          <a:off x="0" y="0"/>
          <a:ext cx="10054800" cy="952416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txBody>
        <a:bodyPr/>
        <a:lstStyle/>
        <a:p>
          <a:endParaRPr lang="fr-FR"/>
        </a:p>
      </xdr:txBody>
    </xdr:sp>
    <xdr:clientData/>
  </xdr:twoCellAnchor>
  <xdr:twoCellAnchor>
    <xdr:from>
      <xdr:col>0</xdr:col>
      <xdr:colOff>0</xdr:colOff>
      <xdr:row>0</xdr:row>
      <xdr:rowOff>0</xdr:rowOff>
    </xdr:from>
    <xdr:to>
      <xdr:col>76</xdr:col>
      <xdr:colOff>104040</xdr:colOff>
      <xdr:row>66</xdr:row>
      <xdr:rowOff>170640</xdr:rowOff>
    </xdr:to>
    <xdr:sp macro="" textlink="">
      <xdr:nvSpPr>
        <xdr:cNvPr id="49" name="CustomShape 1" hidden="1">
          <a:extLst>
            <a:ext uri="{FF2B5EF4-FFF2-40B4-BE49-F238E27FC236}">
              <a16:creationId xmlns:a16="http://schemas.microsoft.com/office/drawing/2014/main" id="{00000000-0008-0000-0000-000031000000}"/>
            </a:ext>
          </a:extLst>
        </xdr:cNvPr>
        <xdr:cNvSpPr/>
      </xdr:nvSpPr>
      <xdr:spPr>
        <a:xfrm>
          <a:off x="0" y="0"/>
          <a:ext cx="10054800" cy="952416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txBody>
        <a:bodyPr/>
        <a:lstStyle/>
        <a:p>
          <a:endParaRPr lang="fr-FR"/>
        </a:p>
      </xdr:txBody>
    </xdr:sp>
    <xdr:clientData/>
  </xdr:twoCellAnchor>
  <xdr:twoCellAnchor>
    <xdr:from>
      <xdr:col>0</xdr:col>
      <xdr:colOff>0</xdr:colOff>
      <xdr:row>0</xdr:row>
      <xdr:rowOff>0</xdr:rowOff>
    </xdr:from>
    <xdr:to>
      <xdr:col>76</xdr:col>
      <xdr:colOff>104775</xdr:colOff>
      <xdr:row>66</xdr:row>
      <xdr:rowOff>171450</xdr:rowOff>
    </xdr:to>
    <xdr:sp macro="" textlink="">
      <xdr:nvSpPr>
        <xdr:cNvPr id="1081" name="_x0000_t202" hidden="1">
          <a:extLst>
            <a:ext uri="{FF2B5EF4-FFF2-40B4-BE49-F238E27FC236}">
              <a16:creationId xmlns:a16="http://schemas.microsoft.com/office/drawing/2014/main" id="{00000000-0008-0000-0000-000039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76</xdr:col>
      <xdr:colOff>104775</xdr:colOff>
      <xdr:row>66</xdr:row>
      <xdr:rowOff>171450</xdr:rowOff>
    </xdr:to>
    <xdr:sp macro="" textlink="">
      <xdr:nvSpPr>
        <xdr:cNvPr id="1082" name="_x0000_t202" hidden="1">
          <a:extLst>
            <a:ext uri="{FF2B5EF4-FFF2-40B4-BE49-F238E27FC236}">
              <a16:creationId xmlns:a16="http://schemas.microsoft.com/office/drawing/2014/main" id="{00000000-0008-0000-0000-00003A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76</xdr:col>
      <xdr:colOff>104775</xdr:colOff>
      <xdr:row>66</xdr:row>
      <xdr:rowOff>171450</xdr:rowOff>
    </xdr:to>
    <xdr:sp macro="" textlink="">
      <xdr:nvSpPr>
        <xdr:cNvPr id="1083" name="_x0000_t202" hidden="1">
          <a:extLst>
            <a:ext uri="{FF2B5EF4-FFF2-40B4-BE49-F238E27FC236}">
              <a16:creationId xmlns:a16="http://schemas.microsoft.com/office/drawing/2014/main" id="{00000000-0008-0000-0000-00003B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76</xdr:col>
      <xdr:colOff>104775</xdr:colOff>
      <xdr:row>66</xdr:row>
      <xdr:rowOff>171450</xdr:rowOff>
    </xdr:to>
    <xdr:sp macro="" textlink="">
      <xdr:nvSpPr>
        <xdr:cNvPr id="1030" name="_x0000_t202" hidden="1">
          <a:extLst>
            <a:ext uri="{FF2B5EF4-FFF2-40B4-BE49-F238E27FC236}">
              <a16:creationId xmlns:a16="http://schemas.microsoft.com/office/drawing/2014/main" id="{00000000-0008-0000-00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76</xdr:col>
      <xdr:colOff>104775</xdr:colOff>
      <xdr:row>66</xdr:row>
      <xdr:rowOff>171450</xdr:rowOff>
    </xdr:to>
    <xdr:sp macro="" textlink="">
      <xdr:nvSpPr>
        <xdr:cNvPr id="50" name="_x0000_t202" hidden="1">
          <a:extLst>
            <a:ext uri="{FF2B5EF4-FFF2-40B4-BE49-F238E27FC236}">
              <a16:creationId xmlns:a16="http://schemas.microsoft.com/office/drawing/2014/main" id="{00000000-0008-0000-0000-000032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76</xdr:col>
      <xdr:colOff>104775</xdr:colOff>
      <xdr:row>66</xdr:row>
      <xdr:rowOff>171450</xdr:rowOff>
    </xdr:to>
    <xdr:sp macro="" textlink="">
      <xdr:nvSpPr>
        <xdr:cNvPr id="51" name="AutoShape 6">
          <a:extLst>
            <a:ext uri="{FF2B5EF4-FFF2-40B4-BE49-F238E27FC236}">
              <a16:creationId xmlns:a16="http://schemas.microsoft.com/office/drawing/2014/main" id="{00000000-0008-0000-0000-00003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76</xdr:col>
      <xdr:colOff>104775</xdr:colOff>
      <xdr:row>66</xdr:row>
      <xdr:rowOff>171450</xdr:rowOff>
    </xdr:to>
    <xdr:sp macro="" textlink="">
      <xdr:nvSpPr>
        <xdr:cNvPr id="52" name="AutoShape 6">
          <a:extLst>
            <a:ext uri="{FF2B5EF4-FFF2-40B4-BE49-F238E27FC236}">
              <a16:creationId xmlns:a16="http://schemas.microsoft.com/office/drawing/2014/main" id="{00000000-0008-0000-0000-000034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76</xdr:col>
      <xdr:colOff>104775</xdr:colOff>
      <xdr:row>66</xdr:row>
      <xdr:rowOff>171450</xdr:rowOff>
    </xdr:to>
    <xdr:sp macro="" textlink="">
      <xdr:nvSpPr>
        <xdr:cNvPr id="53" name="AutoShape 6">
          <a:extLst>
            <a:ext uri="{FF2B5EF4-FFF2-40B4-BE49-F238E27FC236}">
              <a16:creationId xmlns:a16="http://schemas.microsoft.com/office/drawing/2014/main" id="{00000000-0008-0000-0000-000035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76</xdr:col>
      <xdr:colOff>104775</xdr:colOff>
      <xdr:row>66</xdr:row>
      <xdr:rowOff>171450</xdr:rowOff>
    </xdr:to>
    <xdr:sp macro="" textlink="">
      <xdr:nvSpPr>
        <xdr:cNvPr id="54" name="AutoShape 6">
          <a:extLst>
            <a:ext uri="{FF2B5EF4-FFF2-40B4-BE49-F238E27FC236}">
              <a16:creationId xmlns:a16="http://schemas.microsoft.com/office/drawing/2014/main" id="{00000000-0008-0000-0000-000036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76</xdr:col>
      <xdr:colOff>104775</xdr:colOff>
      <xdr:row>66</xdr:row>
      <xdr:rowOff>171450</xdr:rowOff>
    </xdr:to>
    <xdr:sp macro="" textlink="">
      <xdr:nvSpPr>
        <xdr:cNvPr id="55" name="AutoShape 6">
          <a:extLst>
            <a:ext uri="{FF2B5EF4-FFF2-40B4-BE49-F238E27FC236}">
              <a16:creationId xmlns:a16="http://schemas.microsoft.com/office/drawing/2014/main" id="{00000000-0008-0000-0000-000037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76</xdr:col>
      <xdr:colOff>104775</xdr:colOff>
      <xdr:row>66</xdr:row>
      <xdr:rowOff>171450</xdr:rowOff>
    </xdr:to>
    <xdr:sp macro="" textlink="">
      <xdr:nvSpPr>
        <xdr:cNvPr id="56" name="AutoShape 6">
          <a:extLst>
            <a:ext uri="{FF2B5EF4-FFF2-40B4-BE49-F238E27FC236}">
              <a16:creationId xmlns:a16="http://schemas.microsoft.com/office/drawing/2014/main" id="{2E0B645F-1736-4A5D-B6E1-D23303153CD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45</xdr:col>
      <xdr:colOff>85725</xdr:colOff>
      <xdr:row>0</xdr:row>
      <xdr:rowOff>47625</xdr:rowOff>
    </xdr:from>
    <xdr:to>
      <xdr:col>47</xdr:col>
      <xdr:colOff>38100</xdr:colOff>
      <xdr:row>2</xdr:row>
      <xdr:rowOff>76200</xdr:rowOff>
    </xdr:to>
    <xdr:pic>
      <xdr:nvPicPr>
        <xdr:cNvPr id="11265" name="Image 5">
          <a:extLst>
            <a:ext uri="{FF2B5EF4-FFF2-40B4-BE49-F238E27FC236}">
              <a16:creationId xmlns:a16="http://schemas.microsoft.com/office/drawing/2014/main" id="{00000000-0008-0000-0900-0000012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239125" y="47625"/>
          <a:ext cx="314325" cy="333375"/>
        </a:xfrm>
        <a:prstGeom prst="rect">
          <a:avLst/>
        </a:prstGeom>
        <a:noFill/>
        <a:ln w="9525">
          <a:noFill/>
          <a:miter lim="800000"/>
          <a:headEnd/>
          <a:tailEnd/>
        </a:ln>
      </xdr:spPr>
    </xdr:pic>
    <xdr:clientData/>
  </xdr:twoCellAnchor>
  <xdr:twoCellAnchor>
    <xdr:from>
      <xdr:col>45</xdr:col>
      <xdr:colOff>85725</xdr:colOff>
      <xdr:row>39</xdr:row>
      <xdr:rowOff>47625</xdr:rowOff>
    </xdr:from>
    <xdr:to>
      <xdr:col>47</xdr:col>
      <xdr:colOff>38100</xdr:colOff>
      <xdr:row>41</xdr:row>
      <xdr:rowOff>76200</xdr:rowOff>
    </xdr:to>
    <xdr:pic>
      <xdr:nvPicPr>
        <xdr:cNvPr id="11266" name="Image 6">
          <a:extLst>
            <a:ext uri="{FF2B5EF4-FFF2-40B4-BE49-F238E27FC236}">
              <a16:creationId xmlns:a16="http://schemas.microsoft.com/office/drawing/2014/main" id="{00000000-0008-0000-0900-0000022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239125" y="5781675"/>
          <a:ext cx="314325" cy="333375"/>
        </a:xfrm>
        <a:prstGeom prst="rect">
          <a:avLst/>
        </a:prstGeom>
        <a:noFill/>
        <a:ln w="9525">
          <a:noFill/>
          <a:miter lim="800000"/>
          <a:headEnd/>
          <a:tailEnd/>
        </a:ln>
      </xdr:spPr>
    </xdr:pic>
    <xdr:clientData/>
  </xdr:twoCellAnchor>
  <xdr:twoCellAnchor editAs="oneCell">
    <xdr:from>
      <xdr:col>23</xdr:col>
      <xdr:colOff>57150</xdr:colOff>
      <xdr:row>0</xdr:row>
      <xdr:rowOff>38100</xdr:rowOff>
    </xdr:from>
    <xdr:to>
      <xdr:col>26</xdr:col>
      <xdr:colOff>47625</xdr:colOff>
      <xdr:row>2</xdr:row>
      <xdr:rowOff>95250</xdr:rowOff>
    </xdr:to>
    <xdr:pic>
      <xdr:nvPicPr>
        <xdr:cNvPr id="11267" name="Image 7">
          <a:extLst>
            <a:ext uri="{FF2B5EF4-FFF2-40B4-BE49-F238E27FC236}">
              <a16:creationId xmlns:a16="http://schemas.microsoft.com/office/drawing/2014/main" id="{00000000-0008-0000-0900-0000032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219575" y="38100"/>
          <a:ext cx="533400" cy="361950"/>
        </a:xfrm>
        <a:prstGeom prst="rect">
          <a:avLst/>
        </a:prstGeom>
        <a:noFill/>
        <a:ln w="9525">
          <a:noFill/>
          <a:miter lim="800000"/>
          <a:headEnd/>
          <a:tailEnd/>
        </a:ln>
      </xdr:spPr>
    </xdr:pic>
    <xdr:clientData/>
  </xdr:twoCellAnchor>
  <xdr:twoCellAnchor editAs="oneCell">
    <xdr:from>
      <xdr:col>20</xdr:col>
      <xdr:colOff>66675</xdr:colOff>
      <xdr:row>0</xdr:row>
      <xdr:rowOff>0</xdr:rowOff>
    </xdr:from>
    <xdr:to>
      <xdr:col>22</xdr:col>
      <xdr:colOff>85725</xdr:colOff>
      <xdr:row>2</xdr:row>
      <xdr:rowOff>123825</xdr:rowOff>
    </xdr:to>
    <xdr:pic>
      <xdr:nvPicPr>
        <xdr:cNvPr id="11268" name="Image 10">
          <a:extLst>
            <a:ext uri="{FF2B5EF4-FFF2-40B4-BE49-F238E27FC236}">
              <a16:creationId xmlns:a16="http://schemas.microsoft.com/office/drawing/2014/main" id="{00000000-0008-0000-0900-0000042C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686175" y="0"/>
          <a:ext cx="381000" cy="428625"/>
        </a:xfrm>
        <a:prstGeom prst="rect">
          <a:avLst/>
        </a:prstGeom>
        <a:noFill/>
        <a:ln w="9525">
          <a:noFill/>
          <a:miter lim="800000"/>
          <a:headEnd/>
          <a:tailEnd/>
        </a:ln>
      </xdr:spPr>
    </xdr:pic>
    <xdr:clientData/>
  </xdr:twoCellAnchor>
  <xdr:twoCellAnchor editAs="absolute">
    <xdr:from>
      <xdr:col>23</xdr:col>
      <xdr:colOff>96329</xdr:colOff>
      <xdr:row>0</xdr:row>
      <xdr:rowOff>0</xdr:rowOff>
    </xdr:from>
    <xdr:to>
      <xdr:col>30</xdr:col>
      <xdr:colOff>48164</xdr:colOff>
      <xdr:row>2</xdr:row>
      <xdr:rowOff>142875</xdr:rowOff>
    </xdr:to>
    <xdr:pic>
      <xdr:nvPicPr>
        <xdr:cNvPr id="11269" name="Image 8">
          <a:extLst>
            <a:ext uri="{FF2B5EF4-FFF2-40B4-BE49-F238E27FC236}">
              <a16:creationId xmlns:a16="http://schemas.microsoft.com/office/drawing/2014/main" id="{00000000-0008-0000-0900-0000052C0000}"/>
            </a:ext>
          </a:extLst>
        </xdr:cNvPr>
        <xdr:cNvPicPr>
          <a:picLocks noChangeAspect="1" noChangeArrowheads="1"/>
        </xdr:cNvPicPr>
      </xdr:nvPicPr>
      <xdr:blipFill>
        <a:blip xmlns:r="http://schemas.openxmlformats.org/officeDocument/2006/relationships" r:embed="rId4" cstate="print"/>
        <a:srcRect t="24583" b="19374"/>
        <a:stretch>
          <a:fillRect/>
        </a:stretch>
      </xdr:blipFill>
      <xdr:spPr bwMode="auto">
        <a:xfrm>
          <a:off x="4819650" y="0"/>
          <a:ext cx="1219200" cy="447675"/>
        </a:xfrm>
        <a:prstGeom prst="rect">
          <a:avLst/>
        </a:prstGeom>
        <a:noFill/>
        <a:ln w="9525">
          <a:noFill/>
          <a:miter lim="800000"/>
          <a:headEnd/>
          <a:tailEnd/>
        </a:ln>
      </xdr:spPr>
    </xdr:pic>
    <xdr:clientData/>
  </xdr:twoCellAnchor>
  <xdr:twoCellAnchor editAs="oneCell">
    <xdr:from>
      <xdr:col>0</xdr:col>
      <xdr:colOff>0</xdr:colOff>
      <xdr:row>0</xdr:row>
      <xdr:rowOff>19050</xdr:rowOff>
    </xdr:from>
    <xdr:to>
      <xdr:col>2</xdr:col>
      <xdr:colOff>171450</xdr:colOff>
      <xdr:row>2</xdr:row>
      <xdr:rowOff>19050</xdr:rowOff>
    </xdr:to>
    <xdr:pic>
      <xdr:nvPicPr>
        <xdr:cNvPr id="11270" name="Image 33">
          <a:extLst>
            <a:ext uri="{FF2B5EF4-FFF2-40B4-BE49-F238E27FC236}">
              <a16:creationId xmlns:a16="http://schemas.microsoft.com/office/drawing/2014/main" id="{00000000-0008-0000-0900-0000062C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0" y="19050"/>
          <a:ext cx="533400" cy="30480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571500</xdr:colOff>
      <xdr:row>1</xdr:row>
      <xdr:rowOff>73025</xdr:rowOff>
    </xdr:to>
    <xdr:pic>
      <xdr:nvPicPr>
        <xdr:cNvPr id="7169" name="Image 21">
          <a:extLst>
            <a:ext uri="{FF2B5EF4-FFF2-40B4-BE49-F238E27FC236}">
              <a16:creationId xmlns:a16="http://schemas.microsoft.com/office/drawing/2014/main" id="{00000000-0008-0000-0A00-0000011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571500" cy="31432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45</xdr:col>
      <xdr:colOff>85725</xdr:colOff>
      <xdr:row>38</xdr:row>
      <xdr:rowOff>47625</xdr:rowOff>
    </xdr:from>
    <xdr:to>
      <xdr:col>47</xdr:col>
      <xdr:colOff>38100</xdr:colOff>
      <xdr:row>40</xdr:row>
      <xdr:rowOff>76200</xdr:rowOff>
    </xdr:to>
    <xdr:pic>
      <xdr:nvPicPr>
        <xdr:cNvPr id="12289" name="Image 4">
          <a:extLst>
            <a:ext uri="{FF2B5EF4-FFF2-40B4-BE49-F238E27FC236}">
              <a16:creationId xmlns:a16="http://schemas.microsoft.com/office/drawing/2014/main" id="{00000000-0008-0000-0C00-0000013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229600" y="6448425"/>
          <a:ext cx="314325" cy="333375"/>
        </a:xfrm>
        <a:prstGeom prst="rect">
          <a:avLst/>
        </a:prstGeom>
        <a:noFill/>
        <a:ln w="9525">
          <a:noFill/>
          <a:miter lim="800000"/>
          <a:headEnd/>
          <a:tailEnd/>
        </a:ln>
      </xdr:spPr>
    </xdr:pic>
    <xdr:clientData/>
  </xdr:twoCellAnchor>
  <xdr:twoCellAnchor>
    <xdr:from>
      <xdr:col>1</xdr:col>
      <xdr:colOff>0</xdr:colOff>
      <xdr:row>43</xdr:row>
      <xdr:rowOff>19050</xdr:rowOff>
    </xdr:from>
    <xdr:to>
      <xdr:col>3</xdr:col>
      <xdr:colOff>180975</xdr:colOff>
      <xdr:row>46</xdr:row>
      <xdr:rowOff>19050</xdr:rowOff>
    </xdr:to>
    <xdr:pic>
      <xdr:nvPicPr>
        <xdr:cNvPr id="12290" name="Image 11">
          <a:extLst>
            <a:ext uri="{FF2B5EF4-FFF2-40B4-BE49-F238E27FC236}">
              <a16:creationId xmlns:a16="http://schemas.microsoft.com/office/drawing/2014/main" id="{00000000-0008-0000-0C00-000002300000}"/>
            </a:ext>
          </a:extLst>
        </xdr:cNvPr>
        <xdr:cNvPicPr>
          <a:picLocks noChangeAspect="1" noChangeArrowheads="1"/>
        </xdr:cNvPicPr>
      </xdr:nvPicPr>
      <xdr:blipFill>
        <a:blip xmlns:r="http://schemas.openxmlformats.org/officeDocument/2006/relationships" r:embed="rId2" cstate="print"/>
        <a:srcRect t="10725" b="8168"/>
        <a:stretch>
          <a:fillRect/>
        </a:stretch>
      </xdr:blipFill>
      <xdr:spPr bwMode="auto">
        <a:xfrm>
          <a:off x="180975" y="7181850"/>
          <a:ext cx="542925" cy="457200"/>
        </a:xfrm>
        <a:prstGeom prst="rect">
          <a:avLst/>
        </a:prstGeom>
        <a:noFill/>
        <a:ln w="9525">
          <a:noFill/>
          <a:miter lim="800000"/>
          <a:headEnd/>
          <a:tailEnd/>
        </a:ln>
      </xdr:spPr>
    </xdr:pic>
    <xdr:clientData/>
  </xdr:twoCellAnchor>
  <xdr:twoCellAnchor>
    <xdr:from>
      <xdr:col>45</xdr:col>
      <xdr:colOff>95250</xdr:colOff>
      <xdr:row>38</xdr:row>
      <xdr:rowOff>47625</xdr:rowOff>
    </xdr:from>
    <xdr:to>
      <xdr:col>47</xdr:col>
      <xdr:colOff>66675</xdr:colOff>
      <xdr:row>40</xdr:row>
      <xdr:rowOff>114300</xdr:rowOff>
    </xdr:to>
    <xdr:pic>
      <xdr:nvPicPr>
        <xdr:cNvPr id="12291" name="Image 12">
          <a:extLst>
            <a:ext uri="{FF2B5EF4-FFF2-40B4-BE49-F238E27FC236}">
              <a16:creationId xmlns:a16="http://schemas.microsoft.com/office/drawing/2014/main" id="{00000000-0008-0000-0C00-0000033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8239125" y="6448425"/>
          <a:ext cx="333375" cy="371475"/>
        </a:xfrm>
        <a:prstGeom prst="rect">
          <a:avLst/>
        </a:prstGeom>
        <a:noFill/>
        <a:ln w="9525">
          <a:noFill/>
          <a:miter lim="800000"/>
          <a:headEnd/>
          <a:tailEnd/>
        </a:ln>
      </xdr:spPr>
    </xdr:pic>
    <xdr:clientData/>
  </xdr:twoCellAnchor>
  <xdr:twoCellAnchor>
    <xdr:from>
      <xdr:col>45</xdr:col>
      <xdr:colOff>123825</xdr:colOff>
      <xdr:row>88</xdr:row>
      <xdr:rowOff>47625</xdr:rowOff>
    </xdr:from>
    <xdr:to>
      <xdr:col>47</xdr:col>
      <xdr:colOff>95250</xdr:colOff>
      <xdr:row>90</xdr:row>
      <xdr:rowOff>114300</xdr:rowOff>
    </xdr:to>
    <xdr:pic>
      <xdr:nvPicPr>
        <xdr:cNvPr id="12292" name="Image 13">
          <a:extLst>
            <a:ext uri="{FF2B5EF4-FFF2-40B4-BE49-F238E27FC236}">
              <a16:creationId xmlns:a16="http://schemas.microsoft.com/office/drawing/2014/main" id="{00000000-0008-0000-0C00-0000043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8267700" y="14106525"/>
          <a:ext cx="333375" cy="371475"/>
        </a:xfrm>
        <a:prstGeom prst="rect">
          <a:avLst/>
        </a:prstGeom>
        <a:noFill/>
        <a:ln w="9525">
          <a:noFill/>
          <a:miter lim="800000"/>
          <a:headEnd/>
          <a:tailEnd/>
        </a:ln>
      </xdr:spPr>
    </xdr:pic>
    <xdr:clientData/>
  </xdr:twoCellAnchor>
  <xdr:twoCellAnchor>
    <xdr:from>
      <xdr:col>45</xdr:col>
      <xdr:colOff>95250</xdr:colOff>
      <xdr:row>131</xdr:row>
      <xdr:rowOff>47625</xdr:rowOff>
    </xdr:from>
    <xdr:to>
      <xdr:col>47</xdr:col>
      <xdr:colOff>66675</xdr:colOff>
      <xdr:row>133</xdr:row>
      <xdr:rowOff>114300</xdr:rowOff>
    </xdr:to>
    <xdr:pic>
      <xdr:nvPicPr>
        <xdr:cNvPr id="12293" name="Image 17">
          <a:extLst>
            <a:ext uri="{FF2B5EF4-FFF2-40B4-BE49-F238E27FC236}">
              <a16:creationId xmlns:a16="http://schemas.microsoft.com/office/drawing/2014/main" id="{00000000-0008-0000-0C00-0000053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8239125" y="20697825"/>
          <a:ext cx="333375" cy="371475"/>
        </a:xfrm>
        <a:prstGeom prst="rect">
          <a:avLst/>
        </a:prstGeom>
        <a:noFill/>
        <a:ln w="9525">
          <a:noFill/>
          <a:miter lim="800000"/>
          <a:headEnd/>
          <a:tailEnd/>
        </a:ln>
      </xdr:spPr>
    </xdr:pic>
    <xdr:clientData/>
  </xdr:twoCellAnchor>
  <xdr:twoCellAnchor>
    <xdr:from>
      <xdr:col>27</xdr:col>
      <xdr:colOff>18360</xdr:colOff>
      <xdr:row>150</xdr:row>
      <xdr:rowOff>46440</xdr:rowOff>
    </xdr:from>
    <xdr:to>
      <xdr:col>31</xdr:col>
      <xdr:colOff>88200</xdr:colOff>
      <xdr:row>152</xdr:row>
      <xdr:rowOff>79200</xdr:rowOff>
    </xdr:to>
    <xdr:sp macro="" textlink="">
      <xdr:nvSpPr>
        <xdr:cNvPr id="188" name="CustomShape 1">
          <a:extLst>
            <a:ext uri="{FF2B5EF4-FFF2-40B4-BE49-F238E27FC236}">
              <a16:creationId xmlns:a16="http://schemas.microsoft.com/office/drawing/2014/main" id="{00000000-0008-0000-0C00-0000BC000000}"/>
            </a:ext>
          </a:extLst>
        </xdr:cNvPr>
        <xdr:cNvSpPr/>
      </xdr:nvSpPr>
      <xdr:spPr>
        <a:xfrm>
          <a:off x="5178960" y="23592240"/>
          <a:ext cx="834120" cy="3373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fr-FR" sz="800" b="0" strike="noStrike" spc="-1">
              <a:solidFill>
                <a:srgbClr val="000000"/>
              </a:solidFill>
              <a:latin typeface="Calibri"/>
            </a:rPr>
            <a:t>Méthode</a:t>
          </a:r>
          <a:endParaRPr lang="fr-FR" sz="800" b="0" strike="noStrike" spc="-1">
            <a:latin typeface="Times New Roman"/>
          </a:endParaRPr>
        </a:p>
      </xdr:txBody>
    </xdr:sp>
    <xdr:clientData/>
  </xdr:twoCellAnchor>
  <xdr:twoCellAnchor>
    <xdr:from>
      <xdr:col>21</xdr:col>
      <xdr:colOff>122040</xdr:colOff>
      <xdr:row>163</xdr:row>
      <xdr:rowOff>122040</xdr:rowOff>
    </xdr:from>
    <xdr:to>
      <xdr:col>28</xdr:col>
      <xdr:colOff>54360</xdr:colOff>
      <xdr:row>166</xdr:row>
      <xdr:rowOff>4320</xdr:rowOff>
    </xdr:to>
    <xdr:sp macro="" textlink="">
      <xdr:nvSpPr>
        <xdr:cNvPr id="189" name="CustomShape 1">
          <a:extLst>
            <a:ext uri="{FF2B5EF4-FFF2-40B4-BE49-F238E27FC236}">
              <a16:creationId xmlns:a16="http://schemas.microsoft.com/office/drawing/2014/main" id="{00000000-0008-0000-0C00-0000BD000000}"/>
            </a:ext>
          </a:extLst>
        </xdr:cNvPr>
        <xdr:cNvSpPr/>
      </xdr:nvSpPr>
      <xdr:spPr>
        <a:xfrm>
          <a:off x="4135680" y="25648920"/>
          <a:ext cx="1270440" cy="3394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noAutofit/>
        </a:bodyPr>
        <a:lstStyle/>
        <a:p>
          <a:pPr algn="ctr">
            <a:lnSpc>
              <a:spcPct val="100000"/>
            </a:lnSpc>
          </a:pPr>
          <a:r>
            <a:rPr lang="fr-FR" sz="800" b="0" strike="noStrike" spc="-1">
              <a:solidFill>
                <a:srgbClr val="000000"/>
              </a:solidFill>
              <a:latin typeface="Calibri"/>
            </a:rPr>
            <a:t>Mise en oeuvre</a:t>
          </a:r>
          <a:endParaRPr lang="fr-FR" sz="800" b="0" strike="noStrike" spc="-1">
            <a:latin typeface="Times New Roman"/>
          </a:endParaRPr>
        </a:p>
      </xdr:txBody>
    </xdr:sp>
    <xdr:clientData/>
  </xdr:twoCellAnchor>
  <xdr:twoCellAnchor>
    <xdr:from>
      <xdr:col>11</xdr:col>
      <xdr:colOff>29880</xdr:colOff>
      <xdr:row>163</xdr:row>
      <xdr:rowOff>103320</xdr:rowOff>
    </xdr:from>
    <xdr:to>
      <xdr:col>15</xdr:col>
      <xdr:colOff>102240</xdr:colOff>
      <xdr:row>165</xdr:row>
      <xdr:rowOff>124920</xdr:rowOff>
    </xdr:to>
    <xdr:sp macro="" textlink="">
      <xdr:nvSpPr>
        <xdr:cNvPr id="190" name="CustomShape 1">
          <a:extLst>
            <a:ext uri="{FF2B5EF4-FFF2-40B4-BE49-F238E27FC236}">
              <a16:creationId xmlns:a16="http://schemas.microsoft.com/office/drawing/2014/main" id="{00000000-0008-0000-0C00-0000BE000000}"/>
            </a:ext>
          </a:extLst>
        </xdr:cNvPr>
        <xdr:cNvSpPr/>
      </xdr:nvSpPr>
      <xdr:spPr>
        <a:xfrm>
          <a:off x="2132280" y="25630200"/>
          <a:ext cx="836640" cy="3265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fr-FR" sz="800" b="0" strike="noStrike" spc="-1">
              <a:solidFill>
                <a:srgbClr val="000000"/>
              </a:solidFill>
              <a:latin typeface="Calibri"/>
            </a:rPr>
            <a:t>Moyens</a:t>
          </a:r>
          <a:endParaRPr lang="fr-FR" sz="800" b="0" strike="noStrike" spc="-1">
            <a:latin typeface="Times New Roman"/>
          </a:endParaRPr>
        </a:p>
      </xdr:txBody>
    </xdr:sp>
    <xdr:clientData/>
  </xdr:twoCellAnchor>
  <xdr:twoCellAnchor>
    <xdr:from>
      <xdr:col>4</xdr:col>
      <xdr:colOff>167400</xdr:colOff>
      <xdr:row>150</xdr:row>
      <xdr:rowOff>51480</xdr:rowOff>
    </xdr:from>
    <xdr:to>
      <xdr:col>10</xdr:col>
      <xdr:colOff>68400</xdr:colOff>
      <xdr:row>152</xdr:row>
      <xdr:rowOff>75960</xdr:rowOff>
    </xdr:to>
    <xdr:sp macro="" textlink="">
      <xdr:nvSpPr>
        <xdr:cNvPr id="191" name="CustomShape 1">
          <a:extLst>
            <a:ext uri="{FF2B5EF4-FFF2-40B4-BE49-F238E27FC236}">
              <a16:creationId xmlns:a16="http://schemas.microsoft.com/office/drawing/2014/main" id="{00000000-0008-0000-0C00-0000BF000000}"/>
            </a:ext>
          </a:extLst>
        </xdr:cNvPr>
        <xdr:cNvSpPr/>
      </xdr:nvSpPr>
      <xdr:spPr>
        <a:xfrm>
          <a:off x="931680" y="23597280"/>
          <a:ext cx="1047960" cy="3290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fr-FR" sz="800" b="0" strike="noStrike" spc="-1">
              <a:solidFill>
                <a:srgbClr val="000000"/>
              </a:solidFill>
              <a:latin typeface="Calibri"/>
            </a:rPr>
            <a:t>Suivi - évaluation</a:t>
          </a:r>
          <a:endParaRPr lang="fr-FR" sz="800" b="0" strike="noStrike" spc="-1">
            <a:latin typeface="Times New Roman"/>
          </a:endParaRPr>
        </a:p>
      </xdr:txBody>
    </xdr:sp>
    <xdr:clientData/>
  </xdr:twoCellAnchor>
  <xdr:twoCellAnchor>
    <xdr:from>
      <xdr:col>17</xdr:col>
      <xdr:colOff>36000</xdr:colOff>
      <xdr:row>141</xdr:row>
      <xdr:rowOff>142920</xdr:rowOff>
    </xdr:from>
    <xdr:to>
      <xdr:col>21</xdr:col>
      <xdr:colOff>20880</xdr:colOff>
      <xdr:row>144</xdr:row>
      <xdr:rowOff>18360</xdr:rowOff>
    </xdr:to>
    <xdr:sp macro="" textlink="">
      <xdr:nvSpPr>
        <xdr:cNvPr id="192" name="CustomShape 1">
          <a:extLst>
            <a:ext uri="{FF2B5EF4-FFF2-40B4-BE49-F238E27FC236}">
              <a16:creationId xmlns:a16="http://schemas.microsoft.com/office/drawing/2014/main" id="{00000000-0008-0000-0C00-0000C0000000}"/>
            </a:ext>
          </a:extLst>
        </xdr:cNvPr>
        <xdr:cNvSpPr/>
      </xdr:nvSpPr>
      <xdr:spPr>
        <a:xfrm>
          <a:off x="3285000" y="22317120"/>
          <a:ext cx="749520" cy="3326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fr-FR" sz="800" b="0" strike="noStrike" spc="-1">
              <a:solidFill>
                <a:srgbClr val="000000"/>
              </a:solidFill>
              <a:latin typeface="Calibri"/>
            </a:rPr>
            <a:t>Objectifs</a:t>
          </a:r>
          <a:endParaRPr lang="fr-FR" sz="800" b="0" strike="noStrike" spc="-1">
            <a:latin typeface="Times New Roman"/>
          </a:endParaRPr>
        </a:p>
      </xdr:txBody>
    </xdr:sp>
    <xdr:clientData/>
  </xdr:twoCellAnchor>
  <xdr:twoCellAnchor>
    <xdr:from>
      <xdr:col>11</xdr:col>
      <xdr:colOff>74880</xdr:colOff>
      <xdr:row>151</xdr:row>
      <xdr:rowOff>96120</xdr:rowOff>
    </xdr:from>
    <xdr:to>
      <xdr:col>18</xdr:col>
      <xdr:colOff>180360</xdr:colOff>
      <xdr:row>154</xdr:row>
      <xdr:rowOff>82080</xdr:rowOff>
    </xdr:to>
    <xdr:sp macro="" textlink="">
      <xdr:nvSpPr>
        <xdr:cNvPr id="193" name="Line 1">
          <a:extLst>
            <a:ext uri="{FF2B5EF4-FFF2-40B4-BE49-F238E27FC236}">
              <a16:creationId xmlns:a16="http://schemas.microsoft.com/office/drawing/2014/main" id="{00000000-0008-0000-0C00-0000C1000000}"/>
            </a:ext>
          </a:extLst>
        </xdr:cNvPr>
        <xdr:cNvSpPr/>
      </xdr:nvSpPr>
      <xdr:spPr>
        <a:xfrm>
          <a:off x="2177280" y="23794200"/>
          <a:ext cx="1443240" cy="443160"/>
        </a:xfrm>
        <a:prstGeom prst="line">
          <a:avLst/>
        </a:prstGeom>
        <a:ln>
          <a:solidFill>
            <a:srgbClr val="4A7EBB"/>
          </a:solidFill>
        </a:ln>
      </xdr:spPr>
      <xdr:style>
        <a:lnRef idx="1">
          <a:schemeClr val="accent1"/>
        </a:lnRef>
        <a:fillRef idx="0">
          <a:schemeClr val="accent1"/>
        </a:fillRef>
        <a:effectRef idx="0">
          <a:schemeClr val="accent1"/>
        </a:effectRef>
        <a:fontRef idx="minor"/>
      </xdr:style>
      <xdr:txBody>
        <a:bodyPr/>
        <a:lstStyle/>
        <a:p>
          <a:endParaRPr lang="fr-FR"/>
        </a:p>
      </xdr:txBody>
    </xdr:sp>
    <xdr:clientData/>
  </xdr:twoCellAnchor>
  <xdr:twoCellAnchor>
    <xdr:from>
      <xdr:col>14</xdr:col>
      <xdr:colOff>114840</xdr:colOff>
      <xdr:row>154</xdr:row>
      <xdr:rowOff>127080</xdr:rowOff>
    </xdr:from>
    <xdr:to>
      <xdr:col>18</xdr:col>
      <xdr:colOff>180360</xdr:colOff>
      <xdr:row>161</xdr:row>
      <xdr:rowOff>135360</xdr:rowOff>
    </xdr:to>
    <xdr:sp macro="" textlink="">
      <xdr:nvSpPr>
        <xdr:cNvPr id="194" name="Line 1">
          <a:extLst>
            <a:ext uri="{FF2B5EF4-FFF2-40B4-BE49-F238E27FC236}">
              <a16:creationId xmlns:a16="http://schemas.microsoft.com/office/drawing/2014/main" id="{00000000-0008-0000-0C00-0000C2000000}"/>
            </a:ext>
          </a:extLst>
        </xdr:cNvPr>
        <xdr:cNvSpPr/>
      </xdr:nvSpPr>
      <xdr:spPr>
        <a:xfrm flipV="1">
          <a:off x="2790720" y="24282360"/>
          <a:ext cx="829800" cy="1074960"/>
        </a:xfrm>
        <a:prstGeom prst="line">
          <a:avLst/>
        </a:prstGeom>
        <a:ln>
          <a:solidFill>
            <a:srgbClr val="4A7EBB"/>
          </a:solidFill>
        </a:ln>
      </xdr:spPr>
      <xdr:style>
        <a:lnRef idx="1">
          <a:schemeClr val="accent1"/>
        </a:lnRef>
        <a:fillRef idx="0">
          <a:schemeClr val="accent1"/>
        </a:fillRef>
        <a:effectRef idx="0">
          <a:schemeClr val="accent1"/>
        </a:effectRef>
        <a:fontRef idx="minor"/>
      </xdr:style>
      <xdr:txBody>
        <a:bodyPr/>
        <a:lstStyle/>
        <a:p>
          <a:endParaRPr lang="fr-FR"/>
        </a:p>
      </xdr:txBody>
    </xdr:sp>
    <xdr:clientData/>
  </xdr:twoCellAnchor>
  <xdr:twoCellAnchor>
    <xdr:from>
      <xdr:col>19</xdr:col>
      <xdr:colOff>41040</xdr:colOff>
      <xdr:row>154</xdr:row>
      <xdr:rowOff>110520</xdr:rowOff>
    </xdr:from>
    <xdr:to>
      <xdr:col>23</xdr:col>
      <xdr:colOff>72360</xdr:colOff>
      <xdr:row>161</xdr:row>
      <xdr:rowOff>140760</xdr:rowOff>
    </xdr:to>
    <xdr:sp macro="" textlink="">
      <xdr:nvSpPr>
        <xdr:cNvPr id="195" name="Line 1">
          <a:extLst>
            <a:ext uri="{FF2B5EF4-FFF2-40B4-BE49-F238E27FC236}">
              <a16:creationId xmlns:a16="http://schemas.microsoft.com/office/drawing/2014/main" id="{00000000-0008-0000-0C00-0000C3000000}"/>
            </a:ext>
          </a:extLst>
        </xdr:cNvPr>
        <xdr:cNvSpPr/>
      </xdr:nvSpPr>
      <xdr:spPr>
        <a:xfrm>
          <a:off x="3672360" y="24265800"/>
          <a:ext cx="795960" cy="1096920"/>
        </a:xfrm>
        <a:prstGeom prst="line">
          <a:avLst/>
        </a:prstGeom>
        <a:ln>
          <a:solidFill>
            <a:srgbClr val="4A7EBB"/>
          </a:solidFill>
        </a:ln>
      </xdr:spPr>
      <xdr:style>
        <a:lnRef idx="1">
          <a:schemeClr val="accent1"/>
        </a:lnRef>
        <a:fillRef idx="0">
          <a:schemeClr val="accent1"/>
        </a:fillRef>
        <a:effectRef idx="0">
          <a:schemeClr val="accent1"/>
        </a:effectRef>
        <a:fontRef idx="minor"/>
      </xdr:style>
      <xdr:txBody>
        <a:bodyPr/>
        <a:lstStyle/>
        <a:p>
          <a:endParaRPr lang="fr-FR"/>
        </a:p>
      </xdr:txBody>
    </xdr:sp>
    <xdr:clientData/>
  </xdr:twoCellAnchor>
  <xdr:twoCellAnchor>
    <xdr:from>
      <xdr:col>19</xdr:col>
      <xdr:colOff>36720</xdr:colOff>
      <xdr:row>151</xdr:row>
      <xdr:rowOff>128160</xdr:rowOff>
    </xdr:from>
    <xdr:to>
      <xdr:col>25</xdr:col>
      <xdr:colOff>171000</xdr:colOff>
      <xdr:row>154</xdr:row>
      <xdr:rowOff>94320</xdr:rowOff>
    </xdr:to>
    <xdr:sp macro="" textlink="">
      <xdr:nvSpPr>
        <xdr:cNvPr id="196" name="Line 1">
          <a:extLst>
            <a:ext uri="{FF2B5EF4-FFF2-40B4-BE49-F238E27FC236}">
              <a16:creationId xmlns:a16="http://schemas.microsoft.com/office/drawing/2014/main" id="{00000000-0008-0000-0C00-0000C4000000}"/>
            </a:ext>
          </a:extLst>
        </xdr:cNvPr>
        <xdr:cNvSpPr/>
      </xdr:nvSpPr>
      <xdr:spPr>
        <a:xfrm flipV="1">
          <a:off x="3668040" y="23826240"/>
          <a:ext cx="1281240" cy="423360"/>
        </a:xfrm>
        <a:prstGeom prst="line">
          <a:avLst/>
        </a:prstGeom>
        <a:ln>
          <a:solidFill>
            <a:srgbClr val="4A7EBB"/>
          </a:solidFill>
        </a:ln>
      </xdr:spPr>
      <xdr:style>
        <a:lnRef idx="1">
          <a:schemeClr val="accent1"/>
        </a:lnRef>
        <a:fillRef idx="0">
          <a:schemeClr val="accent1"/>
        </a:fillRef>
        <a:effectRef idx="0">
          <a:schemeClr val="accent1"/>
        </a:effectRef>
        <a:fontRef idx="minor"/>
      </xdr:style>
      <xdr:txBody>
        <a:bodyPr/>
        <a:lstStyle/>
        <a:p>
          <a:endParaRPr lang="fr-FR"/>
        </a:p>
      </xdr:txBody>
    </xdr:sp>
    <xdr:clientData/>
  </xdr:twoCellAnchor>
  <xdr:twoCellAnchor>
    <xdr:from>
      <xdr:col>19</xdr:col>
      <xdr:colOff>10440</xdr:colOff>
      <xdr:row>145</xdr:row>
      <xdr:rowOff>64080</xdr:rowOff>
    </xdr:from>
    <xdr:to>
      <xdr:col>19</xdr:col>
      <xdr:colOff>20520</xdr:colOff>
      <xdr:row>154</xdr:row>
      <xdr:rowOff>61560</xdr:rowOff>
    </xdr:to>
    <xdr:sp macro="" textlink="">
      <xdr:nvSpPr>
        <xdr:cNvPr id="197" name="Line 1">
          <a:extLst>
            <a:ext uri="{FF2B5EF4-FFF2-40B4-BE49-F238E27FC236}">
              <a16:creationId xmlns:a16="http://schemas.microsoft.com/office/drawing/2014/main" id="{00000000-0008-0000-0C00-0000C5000000}"/>
            </a:ext>
          </a:extLst>
        </xdr:cNvPr>
        <xdr:cNvSpPr/>
      </xdr:nvSpPr>
      <xdr:spPr>
        <a:xfrm flipH="1" flipV="1">
          <a:off x="3641760" y="22847760"/>
          <a:ext cx="10080" cy="1369080"/>
        </a:xfrm>
        <a:prstGeom prst="line">
          <a:avLst/>
        </a:prstGeom>
        <a:ln>
          <a:solidFill>
            <a:srgbClr val="4A7EBB"/>
          </a:solidFill>
        </a:ln>
      </xdr:spPr>
      <xdr:style>
        <a:lnRef idx="1">
          <a:schemeClr val="accent1"/>
        </a:lnRef>
        <a:fillRef idx="0">
          <a:schemeClr val="accent1"/>
        </a:fillRef>
        <a:effectRef idx="0">
          <a:schemeClr val="accent1"/>
        </a:effectRef>
        <a:fontRef idx="minor"/>
      </xdr:style>
      <xdr:txBody>
        <a:bodyPr/>
        <a:lstStyle/>
        <a:p>
          <a:endParaRPr lang="fr-FR"/>
        </a:p>
      </xdr:txBody>
    </xdr:sp>
    <xdr:clientData/>
  </xdr:twoCellAnchor>
  <xdr:twoCellAnchor>
    <xdr:from>
      <xdr:col>32</xdr:col>
      <xdr:colOff>173520</xdr:colOff>
      <xdr:row>153</xdr:row>
      <xdr:rowOff>9720</xdr:rowOff>
    </xdr:from>
    <xdr:to>
      <xdr:col>46</xdr:col>
      <xdr:colOff>13680</xdr:colOff>
      <xdr:row>168</xdr:row>
      <xdr:rowOff>8640</xdr:rowOff>
    </xdr:to>
    <xdr:sp macro="" textlink="">
      <xdr:nvSpPr>
        <xdr:cNvPr id="198" name="CustomShape 1">
          <a:extLst>
            <a:ext uri="{FF2B5EF4-FFF2-40B4-BE49-F238E27FC236}">
              <a16:creationId xmlns:a16="http://schemas.microsoft.com/office/drawing/2014/main" id="{00000000-0008-0000-0C00-0000C6000000}"/>
            </a:ext>
          </a:extLst>
        </xdr:cNvPr>
        <xdr:cNvSpPr/>
      </xdr:nvSpPr>
      <xdr:spPr>
        <a:xfrm>
          <a:off x="6289560" y="24012720"/>
          <a:ext cx="2516040" cy="2284920"/>
        </a:xfrm>
        <a:prstGeom prst="rect">
          <a:avLst/>
        </a:prstGeom>
        <a:noFill/>
        <a:ln w="15840">
          <a:solidFill>
            <a:srgbClr val="FFFFFF"/>
          </a:solidFill>
          <a:round/>
        </a:ln>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editAs="oneCell">
    <xdr:from>
      <xdr:col>23</xdr:col>
      <xdr:colOff>57150</xdr:colOff>
      <xdr:row>0</xdr:row>
      <xdr:rowOff>38100</xdr:rowOff>
    </xdr:from>
    <xdr:to>
      <xdr:col>26</xdr:col>
      <xdr:colOff>47625</xdr:colOff>
      <xdr:row>2</xdr:row>
      <xdr:rowOff>95250</xdr:rowOff>
    </xdr:to>
    <xdr:pic>
      <xdr:nvPicPr>
        <xdr:cNvPr id="12305" name="Image 31">
          <a:extLst>
            <a:ext uri="{FF2B5EF4-FFF2-40B4-BE49-F238E27FC236}">
              <a16:creationId xmlns:a16="http://schemas.microsoft.com/office/drawing/2014/main" id="{00000000-0008-0000-0C00-0000113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219575" y="38100"/>
          <a:ext cx="533400" cy="361950"/>
        </a:xfrm>
        <a:prstGeom prst="rect">
          <a:avLst/>
        </a:prstGeom>
        <a:noFill/>
        <a:ln w="9525">
          <a:noFill/>
          <a:miter lim="800000"/>
          <a:headEnd/>
          <a:tailEnd/>
        </a:ln>
      </xdr:spPr>
    </xdr:pic>
    <xdr:clientData/>
  </xdr:twoCellAnchor>
  <xdr:twoCellAnchor editAs="oneCell">
    <xdr:from>
      <xdr:col>45</xdr:col>
      <xdr:colOff>95250</xdr:colOff>
      <xdr:row>0</xdr:row>
      <xdr:rowOff>47625</xdr:rowOff>
    </xdr:from>
    <xdr:to>
      <xdr:col>47</xdr:col>
      <xdr:colOff>85725</xdr:colOff>
      <xdr:row>2</xdr:row>
      <xdr:rowOff>114300</xdr:rowOff>
    </xdr:to>
    <xdr:pic>
      <xdr:nvPicPr>
        <xdr:cNvPr id="12306" name="Image 34">
          <a:extLst>
            <a:ext uri="{FF2B5EF4-FFF2-40B4-BE49-F238E27FC236}">
              <a16:creationId xmlns:a16="http://schemas.microsoft.com/office/drawing/2014/main" id="{00000000-0008-0000-0C00-0000123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8239125" y="47625"/>
          <a:ext cx="352425" cy="371475"/>
        </a:xfrm>
        <a:prstGeom prst="rect">
          <a:avLst/>
        </a:prstGeom>
        <a:noFill/>
        <a:ln w="9525">
          <a:noFill/>
          <a:miter lim="800000"/>
          <a:headEnd/>
          <a:tailEnd/>
        </a:ln>
      </xdr:spPr>
    </xdr:pic>
    <xdr:clientData/>
  </xdr:twoCellAnchor>
  <xdr:twoCellAnchor editAs="oneCell">
    <xdr:from>
      <xdr:col>1</xdr:col>
      <xdr:colOff>0</xdr:colOff>
      <xdr:row>13</xdr:row>
      <xdr:rowOff>19050</xdr:rowOff>
    </xdr:from>
    <xdr:to>
      <xdr:col>4</xdr:col>
      <xdr:colOff>19050</xdr:colOff>
      <xdr:row>16</xdr:row>
      <xdr:rowOff>19050</xdr:rowOff>
    </xdr:to>
    <xdr:pic>
      <xdr:nvPicPr>
        <xdr:cNvPr id="12307" name="Image 35">
          <a:extLst>
            <a:ext uri="{FF2B5EF4-FFF2-40B4-BE49-F238E27FC236}">
              <a16:creationId xmlns:a16="http://schemas.microsoft.com/office/drawing/2014/main" id="{00000000-0008-0000-0C00-000013300000}"/>
            </a:ext>
          </a:extLst>
        </xdr:cNvPr>
        <xdr:cNvPicPr>
          <a:picLocks noChangeAspect="1" noChangeArrowheads="1"/>
        </xdr:cNvPicPr>
      </xdr:nvPicPr>
      <xdr:blipFill>
        <a:blip xmlns:r="http://schemas.openxmlformats.org/officeDocument/2006/relationships" r:embed="rId2" cstate="print"/>
        <a:srcRect t="10725" b="8168"/>
        <a:stretch>
          <a:fillRect/>
        </a:stretch>
      </xdr:blipFill>
      <xdr:spPr bwMode="auto">
        <a:xfrm>
          <a:off x="180975" y="2076450"/>
          <a:ext cx="561975" cy="457200"/>
        </a:xfrm>
        <a:prstGeom prst="rect">
          <a:avLst/>
        </a:prstGeom>
        <a:noFill/>
        <a:ln w="9525">
          <a:noFill/>
          <a:miter lim="800000"/>
          <a:headEnd/>
          <a:tailEnd/>
        </a:ln>
      </xdr:spPr>
    </xdr:pic>
    <xdr:clientData/>
  </xdr:twoCellAnchor>
  <xdr:twoCellAnchor editAs="oneCell">
    <xdr:from>
      <xdr:col>0</xdr:col>
      <xdr:colOff>171450</xdr:colOff>
      <xdr:row>92</xdr:row>
      <xdr:rowOff>114300</xdr:rowOff>
    </xdr:from>
    <xdr:to>
      <xdr:col>3</xdr:col>
      <xdr:colOff>76200</xdr:colOff>
      <xdr:row>95</xdr:row>
      <xdr:rowOff>104775</xdr:rowOff>
    </xdr:to>
    <xdr:pic>
      <xdr:nvPicPr>
        <xdr:cNvPr id="12308" name="Image 36">
          <a:extLst>
            <a:ext uri="{FF2B5EF4-FFF2-40B4-BE49-F238E27FC236}">
              <a16:creationId xmlns:a16="http://schemas.microsoft.com/office/drawing/2014/main" id="{00000000-0008-0000-0C00-0000143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71450" y="14782800"/>
          <a:ext cx="447675" cy="447675"/>
        </a:xfrm>
        <a:prstGeom prst="rect">
          <a:avLst/>
        </a:prstGeom>
        <a:noFill/>
        <a:ln w="9525">
          <a:noFill/>
          <a:miter lim="800000"/>
          <a:headEnd/>
          <a:tailEnd/>
        </a:ln>
      </xdr:spPr>
    </xdr:pic>
    <xdr:clientData/>
  </xdr:twoCellAnchor>
  <xdr:twoCellAnchor editAs="oneCell">
    <xdr:from>
      <xdr:col>0</xdr:col>
      <xdr:colOff>161925</xdr:colOff>
      <xdr:row>136</xdr:row>
      <xdr:rowOff>0</xdr:rowOff>
    </xdr:from>
    <xdr:to>
      <xdr:col>3</xdr:col>
      <xdr:colOff>66675</xdr:colOff>
      <xdr:row>138</xdr:row>
      <xdr:rowOff>142875</xdr:rowOff>
    </xdr:to>
    <xdr:pic>
      <xdr:nvPicPr>
        <xdr:cNvPr id="12309" name="Image 37">
          <a:extLst>
            <a:ext uri="{FF2B5EF4-FFF2-40B4-BE49-F238E27FC236}">
              <a16:creationId xmlns:a16="http://schemas.microsoft.com/office/drawing/2014/main" id="{00000000-0008-0000-0C00-0000153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161925" y="21412200"/>
          <a:ext cx="447675" cy="447675"/>
        </a:xfrm>
        <a:prstGeom prst="rect">
          <a:avLst/>
        </a:prstGeom>
        <a:noFill/>
        <a:ln w="9525">
          <a:noFill/>
          <a:miter lim="800000"/>
          <a:headEnd/>
          <a:tailEnd/>
        </a:ln>
      </xdr:spPr>
    </xdr:pic>
    <xdr:clientData/>
  </xdr:twoCellAnchor>
  <xdr:twoCellAnchor editAs="oneCell">
    <xdr:from>
      <xdr:col>3</xdr:col>
      <xdr:colOff>180975</xdr:colOff>
      <xdr:row>140</xdr:row>
      <xdr:rowOff>9525</xdr:rowOff>
    </xdr:from>
    <xdr:to>
      <xdr:col>31</xdr:col>
      <xdr:colOff>171450</xdr:colOff>
      <xdr:row>167</xdr:row>
      <xdr:rowOff>104775</xdr:rowOff>
    </xdr:to>
    <xdr:graphicFrame macro="">
      <xdr:nvGraphicFramePr>
        <xdr:cNvPr id="12310" name="Graphique 30">
          <a:extLst>
            <a:ext uri="{FF2B5EF4-FFF2-40B4-BE49-F238E27FC236}">
              <a16:creationId xmlns:a16="http://schemas.microsoft.com/office/drawing/2014/main" id="{00000000-0008-0000-0C00-000016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19</xdr:col>
      <xdr:colOff>171450</xdr:colOff>
      <xdr:row>0</xdr:row>
      <xdr:rowOff>9525</xdr:rowOff>
    </xdr:from>
    <xdr:to>
      <xdr:col>22</xdr:col>
      <xdr:colOff>9525</xdr:colOff>
      <xdr:row>2</xdr:row>
      <xdr:rowOff>133350</xdr:rowOff>
    </xdr:to>
    <xdr:pic>
      <xdr:nvPicPr>
        <xdr:cNvPr id="12311" name="Image 38">
          <a:extLst>
            <a:ext uri="{FF2B5EF4-FFF2-40B4-BE49-F238E27FC236}">
              <a16:creationId xmlns:a16="http://schemas.microsoft.com/office/drawing/2014/main" id="{00000000-0008-0000-0C00-0000173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609975" y="9525"/>
          <a:ext cx="381000" cy="428625"/>
        </a:xfrm>
        <a:prstGeom prst="rect">
          <a:avLst/>
        </a:prstGeom>
        <a:noFill/>
        <a:ln w="9525">
          <a:noFill/>
          <a:miter lim="800000"/>
          <a:headEnd/>
          <a:tailEnd/>
        </a:ln>
      </xdr:spPr>
    </xdr:pic>
    <xdr:clientData/>
  </xdr:twoCellAnchor>
  <xdr:twoCellAnchor editAs="absolute">
    <xdr:from>
      <xdr:col>26</xdr:col>
      <xdr:colOff>85725</xdr:colOff>
      <xdr:row>0</xdr:row>
      <xdr:rowOff>0</xdr:rowOff>
    </xdr:from>
    <xdr:to>
      <xdr:col>33</xdr:col>
      <xdr:colOff>38100</xdr:colOff>
      <xdr:row>2</xdr:row>
      <xdr:rowOff>142875</xdr:rowOff>
    </xdr:to>
    <xdr:pic>
      <xdr:nvPicPr>
        <xdr:cNvPr id="12312" name="Image 8">
          <a:extLst>
            <a:ext uri="{FF2B5EF4-FFF2-40B4-BE49-F238E27FC236}">
              <a16:creationId xmlns:a16="http://schemas.microsoft.com/office/drawing/2014/main" id="{00000000-0008-0000-0C00-000018300000}"/>
            </a:ext>
          </a:extLst>
        </xdr:cNvPr>
        <xdr:cNvPicPr>
          <a:picLocks noChangeAspect="1" noChangeArrowheads="1"/>
        </xdr:cNvPicPr>
      </xdr:nvPicPr>
      <xdr:blipFill>
        <a:blip xmlns:r="http://schemas.openxmlformats.org/officeDocument/2006/relationships" r:embed="rId10" cstate="print"/>
        <a:srcRect t="24583" b="19374"/>
        <a:stretch>
          <a:fillRect/>
        </a:stretch>
      </xdr:blipFill>
      <xdr:spPr bwMode="auto">
        <a:xfrm>
          <a:off x="4791075" y="0"/>
          <a:ext cx="1219200" cy="447675"/>
        </a:xfrm>
        <a:prstGeom prst="rect">
          <a:avLst/>
        </a:prstGeom>
        <a:noFill/>
        <a:ln w="9525">
          <a:noFill/>
          <a:miter lim="800000"/>
          <a:headEnd/>
          <a:tailEnd/>
        </a:ln>
      </xdr:spPr>
    </xdr:pic>
    <xdr:clientData/>
  </xdr:twoCellAnchor>
  <xdr:twoCellAnchor editAs="oneCell">
    <xdr:from>
      <xdr:col>0</xdr:col>
      <xdr:colOff>0</xdr:colOff>
      <xdr:row>0</xdr:row>
      <xdr:rowOff>57150</xdr:rowOff>
    </xdr:from>
    <xdr:to>
      <xdr:col>4</xdr:col>
      <xdr:colOff>161925</xdr:colOff>
      <xdr:row>3</xdr:row>
      <xdr:rowOff>104775</xdr:rowOff>
    </xdr:to>
    <xdr:pic>
      <xdr:nvPicPr>
        <xdr:cNvPr id="12313" name="Image 33">
          <a:extLst>
            <a:ext uri="{FF2B5EF4-FFF2-40B4-BE49-F238E27FC236}">
              <a16:creationId xmlns:a16="http://schemas.microsoft.com/office/drawing/2014/main" id="{00000000-0008-0000-0C00-0000193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0" y="57150"/>
          <a:ext cx="885825" cy="5048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600075</xdr:colOff>
      <xdr:row>18</xdr:row>
      <xdr:rowOff>19050</xdr:rowOff>
    </xdr:from>
    <xdr:to>
      <xdr:col>10</xdr:col>
      <xdr:colOff>771525</xdr:colOff>
      <xdr:row>20</xdr:row>
      <xdr:rowOff>0</xdr:rowOff>
    </xdr:to>
    <xdr:pic>
      <xdr:nvPicPr>
        <xdr:cNvPr id="3074" name="Image 2">
          <a:extLst>
            <a:ext uri="{FF2B5EF4-FFF2-40B4-BE49-F238E27FC236}">
              <a16:creationId xmlns:a16="http://schemas.microsoft.com/office/drawing/2014/main" id="{00000000-0008-0000-0100-0000020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429500" y="5276850"/>
          <a:ext cx="885825" cy="438150"/>
        </a:xfrm>
        <a:prstGeom prst="rect">
          <a:avLst/>
        </a:prstGeom>
        <a:noFill/>
        <a:ln w="9525">
          <a:noFill/>
          <a:miter lim="800000"/>
          <a:headEnd/>
          <a:tailEnd/>
        </a:ln>
      </xdr:spPr>
    </xdr:pic>
    <xdr:clientData/>
  </xdr:twoCellAnchor>
  <xdr:twoCellAnchor editAs="oneCell">
    <xdr:from>
      <xdr:col>3</xdr:col>
      <xdr:colOff>38100</xdr:colOff>
      <xdr:row>0</xdr:row>
      <xdr:rowOff>0</xdr:rowOff>
    </xdr:from>
    <xdr:to>
      <xdr:col>3</xdr:col>
      <xdr:colOff>571500</xdr:colOff>
      <xdr:row>1</xdr:row>
      <xdr:rowOff>219075</xdr:rowOff>
    </xdr:to>
    <xdr:pic>
      <xdr:nvPicPr>
        <xdr:cNvPr id="3075" name="Image 4">
          <a:extLst>
            <a:ext uri="{FF2B5EF4-FFF2-40B4-BE49-F238E27FC236}">
              <a16:creationId xmlns:a16="http://schemas.microsoft.com/office/drawing/2014/main" id="{00000000-0008-0000-0100-0000030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314575" y="0"/>
          <a:ext cx="533400" cy="447675"/>
        </a:xfrm>
        <a:prstGeom prst="rect">
          <a:avLst/>
        </a:prstGeom>
        <a:noFill/>
        <a:ln w="9525">
          <a:noFill/>
          <a:miter lim="800000"/>
          <a:headEnd/>
          <a:tailEnd/>
        </a:ln>
      </xdr:spPr>
    </xdr:pic>
    <xdr:clientData/>
  </xdr:twoCellAnchor>
  <xdr:twoCellAnchor editAs="oneCell">
    <xdr:from>
      <xdr:col>3</xdr:col>
      <xdr:colOff>57150</xdr:colOff>
      <xdr:row>0</xdr:row>
      <xdr:rowOff>0</xdr:rowOff>
    </xdr:from>
    <xdr:to>
      <xdr:col>4</xdr:col>
      <xdr:colOff>180975</xdr:colOff>
      <xdr:row>2</xdr:row>
      <xdr:rowOff>57150</xdr:rowOff>
    </xdr:to>
    <xdr:pic>
      <xdr:nvPicPr>
        <xdr:cNvPr id="3076" name="Image 5">
          <a:extLst>
            <a:ext uri="{FF2B5EF4-FFF2-40B4-BE49-F238E27FC236}">
              <a16:creationId xmlns:a16="http://schemas.microsoft.com/office/drawing/2014/main" id="{00000000-0008-0000-0100-0000040C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333625" y="0"/>
          <a:ext cx="838200" cy="5143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47625</xdr:colOff>
      <xdr:row>13</xdr:row>
      <xdr:rowOff>104775</xdr:rowOff>
    </xdr:from>
    <xdr:to>
      <xdr:col>13</xdr:col>
      <xdr:colOff>76200</xdr:colOff>
      <xdr:row>16</xdr:row>
      <xdr:rowOff>104775</xdr:rowOff>
    </xdr:to>
    <xdr:pic>
      <xdr:nvPicPr>
        <xdr:cNvPr id="4097" name="Image 9">
          <a:extLst>
            <a:ext uri="{FF2B5EF4-FFF2-40B4-BE49-F238E27FC236}">
              <a16:creationId xmlns:a16="http://schemas.microsoft.com/office/drawing/2014/main" id="{00000000-0008-0000-0200-000001100000}"/>
            </a:ext>
          </a:extLst>
        </xdr:cNvPr>
        <xdr:cNvPicPr>
          <a:picLocks noChangeAspect="1" noChangeArrowheads="1"/>
        </xdr:cNvPicPr>
      </xdr:nvPicPr>
      <xdr:blipFill>
        <a:blip xmlns:r="http://schemas.openxmlformats.org/officeDocument/2006/relationships" r:embed="rId1" cstate="print"/>
        <a:srcRect t="10725" b="8168"/>
        <a:stretch>
          <a:fillRect/>
        </a:stretch>
      </xdr:blipFill>
      <xdr:spPr bwMode="auto">
        <a:xfrm>
          <a:off x="1857375" y="2428875"/>
          <a:ext cx="571500" cy="495300"/>
        </a:xfrm>
        <a:prstGeom prst="rect">
          <a:avLst/>
        </a:prstGeom>
        <a:noFill/>
        <a:ln w="9525">
          <a:noFill/>
          <a:miter lim="800000"/>
          <a:headEnd/>
          <a:tailEnd/>
        </a:ln>
      </xdr:spPr>
    </xdr:pic>
    <xdr:clientData/>
  </xdr:twoCellAnchor>
  <xdr:twoCellAnchor>
    <xdr:from>
      <xdr:col>15</xdr:col>
      <xdr:colOff>161925</xdr:colOff>
      <xdr:row>7</xdr:row>
      <xdr:rowOff>133350</xdr:rowOff>
    </xdr:from>
    <xdr:to>
      <xdr:col>18</xdr:col>
      <xdr:colOff>104775</xdr:colOff>
      <xdr:row>11</xdr:row>
      <xdr:rowOff>9525</xdr:rowOff>
    </xdr:to>
    <xdr:pic>
      <xdr:nvPicPr>
        <xdr:cNvPr id="4098" name="Image 10">
          <a:extLst>
            <a:ext uri="{FF2B5EF4-FFF2-40B4-BE49-F238E27FC236}">
              <a16:creationId xmlns:a16="http://schemas.microsoft.com/office/drawing/2014/main" id="{00000000-0008-0000-0200-0000021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876550" y="1352550"/>
          <a:ext cx="485775" cy="600075"/>
        </a:xfrm>
        <a:prstGeom prst="rect">
          <a:avLst/>
        </a:prstGeom>
        <a:noFill/>
        <a:ln w="9525">
          <a:noFill/>
          <a:miter lim="800000"/>
          <a:headEnd/>
          <a:tailEnd/>
        </a:ln>
      </xdr:spPr>
    </xdr:pic>
    <xdr:clientData/>
  </xdr:twoCellAnchor>
  <xdr:twoCellAnchor>
    <xdr:from>
      <xdr:col>22</xdr:col>
      <xdr:colOff>114300</xdr:colOff>
      <xdr:row>4</xdr:row>
      <xdr:rowOff>123825</xdr:rowOff>
    </xdr:from>
    <xdr:to>
      <xdr:col>24</xdr:col>
      <xdr:colOff>171450</xdr:colOff>
      <xdr:row>7</xdr:row>
      <xdr:rowOff>114300</xdr:rowOff>
    </xdr:to>
    <xdr:pic>
      <xdr:nvPicPr>
        <xdr:cNvPr id="4099" name="Image 11">
          <a:extLst>
            <a:ext uri="{FF2B5EF4-FFF2-40B4-BE49-F238E27FC236}">
              <a16:creationId xmlns:a16="http://schemas.microsoft.com/office/drawing/2014/main" id="{00000000-0008-0000-0200-0000031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4095750" y="771525"/>
          <a:ext cx="419100" cy="561975"/>
        </a:xfrm>
        <a:prstGeom prst="rect">
          <a:avLst/>
        </a:prstGeom>
        <a:noFill/>
        <a:ln w="9525">
          <a:noFill/>
          <a:miter lim="800000"/>
          <a:headEnd/>
          <a:tailEnd/>
        </a:ln>
      </xdr:spPr>
    </xdr:pic>
    <xdr:clientData/>
  </xdr:twoCellAnchor>
  <xdr:twoCellAnchor>
    <xdr:from>
      <xdr:col>38</xdr:col>
      <xdr:colOff>85725</xdr:colOff>
      <xdr:row>12</xdr:row>
      <xdr:rowOff>57150</xdr:rowOff>
    </xdr:from>
    <xdr:to>
      <xdr:col>40</xdr:col>
      <xdr:colOff>133350</xdr:colOff>
      <xdr:row>15</xdr:row>
      <xdr:rowOff>28575</xdr:rowOff>
    </xdr:to>
    <xdr:pic>
      <xdr:nvPicPr>
        <xdr:cNvPr id="4100" name="Image 12">
          <a:extLst>
            <a:ext uri="{FF2B5EF4-FFF2-40B4-BE49-F238E27FC236}">
              <a16:creationId xmlns:a16="http://schemas.microsoft.com/office/drawing/2014/main" id="{00000000-0008-0000-0200-0000041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6962775" y="2190750"/>
          <a:ext cx="409575" cy="504825"/>
        </a:xfrm>
        <a:prstGeom prst="rect">
          <a:avLst/>
        </a:prstGeom>
        <a:noFill/>
        <a:ln w="9525">
          <a:noFill/>
          <a:miter lim="800000"/>
          <a:headEnd/>
          <a:tailEnd/>
        </a:ln>
      </xdr:spPr>
    </xdr:pic>
    <xdr:clientData/>
  </xdr:twoCellAnchor>
  <xdr:twoCellAnchor>
    <xdr:from>
      <xdr:col>36</xdr:col>
      <xdr:colOff>47625</xdr:colOff>
      <xdr:row>22</xdr:row>
      <xdr:rowOff>28575</xdr:rowOff>
    </xdr:from>
    <xdr:to>
      <xdr:col>38</xdr:col>
      <xdr:colOff>95250</xdr:colOff>
      <xdr:row>24</xdr:row>
      <xdr:rowOff>152400</xdr:rowOff>
    </xdr:to>
    <xdr:pic>
      <xdr:nvPicPr>
        <xdr:cNvPr id="4101" name="Image 13">
          <a:extLst>
            <a:ext uri="{FF2B5EF4-FFF2-40B4-BE49-F238E27FC236}">
              <a16:creationId xmlns:a16="http://schemas.microsoft.com/office/drawing/2014/main" id="{00000000-0008-0000-0200-0000051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6562725" y="3762375"/>
          <a:ext cx="409575" cy="428625"/>
        </a:xfrm>
        <a:prstGeom prst="rect">
          <a:avLst/>
        </a:prstGeom>
        <a:noFill/>
        <a:ln w="9525">
          <a:noFill/>
          <a:miter lim="800000"/>
          <a:headEnd/>
          <a:tailEnd/>
        </a:ln>
      </xdr:spPr>
    </xdr:pic>
    <xdr:clientData/>
  </xdr:twoCellAnchor>
  <xdr:twoCellAnchor>
    <xdr:from>
      <xdr:col>29</xdr:col>
      <xdr:colOff>161925</xdr:colOff>
      <xdr:row>29</xdr:row>
      <xdr:rowOff>28575</xdr:rowOff>
    </xdr:from>
    <xdr:to>
      <xdr:col>32</xdr:col>
      <xdr:colOff>19050</xdr:colOff>
      <xdr:row>31</xdr:row>
      <xdr:rowOff>142875</xdr:rowOff>
    </xdr:to>
    <xdr:pic>
      <xdr:nvPicPr>
        <xdr:cNvPr id="4102" name="Image 14">
          <a:extLst>
            <a:ext uri="{FF2B5EF4-FFF2-40B4-BE49-F238E27FC236}">
              <a16:creationId xmlns:a16="http://schemas.microsoft.com/office/drawing/2014/main" id="{00000000-0008-0000-0200-0000061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5410200" y="5019675"/>
          <a:ext cx="400050" cy="495300"/>
        </a:xfrm>
        <a:prstGeom prst="rect">
          <a:avLst/>
        </a:prstGeom>
        <a:noFill/>
        <a:ln w="9525">
          <a:noFill/>
          <a:miter lim="800000"/>
          <a:headEnd/>
          <a:tailEnd/>
        </a:ln>
      </xdr:spPr>
    </xdr:pic>
    <xdr:clientData/>
  </xdr:twoCellAnchor>
  <xdr:twoCellAnchor>
    <xdr:from>
      <xdr:col>3</xdr:col>
      <xdr:colOff>47625</xdr:colOff>
      <xdr:row>4</xdr:row>
      <xdr:rowOff>9525</xdr:rowOff>
    </xdr:from>
    <xdr:to>
      <xdr:col>5</xdr:col>
      <xdr:colOff>95250</xdr:colOff>
      <xdr:row>6</xdr:row>
      <xdr:rowOff>133350</xdr:rowOff>
    </xdr:to>
    <xdr:pic>
      <xdr:nvPicPr>
        <xdr:cNvPr id="4103" name="Image 15">
          <a:extLst>
            <a:ext uri="{FF2B5EF4-FFF2-40B4-BE49-F238E27FC236}">
              <a16:creationId xmlns:a16="http://schemas.microsoft.com/office/drawing/2014/main" id="{00000000-0008-0000-0200-0000071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90550" y="657225"/>
          <a:ext cx="409575" cy="504825"/>
        </a:xfrm>
        <a:prstGeom prst="rect">
          <a:avLst/>
        </a:prstGeom>
        <a:noFill/>
        <a:ln w="9525">
          <a:noFill/>
          <a:miter lim="800000"/>
          <a:headEnd/>
          <a:tailEnd/>
        </a:ln>
      </xdr:spPr>
    </xdr:pic>
    <xdr:clientData/>
  </xdr:twoCellAnchor>
  <xdr:twoCellAnchor>
    <xdr:from>
      <xdr:col>10</xdr:col>
      <xdr:colOff>96840</xdr:colOff>
      <xdr:row>10</xdr:row>
      <xdr:rowOff>92160</xdr:rowOff>
    </xdr:from>
    <xdr:to>
      <xdr:col>38</xdr:col>
      <xdr:colOff>67680</xdr:colOff>
      <xdr:row>29</xdr:row>
      <xdr:rowOff>118080</xdr:rowOff>
    </xdr:to>
    <xdr:sp macro="" textlink="">
      <xdr:nvSpPr>
        <xdr:cNvPr id="59" name="CustomShape 1">
          <a:extLst>
            <a:ext uri="{FF2B5EF4-FFF2-40B4-BE49-F238E27FC236}">
              <a16:creationId xmlns:a16="http://schemas.microsoft.com/office/drawing/2014/main" id="{00000000-0008-0000-0200-00003B000000}"/>
            </a:ext>
          </a:extLst>
        </xdr:cNvPr>
        <xdr:cNvSpPr/>
      </xdr:nvSpPr>
      <xdr:spPr>
        <a:xfrm>
          <a:off x="2008080" y="1844640"/>
          <a:ext cx="5322600" cy="3264480"/>
        </a:xfrm>
        <a:prstGeom prst="arc">
          <a:avLst>
            <a:gd name="adj1" fmla="val 12653980"/>
            <a:gd name="adj2" fmla="val 6671867"/>
          </a:avLst>
        </a:prstGeom>
        <a:noFill/>
        <a:ln w="28440">
          <a:noFill/>
        </a:ln>
        <a:effectLst>
          <a:outerShdw blurRad="50800" dist="37674" dir="2700000" algn="tl" rotWithShape="0">
            <a:srgbClr val="000000">
              <a:alpha val="40000"/>
            </a:srgbClr>
          </a:outerShdw>
        </a:effectLst>
      </xdr:spPr>
      <xdr:style>
        <a:lnRef idx="3">
          <a:schemeClr val="accent1"/>
        </a:lnRef>
        <a:fillRef idx="0">
          <a:schemeClr val="accent1"/>
        </a:fillRef>
        <a:effectRef idx="2">
          <a:schemeClr val="accent1"/>
        </a:effectRef>
        <a:fontRef idx="minor"/>
      </xdr:style>
      <xdr:txBody>
        <a:bodyPr/>
        <a:lstStyle/>
        <a:p>
          <a:endParaRPr lang="fr-FR"/>
        </a:p>
      </xdr:txBody>
    </xdr:sp>
    <xdr:clientData/>
  </xdr:twoCellAnchor>
  <xdr:twoCellAnchor editAs="oneCell">
    <xdr:from>
      <xdr:col>32</xdr:col>
      <xdr:colOff>123825</xdr:colOff>
      <xdr:row>3</xdr:row>
      <xdr:rowOff>104775</xdr:rowOff>
    </xdr:from>
    <xdr:to>
      <xdr:col>35</xdr:col>
      <xdr:colOff>47625</xdr:colOff>
      <xdr:row>6</xdr:row>
      <xdr:rowOff>123825</xdr:rowOff>
    </xdr:to>
    <xdr:pic>
      <xdr:nvPicPr>
        <xdr:cNvPr id="4105" name="Image 17">
          <a:extLst>
            <a:ext uri="{FF2B5EF4-FFF2-40B4-BE49-F238E27FC236}">
              <a16:creationId xmlns:a16="http://schemas.microsoft.com/office/drawing/2014/main" id="{00000000-0008-0000-0200-0000091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5915025" y="561975"/>
          <a:ext cx="466725" cy="590550"/>
        </a:xfrm>
        <a:prstGeom prst="rect">
          <a:avLst/>
        </a:prstGeom>
        <a:noFill/>
        <a:ln w="9525">
          <a:noFill/>
          <a:miter lim="800000"/>
          <a:headEnd/>
          <a:tailEnd/>
        </a:ln>
      </xdr:spPr>
    </xdr:pic>
    <xdr:clientData/>
  </xdr:twoCellAnchor>
  <xdr:twoCellAnchor editAs="oneCell">
    <xdr:from>
      <xdr:col>7</xdr:col>
      <xdr:colOff>28575</xdr:colOff>
      <xdr:row>35</xdr:row>
      <xdr:rowOff>38100</xdr:rowOff>
    </xdr:from>
    <xdr:to>
      <xdr:col>11</xdr:col>
      <xdr:colOff>57150</xdr:colOff>
      <xdr:row>38</xdr:row>
      <xdr:rowOff>76200</xdr:rowOff>
    </xdr:to>
    <xdr:pic>
      <xdr:nvPicPr>
        <xdr:cNvPr id="4106" name="Image 18">
          <a:extLst>
            <a:ext uri="{FF2B5EF4-FFF2-40B4-BE49-F238E27FC236}">
              <a16:creationId xmlns:a16="http://schemas.microsoft.com/office/drawing/2014/main" id="{00000000-0008-0000-0200-00000A1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1295400" y="6172200"/>
          <a:ext cx="752475" cy="609600"/>
        </a:xfrm>
        <a:prstGeom prst="rect">
          <a:avLst/>
        </a:prstGeom>
        <a:noFill/>
        <a:ln w="9525">
          <a:noFill/>
          <a:miter lim="800000"/>
          <a:headEnd/>
          <a:tailEnd/>
        </a:ln>
      </xdr:spPr>
    </xdr:pic>
    <xdr:clientData/>
  </xdr:twoCellAnchor>
  <xdr:twoCellAnchor editAs="oneCell">
    <xdr:from>
      <xdr:col>40</xdr:col>
      <xdr:colOff>152400</xdr:colOff>
      <xdr:row>35</xdr:row>
      <xdr:rowOff>104775</xdr:rowOff>
    </xdr:from>
    <xdr:to>
      <xdr:col>44</xdr:col>
      <xdr:colOff>152400</xdr:colOff>
      <xdr:row>38</xdr:row>
      <xdr:rowOff>85725</xdr:rowOff>
    </xdr:to>
    <xdr:pic>
      <xdr:nvPicPr>
        <xdr:cNvPr id="4107" name="Image 3">
          <a:extLst>
            <a:ext uri="{FF2B5EF4-FFF2-40B4-BE49-F238E27FC236}">
              <a16:creationId xmlns:a16="http://schemas.microsoft.com/office/drawing/2014/main" id="{00000000-0008-0000-0200-00000B1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7391400" y="6238875"/>
          <a:ext cx="723900" cy="552450"/>
        </a:xfrm>
        <a:prstGeom prst="rect">
          <a:avLst/>
        </a:prstGeom>
        <a:noFill/>
        <a:ln w="9525">
          <a:noFill/>
          <a:miter lim="800000"/>
          <a:headEnd/>
          <a:tailEnd/>
        </a:ln>
      </xdr:spPr>
    </xdr:pic>
    <xdr:clientData/>
  </xdr:twoCellAnchor>
  <xdr:twoCellAnchor>
    <xdr:from>
      <xdr:col>39</xdr:col>
      <xdr:colOff>19080</xdr:colOff>
      <xdr:row>32</xdr:row>
      <xdr:rowOff>105120</xdr:rowOff>
    </xdr:from>
    <xdr:to>
      <xdr:col>45</xdr:col>
      <xdr:colOff>34200</xdr:colOff>
      <xdr:row>38</xdr:row>
      <xdr:rowOff>96120</xdr:rowOff>
    </xdr:to>
    <xdr:sp macro="" textlink="">
      <xdr:nvSpPr>
        <xdr:cNvPr id="63" name="CustomShape 1">
          <a:extLst>
            <a:ext uri="{FF2B5EF4-FFF2-40B4-BE49-F238E27FC236}">
              <a16:creationId xmlns:a16="http://schemas.microsoft.com/office/drawing/2014/main" id="{00000000-0008-0000-0200-00003F000000}"/>
            </a:ext>
          </a:extLst>
        </xdr:cNvPr>
        <xdr:cNvSpPr/>
      </xdr:nvSpPr>
      <xdr:spPr>
        <a:xfrm>
          <a:off x="7473240" y="5667480"/>
          <a:ext cx="1161720" cy="1134000"/>
        </a:xfrm>
        <a:prstGeom prst="rect">
          <a:avLst/>
        </a:prstGeom>
        <a:solidFill>
          <a:srgbClr val="FFFFFF"/>
        </a:solidFill>
        <a:ln>
          <a:noFill/>
        </a:ln>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editAs="oneCell">
    <xdr:from>
      <xdr:col>2</xdr:col>
      <xdr:colOff>142875</xdr:colOff>
      <xdr:row>35</xdr:row>
      <xdr:rowOff>9525</xdr:rowOff>
    </xdr:from>
    <xdr:to>
      <xdr:col>5</xdr:col>
      <xdr:colOff>76200</xdr:colOff>
      <xdr:row>38</xdr:row>
      <xdr:rowOff>104775</xdr:rowOff>
    </xdr:to>
    <xdr:pic>
      <xdr:nvPicPr>
        <xdr:cNvPr id="4109" name="Image 20">
          <a:extLst>
            <a:ext uri="{FF2B5EF4-FFF2-40B4-BE49-F238E27FC236}">
              <a16:creationId xmlns:a16="http://schemas.microsoft.com/office/drawing/2014/main" id="{00000000-0008-0000-0200-00000D1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504825" y="6143625"/>
          <a:ext cx="476250" cy="666750"/>
        </a:xfrm>
        <a:prstGeom prst="rect">
          <a:avLst/>
        </a:prstGeom>
        <a:noFill/>
        <a:ln w="9525">
          <a:noFill/>
          <a:miter lim="800000"/>
          <a:headEnd/>
          <a:tailEnd/>
        </a:ln>
      </xdr:spPr>
    </xdr:pic>
    <xdr:clientData/>
  </xdr:twoCellAnchor>
  <xdr:twoCellAnchor editAs="absolute">
    <xdr:from>
      <xdr:col>12</xdr:col>
      <xdr:colOff>28575</xdr:colOff>
      <xdr:row>35</xdr:row>
      <xdr:rowOff>123825</xdr:rowOff>
    </xdr:from>
    <xdr:to>
      <xdr:col>18</xdr:col>
      <xdr:colOff>171450</xdr:colOff>
      <xdr:row>37</xdr:row>
      <xdr:rowOff>190500</xdr:rowOff>
    </xdr:to>
    <xdr:pic>
      <xdr:nvPicPr>
        <xdr:cNvPr id="4110" name="Image 8">
          <a:extLst>
            <a:ext uri="{FF2B5EF4-FFF2-40B4-BE49-F238E27FC236}">
              <a16:creationId xmlns:a16="http://schemas.microsoft.com/office/drawing/2014/main" id="{00000000-0008-0000-0200-00000E100000}"/>
            </a:ext>
          </a:extLst>
        </xdr:cNvPr>
        <xdr:cNvPicPr>
          <a:picLocks noChangeAspect="1" noChangeArrowheads="1"/>
        </xdr:cNvPicPr>
      </xdr:nvPicPr>
      <xdr:blipFill>
        <a:blip xmlns:r="http://schemas.openxmlformats.org/officeDocument/2006/relationships" r:embed="rId12" cstate="print"/>
        <a:srcRect t="24583" b="19374"/>
        <a:stretch>
          <a:fillRect/>
        </a:stretch>
      </xdr:blipFill>
      <xdr:spPr bwMode="auto">
        <a:xfrm>
          <a:off x="2200275" y="6257925"/>
          <a:ext cx="1228725" cy="447675"/>
        </a:xfrm>
        <a:prstGeom prst="rect">
          <a:avLst/>
        </a:prstGeom>
        <a:noFill/>
        <a:ln w="9525">
          <a:noFill/>
          <a:miter lim="800000"/>
          <a:headEnd/>
          <a:tailEnd/>
        </a:ln>
      </xdr:spPr>
    </xdr:pic>
    <xdr:clientData/>
  </xdr:twoCellAnchor>
  <xdr:twoCellAnchor editAs="oneCell">
    <xdr:from>
      <xdr:col>0</xdr:col>
      <xdr:colOff>38100</xdr:colOff>
      <xdr:row>0</xdr:row>
      <xdr:rowOff>76200</xdr:rowOff>
    </xdr:from>
    <xdr:to>
      <xdr:col>2</xdr:col>
      <xdr:colOff>190500</xdr:colOff>
      <xdr:row>2</xdr:row>
      <xdr:rowOff>66675</xdr:rowOff>
    </xdr:to>
    <xdr:pic>
      <xdr:nvPicPr>
        <xdr:cNvPr id="4111" name="Image 33">
          <a:extLst>
            <a:ext uri="{FF2B5EF4-FFF2-40B4-BE49-F238E27FC236}">
              <a16:creationId xmlns:a16="http://schemas.microsoft.com/office/drawing/2014/main" id="{00000000-0008-0000-0200-00000F1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38100" y="76200"/>
          <a:ext cx="504825" cy="2952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66600</xdr:colOff>
      <xdr:row>16</xdr:row>
      <xdr:rowOff>57240</xdr:rowOff>
    </xdr:from>
    <xdr:to>
      <xdr:col>2</xdr:col>
      <xdr:colOff>82080</xdr:colOff>
      <xdr:row>17</xdr:row>
      <xdr:rowOff>98280</xdr:rowOff>
    </xdr:to>
    <xdr:sp macro="" textlink="">
      <xdr:nvSpPr>
        <xdr:cNvPr id="67" name="CustomShape 1">
          <a:extLst>
            <a:ext uri="{FF2B5EF4-FFF2-40B4-BE49-F238E27FC236}">
              <a16:creationId xmlns:a16="http://schemas.microsoft.com/office/drawing/2014/main" id="{00000000-0008-0000-0300-000043000000}"/>
            </a:ext>
          </a:extLst>
        </xdr:cNvPr>
        <xdr:cNvSpPr/>
      </xdr:nvSpPr>
      <xdr:spPr>
        <a:xfrm>
          <a:off x="257400" y="2609640"/>
          <a:ext cx="206640" cy="19368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66600</xdr:colOff>
      <xdr:row>23</xdr:row>
      <xdr:rowOff>57240</xdr:rowOff>
    </xdr:from>
    <xdr:to>
      <xdr:col>2</xdr:col>
      <xdr:colOff>82080</xdr:colOff>
      <xdr:row>24</xdr:row>
      <xdr:rowOff>98280</xdr:rowOff>
    </xdr:to>
    <xdr:sp macro="" textlink="">
      <xdr:nvSpPr>
        <xdr:cNvPr id="68" name="CustomShape 1">
          <a:extLst>
            <a:ext uri="{FF2B5EF4-FFF2-40B4-BE49-F238E27FC236}">
              <a16:creationId xmlns:a16="http://schemas.microsoft.com/office/drawing/2014/main" id="{00000000-0008-0000-0300-000044000000}"/>
            </a:ext>
          </a:extLst>
        </xdr:cNvPr>
        <xdr:cNvSpPr/>
      </xdr:nvSpPr>
      <xdr:spPr>
        <a:xfrm>
          <a:off x="257400" y="3714840"/>
          <a:ext cx="206640" cy="19332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66600</xdr:colOff>
      <xdr:row>45</xdr:row>
      <xdr:rowOff>57240</xdr:rowOff>
    </xdr:from>
    <xdr:to>
      <xdr:col>2</xdr:col>
      <xdr:colOff>82080</xdr:colOff>
      <xdr:row>46</xdr:row>
      <xdr:rowOff>98280</xdr:rowOff>
    </xdr:to>
    <xdr:sp macro="" textlink="">
      <xdr:nvSpPr>
        <xdr:cNvPr id="69" name="CustomShape 1">
          <a:extLst>
            <a:ext uri="{FF2B5EF4-FFF2-40B4-BE49-F238E27FC236}">
              <a16:creationId xmlns:a16="http://schemas.microsoft.com/office/drawing/2014/main" id="{00000000-0008-0000-0300-000045000000}"/>
            </a:ext>
          </a:extLst>
        </xdr:cNvPr>
        <xdr:cNvSpPr/>
      </xdr:nvSpPr>
      <xdr:spPr>
        <a:xfrm>
          <a:off x="257400" y="7143840"/>
          <a:ext cx="206640" cy="19332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66600</xdr:colOff>
      <xdr:row>56</xdr:row>
      <xdr:rowOff>57240</xdr:rowOff>
    </xdr:from>
    <xdr:to>
      <xdr:col>2</xdr:col>
      <xdr:colOff>82080</xdr:colOff>
      <xdr:row>57</xdr:row>
      <xdr:rowOff>98280</xdr:rowOff>
    </xdr:to>
    <xdr:sp macro="" textlink="">
      <xdr:nvSpPr>
        <xdr:cNvPr id="70" name="CustomShape 1">
          <a:extLst>
            <a:ext uri="{FF2B5EF4-FFF2-40B4-BE49-F238E27FC236}">
              <a16:creationId xmlns:a16="http://schemas.microsoft.com/office/drawing/2014/main" id="{00000000-0008-0000-0300-000046000000}"/>
            </a:ext>
          </a:extLst>
        </xdr:cNvPr>
        <xdr:cNvSpPr/>
      </xdr:nvSpPr>
      <xdr:spPr>
        <a:xfrm>
          <a:off x="257400" y="8820000"/>
          <a:ext cx="206640" cy="19368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66600</xdr:colOff>
      <xdr:row>67</xdr:row>
      <xdr:rowOff>57240</xdr:rowOff>
    </xdr:from>
    <xdr:to>
      <xdr:col>2</xdr:col>
      <xdr:colOff>82080</xdr:colOff>
      <xdr:row>68</xdr:row>
      <xdr:rowOff>98280</xdr:rowOff>
    </xdr:to>
    <xdr:sp macro="" textlink="">
      <xdr:nvSpPr>
        <xdr:cNvPr id="71" name="CustomShape 1">
          <a:extLst>
            <a:ext uri="{FF2B5EF4-FFF2-40B4-BE49-F238E27FC236}">
              <a16:creationId xmlns:a16="http://schemas.microsoft.com/office/drawing/2014/main" id="{00000000-0008-0000-0300-000047000000}"/>
            </a:ext>
          </a:extLst>
        </xdr:cNvPr>
        <xdr:cNvSpPr/>
      </xdr:nvSpPr>
      <xdr:spPr>
        <a:xfrm>
          <a:off x="257400" y="10534680"/>
          <a:ext cx="206640" cy="19332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editAs="oneCell">
    <xdr:from>
      <xdr:col>44</xdr:col>
      <xdr:colOff>85725</xdr:colOff>
      <xdr:row>0</xdr:row>
      <xdr:rowOff>38100</xdr:rowOff>
    </xdr:from>
    <xdr:to>
      <xdr:col>47</xdr:col>
      <xdr:colOff>0</xdr:colOff>
      <xdr:row>2</xdr:row>
      <xdr:rowOff>104775</xdr:rowOff>
    </xdr:to>
    <xdr:pic>
      <xdr:nvPicPr>
        <xdr:cNvPr id="5126" name="Image 9">
          <a:extLst>
            <a:ext uri="{FF2B5EF4-FFF2-40B4-BE49-F238E27FC236}">
              <a16:creationId xmlns:a16="http://schemas.microsoft.com/office/drawing/2014/main" id="{00000000-0008-0000-0300-000006140000}"/>
            </a:ext>
          </a:extLst>
        </xdr:cNvPr>
        <xdr:cNvPicPr>
          <a:picLocks noChangeAspect="1" noChangeArrowheads="1"/>
        </xdr:cNvPicPr>
      </xdr:nvPicPr>
      <xdr:blipFill>
        <a:blip xmlns:r="http://schemas.openxmlformats.org/officeDocument/2006/relationships" r:embed="rId1" cstate="print"/>
        <a:srcRect t="10709" b="8189"/>
        <a:stretch>
          <a:fillRect/>
        </a:stretch>
      </xdr:blipFill>
      <xdr:spPr bwMode="auto">
        <a:xfrm>
          <a:off x="8048625" y="38100"/>
          <a:ext cx="457200" cy="371475"/>
        </a:xfrm>
        <a:prstGeom prst="rect">
          <a:avLst/>
        </a:prstGeom>
        <a:noFill/>
        <a:ln w="9525">
          <a:noFill/>
          <a:miter lim="800000"/>
          <a:headEnd/>
          <a:tailEnd/>
        </a:ln>
      </xdr:spPr>
    </xdr:pic>
    <xdr:clientData/>
  </xdr:twoCellAnchor>
  <xdr:twoCellAnchor>
    <xdr:from>
      <xdr:col>44</xdr:col>
      <xdr:colOff>85725</xdr:colOff>
      <xdr:row>42</xdr:row>
      <xdr:rowOff>38100</xdr:rowOff>
    </xdr:from>
    <xdr:to>
      <xdr:col>46</xdr:col>
      <xdr:colOff>161925</xdr:colOff>
      <xdr:row>44</xdr:row>
      <xdr:rowOff>104775</xdr:rowOff>
    </xdr:to>
    <xdr:pic>
      <xdr:nvPicPr>
        <xdr:cNvPr id="5127" name="Image 11">
          <a:extLst>
            <a:ext uri="{FF2B5EF4-FFF2-40B4-BE49-F238E27FC236}">
              <a16:creationId xmlns:a16="http://schemas.microsoft.com/office/drawing/2014/main" id="{00000000-0008-0000-0300-000007140000}"/>
            </a:ext>
          </a:extLst>
        </xdr:cNvPr>
        <xdr:cNvPicPr>
          <a:picLocks noChangeAspect="1" noChangeArrowheads="1"/>
        </xdr:cNvPicPr>
      </xdr:nvPicPr>
      <xdr:blipFill>
        <a:blip xmlns:r="http://schemas.openxmlformats.org/officeDocument/2006/relationships" r:embed="rId2" cstate="print"/>
        <a:srcRect t="10695" b="8197"/>
        <a:stretch>
          <a:fillRect/>
        </a:stretch>
      </xdr:blipFill>
      <xdr:spPr bwMode="auto">
        <a:xfrm>
          <a:off x="8048625" y="6667500"/>
          <a:ext cx="438150" cy="371475"/>
        </a:xfrm>
        <a:prstGeom prst="rect">
          <a:avLst/>
        </a:prstGeom>
        <a:noFill/>
        <a:ln w="9525">
          <a:noFill/>
          <a:miter lim="800000"/>
          <a:headEnd/>
          <a:tailEnd/>
        </a:ln>
      </xdr:spPr>
    </xdr:pic>
    <xdr:clientData/>
  </xdr:twoCellAnchor>
  <xdr:twoCellAnchor editAs="oneCell">
    <xdr:from>
      <xdr:col>23</xdr:col>
      <xdr:colOff>57150</xdr:colOff>
      <xdr:row>0</xdr:row>
      <xdr:rowOff>38100</xdr:rowOff>
    </xdr:from>
    <xdr:to>
      <xdr:col>26</xdr:col>
      <xdr:colOff>47625</xdr:colOff>
      <xdr:row>2</xdr:row>
      <xdr:rowOff>95250</xdr:rowOff>
    </xdr:to>
    <xdr:pic>
      <xdr:nvPicPr>
        <xdr:cNvPr id="5128" name="Image 10">
          <a:extLst>
            <a:ext uri="{FF2B5EF4-FFF2-40B4-BE49-F238E27FC236}">
              <a16:creationId xmlns:a16="http://schemas.microsoft.com/office/drawing/2014/main" id="{00000000-0008-0000-0300-00000814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4219575" y="38100"/>
          <a:ext cx="533400" cy="361950"/>
        </a:xfrm>
        <a:prstGeom prst="rect">
          <a:avLst/>
        </a:prstGeom>
        <a:noFill/>
        <a:ln w="9525">
          <a:noFill/>
          <a:miter lim="800000"/>
          <a:headEnd/>
          <a:tailEnd/>
        </a:ln>
      </xdr:spPr>
    </xdr:pic>
    <xdr:clientData/>
  </xdr:twoCellAnchor>
  <xdr:twoCellAnchor>
    <xdr:from>
      <xdr:col>23</xdr:col>
      <xdr:colOff>57150</xdr:colOff>
      <xdr:row>42</xdr:row>
      <xdr:rowOff>38100</xdr:rowOff>
    </xdr:from>
    <xdr:to>
      <xdr:col>26</xdr:col>
      <xdr:colOff>19050</xdr:colOff>
      <xdr:row>44</xdr:row>
      <xdr:rowOff>95250</xdr:rowOff>
    </xdr:to>
    <xdr:pic>
      <xdr:nvPicPr>
        <xdr:cNvPr id="5129" name="Image 14">
          <a:extLst>
            <a:ext uri="{FF2B5EF4-FFF2-40B4-BE49-F238E27FC236}">
              <a16:creationId xmlns:a16="http://schemas.microsoft.com/office/drawing/2014/main" id="{00000000-0008-0000-0300-00000914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4219575" y="6667500"/>
          <a:ext cx="504825" cy="361950"/>
        </a:xfrm>
        <a:prstGeom prst="rect">
          <a:avLst/>
        </a:prstGeom>
        <a:noFill/>
        <a:ln w="9525">
          <a:noFill/>
          <a:miter lim="800000"/>
          <a:headEnd/>
          <a:tailEnd/>
        </a:ln>
      </xdr:spPr>
    </xdr:pic>
    <xdr:clientData/>
  </xdr:twoCellAnchor>
  <xdr:twoCellAnchor editAs="oneCell">
    <xdr:from>
      <xdr:col>19</xdr:col>
      <xdr:colOff>85725</xdr:colOff>
      <xdr:row>0</xdr:row>
      <xdr:rowOff>0</xdr:rowOff>
    </xdr:from>
    <xdr:to>
      <xdr:col>21</xdr:col>
      <xdr:colOff>104775</xdr:colOff>
      <xdr:row>2</xdr:row>
      <xdr:rowOff>123825</xdr:rowOff>
    </xdr:to>
    <xdr:pic>
      <xdr:nvPicPr>
        <xdr:cNvPr id="5130" name="Image 17">
          <a:extLst>
            <a:ext uri="{FF2B5EF4-FFF2-40B4-BE49-F238E27FC236}">
              <a16:creationId xmlns:a16="http://schemas.microsoft.com/office/drawing/2014/main" id="{00000000-0008-0000-0300-00000A14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524250" y="0"/>
          <a:ext cx="381000" cy="428625"/>
        </a:xfrm>
        <a:prstGeom prst="rect">
          <a:avLst/>
        </a:prstGeom>
        <a:noFill/>
        <a:ln w="9525">
          <a:noFill/>
          <a:miter lim="800000"/>
          <a:headEnd/>
          <a:tailEnd/>
        </a:ln>
      </xdr:spPr>
    </xdr:pic>
    <xdr:clientData/>
  </xdr:twoCellAnchor>
  <xdr:twoCellAnchor editAs="oneCell">
    <xdr:from>
      <xdr:col>20</xdr:col>
      <xdr:colOff>9525</xdr:colOff>
      <xdr:row>42</xdr:row>
      <xdr:rowOff>0</xdr:rowOff>
    </xdr:from>
    <xdr:to>
      <xdr:col>22</xdr:col>
      <xdr:colOff>28575</xdr:colOff>
      <xdr:row>44</xdr:row>
      <xdr:rowOff>123825</xdr:rowOff>
    </xdr:to>
    <xdr:pic>
      <xdr:nvPicPr>
        <xdr:cNvPr id="5131" name="Image 18">
          <a:extLst>
            <a:ext uri="{FF2B5EF4-FFF2-40B4-BE49-F238E27FC236}">
              <a16:creationId xmlns:a16="http://schemas.microsoft.com/office/drawing/2014/main" id="{00000000-0008-0000-0300-00000B14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629025" y="6629400"/>
          <a:ext cx="381000" cy="428625"/>
        </a:xfrm>
        <a:prstGeom prst="rect">
          <a:avLst/>
        </a:prstGeom>
        <a:noFill/>
        <a:ln w="9525">
          <a:noFill/>
          <a:miter lim="800000"/>
          <a:headEnd/>
          <a:tailEnd/>
        </a:ln>
      </xdr:spPr>
    </xdr:pic>
    <xdr:clientData/>
  </xdr:twoCellAnchor>
  <xdr:twoCellAnchor editAs="oneCell">
    <xdr:from>
      <xdr:col>26</xdr:col>
      <xdr:colOff>161925</xdr:colOff>
      <xdr:row>41</xdr:row>
      <xdr:rowOff>123825</xdr:rowOff>
    </xdr:from>
    <xdr:to>
      <xdr:col>29</xdr:col>
      <xdr:colOff>133350</xdr:colOff>
      <xdr:row>43</xdr:row>
      <xdr:rowOff>123826</xdr:rowOff>
    </xdr:to>
    <xdr:pic>
      <xdr:nvPicPr>
        <xdr:cNvPr id="5132" name="Image 20">
          <a:extLst>
            <a:ext uri="{FF2B5EF4-FFF2-40B4-BE49-F238E27FC236}">
              <a16:creationId xmlns:a16="http://schemas.microsoft.com/office/drawing/2014/main" id="{00000000-0008-0000-0300-00000C14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4867275" y="6600825"/>
          <a:ext cx="514350" cy="304800"/>
        </a:xfrm>
        <a:prstGeom prst="rect">
          <a:avLst/>
        </a:prstGeom>
        <a:noFill/>
        <a:ln w="9525">
          <a:noFill/>
          <a:miter lim="800000"/>
          <a:headEnd/>
          <a:tailEnd/>
        </a:ln>
      </xdr:spPr>
    </xdr:pic>
    <xdr:clientData/>
  </xdr:twoCellAnchor>
  <xdr:twoCellAnchor editAs="absolute">
    <xdr:from>
      <xdr:col>27</xdr:col>
      <xdr:colOff>9525</xdr:colOff>
      <xdr:row>0</xdr:row>
      <xdr:rowOff>0</xdr:rowOff>
    </xdr:from>
    <xdr:to>
      <xdr:col>33</xdr:col>
      <xdr:colOff>152400</xdr:colOff>
      <xdr:row>2</xdr:row>
      <xdr:rowOff>142875</xdr:rowOff>
    </xdr:to>
    <xdr:pic>
      <xdr:nvPicPr>
        <xdr:cNvPr id="5133" name="Image 8">
          <a:extLst>
            <a:ext uri="{FF2B5EF4-FFF2-40B4-BE49-F238E27FC236}">
              <a16:creationId xmlns:a16="http://schemas.microsoft.com/office/drawing/2014/main" id="{00000000-0008-0000-0300-00000D140000}"/>
            </a:ext>
          </a:extLst>
        </xdr:cNvPr>
        <xdr:cNvPicPr>
          <a:picLocks noChangeAspect="1" noChangeArrowheads="1"/>
        </xdr:cNvPicPr>
      </xdr:nvPicPr>
      <xdr:blipFill>
        <a:blip xmlns:r="http://schemas.openxmlformats.org/officeDocument/2006/relationships" r:embed="rId6" cstate="print"/>
        <a:srcRect t="24583" b="19374"/>
        <a:stretch>
          <a:fillRect/>
        </a:stretch>
      </xdr:blipFill>
      <xdr:spPr bwMode="auto">
        <a:xfrm>
          <a:off x="4895850" y="0"/>
          <a:ext cx="1228725" cy="447675"/>
        </a:xfrm>
        <a:prstGeom prst="rect">
          <a:avLst/>
        </a:prstGeom>
        <a:noFill/>
        <a:ln w="9525">
          <a:noFill/>
          <a:miter lim="800000"/>
          <a:headEnd/>
          <a:tailEnd/>
        </a:ln>
      </xdr:spPr>
    </xdr:pic>
    <xdr:clientData/>
  </xdr:twoCellAnchor>
  <xdr:twoCellAnchor editAs="oneCell">
    <xdr:from>
      <xdr:col>0</xdr:col>
      <xdr:colOff>0</xdr:colOff>
      <xdr:row>0</xdr:row>
      <xdr:rowOff>19050</xdr:rowOff>
    </xdr:from>
    <xdr:to>
      <xdr:col>3</xdr:col>
      <xdr:colOff>104775</xdr:colOff>
      <xdr:row>2</xdr:row>
      <xdr:rowOff>85725</xdr:rowOff>
    </xdr:to>
    <xdr:pic>
      <xdr:nvPicPr>
        <xdr:cNvPr id="5134" name="Image 33">
          <a:extLst>
            <a:ext uri="{FF2B5EF4-FFF2-40B4-BE49-F238E27FC236}">
              <a16:creationId xmlns:a16="http://schemas.microsoft.com/office/drawing/2014/main" id="{00000000-0008-0000-0300-00000E14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0" y="19050"/>
          <a:ext cx="647700" cy="37147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66600</xdr:colOff>
      <xdr:row>14</xdr:row>
      <xdr:rowOff>57240</xdr:rowOff>
    </xdr:from>
    <xdr:to>
      <xdr:col>2</xdr:col>
      <xdr:colOff>82080</xdr:colOff>
      <xdr:row>15</xdr:row>
      <xdr:rowOff>98280</xdr:rowOff>
    </xdr:to>
    <xdr:sp macro="" textlink="">
      <xdr:nvSpPr>
        <xdr:cNvPr id="81" name="CustomShape 1">
          <a:extLst>
            <a:ext uri="{FF2B5EF4-FFF2-40B4-BE49-F238E27FC236}">
              <a16:creationId xmlns:a16="http://schemas.microsoft.com/office/drawing/2014/main" id="{00000000-0008-0000-0400-000051000000}"/>
            </a:ext>
          </a:extLst>
        </xdr:cNvPr>
        <xdr:cNvSpPr/>
      </xdr:nvSpPr>
      <xdr:spPr>
        <a:xfrm>
          <a:off x="257400" y="2190600"/>
          <a:ext cx="206640" cy="19368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66600</xdr:colOff>
      <xdr:row>42</xdr:row>
      <xdr:rowOff>57240</xdr:rowOff>
    </xdr:from>
    <xdr:to>
      <xdr:col>2</xdr:col>
      <xdr:colOff>82080</xdr:colOff>
      <xdr:row>43</xdr:row>
      <xdr:rowOff>98280</xdr:rowOff>
    </xdr:to>
    <xdr:sp macro="" textlink="">
      <xdr:nvSpPr>
        <xdr:cNvPr id="82" name="CustomShape 1">
          <a:extLst>
            <a:ext uri="{FF2B5EF4-FFF2-40B4-BE49-F238E27FC236}">
              <a16:creationId xmlns:a16="http://schemas.microsoft.com/office/drawing/2014/main" id="{00000000-0008-0000-0400-000052000000}"/>
            </a:ext>
          </a:extLst>
        </xdr:cNvPr>
        <xdr:cNvSpPr/>
      </xdr:nvSpPr>
      <xdr:spPr>
        <a:xfrm>
          <a:off x="257400" y="7067520"/>
          <a:ext cx="206640" cy="19332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editAs="oneCell">
    <xdr:from>
      <xdr:col>44</xdr:col>
      <xdr:colOff>85725</xdr:colOff>
      <xdr:row>0</xdr:row>
      <xdr:rowOff>38100</xdr:rowOff>
    </xdr:from>
    <xdr:to>
      <xdr:col>46</xdr:col>
      <xdr:colOff>123824</xdr:colOff>
      <xdr:row>2</xdr:row>
      <xdr:rowOff>114300</xdr:rowOff>
    </xdr:to>
    <xdr:pic>
      <xdr:nvPicPr>
        <xdr:cNvPr id="2051" name="Image 1">
          <a:extLst>
            <a:ext uri="{FF2B5EF4-FFF2-40B4-BE49-F238E27FC236}">
              <a16:creationId xmlns:a16="http://schemas.microsoft.com/office/drawing/2014/main" id="{00000000-0008-0000-0400-000003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077200" y="38100"/>
          <a:ext cx="400050" cy="381000"/>
        </a:xfrm>
        <a:prstGeom prst="rect">
          <a:avLst/>
        </a:prstGeom>
        <a:noFill/>
        <a:ln w="9525">
          <a:noFill/>
          <a:miter lim="800000"/>
          <a:headEnd/>
          <a:tailEnd/>
        </a:ln>
      </xdr:spPr>
    </xdr:pic>
    <xdr:clientData/>
  </xdr:twoCellAnchor>
  <xdr:twoCellAnchor editAs="oneCell">
    <xdr:from>
      <xdr:col>23</xdr:col>
      <xdr:colOff>57150</xdr:colOff>
      <xdr:row>0</xdr:row>
      <xdr:rowOff>38100</xdr:rowOff>
    </xdr:from>
    <xdr:to>
      <xdr:col>26</xdr:col>
      <xdr:colOff>47625</xdr:colOff>
      <xdr:row>2</xdr:row>
      <xdr:rowOff>95250</xdr:rowOff>
    </xdr:to>
    <xdr:pic>
      <xdr:nvPicPr>
        <xdr:cNvPr id="2052" name="Image 16">
          <a:extLst>
            <a:ext uri="{FF2B5EF4-FFF2-40B4-BE49-F238E27FC236}">
              <a16:creationId xmlns:a16="http://schemas.microsoft.com/office/drawing/2014/main" id="{00000000-0008-0000-0400-0000040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219575" y="38100"/>
          <a:ext cx="533400" cy="361950"/>
        </a:xfrm>
        <a:prstGeom prst="rect">
          <a:avLst/>
        </a:prstGeom>
        <a:noFill/>
        <a:ln w="9525">
          <a:noFill/>
          <a:miter lim="800000"/>
          <a:headEnd/>
          <a:tailEnd/>
        </a:ln>
      </xdr:spPr>
    </xdr:pic>
    <xdr:clientData/>
  </xdr:twoCellAnchor>
  <xdr:twoCellAnchor>
    <xdr:from>
      <xdr:col>44</xdr:col>
      <xdr:colOff>85725</xdr:colOff>
      <xdr:row>37</xdr:row>
      <xdr:rowOff>38100</xdr:rowOff>
    </xdr:from>
    <xdr:to>
      <xdr:col>46</xdr:col>
      <xdr:colOff>95250</xdr:colOff>
      <xdr:row>39</xdr:row>
      <xdr:rowOff>114300</xdr:rowOff>
    </xdr:to>
    <xdr:pic>
      <xdr:nvPicPr>
        <xdr:cNvPr id="2053" name="Image 25">
          <a:extLst>
            <a:ext uri="{FF2B5EF4-FFF2-40B4-BE49-F238E27FC236}">
              <a16:creationId xmlns:a16="http://schemas.microsoft.com/office/drawing/2014/main" id="{00000000-0008-0000-0400-000005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077200" y="6286500"/>
          <a:ext cx="371475" cy="381000"/>
        </a:xfrm>
        <a:prstGeom prst="rect">
          <a:avLst/>
        </a:prstGeom>
        <a:noFill/>
        <a:ln w="9525">
          <a:noFill/>
          <a:miter lim="800000"/>
          <a:headEnd/>
          <a:tailEnd/>
        </a:ln>
      </xdr:spPr>
    </xdr:pic>
    <xdr:clientData/>
  </xdr:twoCellAnchor>
  <xdr:twoCellAnchor>
    <xdr:from>
      <xdr:col>23</xdr:col>
      <xdr:colOff>57150</xdr:colOff>
      <xdr:row>37</xdr:row>
      <xdr:rowOff>38100</xdr:rowOff>
    </xdr:from>
    <xdr:to>
      <xdr:col>26</xdr:col>
      <xdr:colOff>9525</xdr:colOff>
      <xdr:row>39</xdr:row>
      <xdr:rowOff>95250</xdr:rowOff>
    </xdr:to>
    <xdr:pic>
      <xdr:nvPicPr>
        <xdr:cNvPr id="2054" name="Image 26">
          <a:extLst>
            <a:ext uri="{FF2B5EF4-FFF2-40B4-BE49-F238E27FC236}">
              <a16:creationId xmlns:a16="http://schemas.microsoft.com/office/drawing/2014/main" id="{00000000-0008-0000-0400-0000060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219575" y="6286500"/>
          <a:ext cx="495300" cy="361950"/>
        </a:xfrm>
        <a:prstGeom prst="rect">
          <a:avLst/>
        </a:prstGeom>
        <a:noFill/>
        <a:ln w="9525">
          <a:noFill/>
          <a:miter lim="800000"/>
          <a:headEnd/>
          <a:tailEnd/>
        </a:ln>
      </xdr:spPr>
    </xdr:pic>
    <xdr:clientData/>
  </xdr:twoCellAnchor>
  <xdr:twoCellAnchor editAs="oneCell">
    <xdr:from>
      <xdr:col>19</xdr:col>
      <xdr:colOff>152400</xdr:colOff>
      <xdr:row>0</xdr:row>
      <xdr:rowOff>0</xdr:rowOff>
    </xdr:from>
    <xdr:to>
      <xdr:col>22</xdr:col>
      <xdr:colOff>0</xdr:colOff>
      <xdr:row>2</xdr:row>
      <xdr:rowOff>123825</xdr:rowOff>
    </xdr:to>
    <xdr:pic>
      <xdr:nvPicPr>
        <xdr:cNvPr id="2055" name="Image 19">
          <a:extLst>
            <a:ext uri="{FF2B5EF4-FFF2-40B4-BE49-F238E27FC236}">
              <a16:creationId xmlns:a16="http://schemas.microsoft.com/office/drawing/2014/main" id="{00000000-0008-0000-0400-00000708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590925" y="0"/>
          <a:ext cx="390525" cy="428625"/>
        </a:xfrm>
        <a:prstGeom prst="rect">
          <a:avLst/>
        </a:prstGeom>
        <a:noFill/>
        <a:ln w="9525">
          <a:noFill/>
          <a:miter lim="800000"/>
          <a:headEnd/>
          <a:tailEnd/>
        </a:ln>
      </xdr:spPr>
    </xdr:pic>
    <xdr:clientData/>
  </xdr:twoCellAnchor>
  <xdr:twoCellAnchor editAs="oneCell">
    <xdr:from>
      <xdr:col>20</xdr:col>
      <xdr:colOff>28575</xdr:colOff>
      <xdr:row>37</xdr:row>
      <xdr:rowOff>28575</xdr:rowOff>
    </xdr:from>
    <xdr:to>
      <xdr:col>22</xdr:col>
      <xdr:colOff>47625</xdr:colOff>
      <xdr:row>39</xdr:row>
      <xdr:rowOff>142875</xdr:rowOff>
    </xdr:to>
    <xdr:pic>
      <xdr:nvPicPr>
        <xdr:cNvPr id="2056" name="Image 20">
          <a:extLst>
            <a:ext uri="{FF2B5EF4-FFF2-40B4-BE49-F238E27FC236}">
              <a16:creationId xmlns:a16="http://schemas.microsoft.com/office/drawing/2014/main" id="{00000000-0008-0000-0400-00000808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648075" y="6276975"/>
          <a:ext cx="381000" cy="419100"/>
        </a:xfrm>
        <a:prstGeom prst="rect">
          <a:avLst/>
        </a:prstGeom>
        <a:noFill/>
        <a:ln w="9525">
          <a:noFill/>
          <a:miter lim="800000"/>
          <a:headEnd/>
          <a:tailEnd/>
        </a:ln>
      </xdr:spPr>
    </xdr:pic>
    <xdr:clientData/>
  </xdr:twoCellAnchor>
  <xdr:twoCellAnchor editAs="oneCell">
    <xdr:from>
      <xdr:col>27</xdr:col>
      <xdr:colOff>57150</xdr:colOff>
      <xdr:row>37</xdr:row>
      <xdr:rowOff>57150</xdr:rowOff>
    </xdr:from>
    <xdr:to>
      <xdr:col>29</xdr:col>
      <xdr:colOff>180202</xdr:colOff>
      <xdr:row>39</xdr:row>
      <xdr:rowOff>57150</xdr:rowOff>
    </xdr:to>
    <xdr:pic>
      <xdr:nvPicPr>
        <xdr:cNvPr id="2057" name="Image 31">
          <a:extLst>
            <a:ext uri="{FF2B5EF4-FFF2-40B4-BE49-F238E27FC236}">
              <a16:creationId xmlns:a16="http://schemas.microsoft.com/office/drawing/2014/main" id="{00000000-0008-0000-0400-00000908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4943475" y="6305550"/>
          <a:ext cx="514350" cy="304800"/>
        </a:xfrm>
        <a:prstGeom prst="rect">
          <a:avLst/>
        </a:prstGeom>
        <a:noFill/>
        <a:ln w="9525">
          <a:noFill/>
          <a:miter lim="800000"/>
          <a:headEnd/>
          <a:tailEnd/>
        </a:ln>
      </xdr:spPr>
    </xdr:pic>
    <xdr:clientData/>
  </xdr:twoCellAnchor>
  <xdr:twoCellAnchor editAs="absolute">
    <xdr:from>
      <xdr:col>26</xdr:col>
      <xdr:colOff>275195</xdr:colOff>
      <xdr:row>0</xdr:row>
      <xdr:rowOff>19050</xdr:rowOff>
    </xdr:from>
    <xdr:to>
      <xdr:col>31</xdr:col>
      <xdr:colOff>22139</xdr:colOff>
      <xdr:row>3</xdr:row>
      <xdr:rowOff>9525</xdr:rowOff>
    </xdr:to>
    <xdr:pic>
      <xdr:nvPicPr>
        <xdr:cNvPr id="2058" name="Image 8">
          <a:extLst>
            <a:ext uri="{FF2B5EF4-FFF2-40B4-BE49-F238E27FC236}">
              <a16:creationId xmlns:a16="http://schemas.microsoft.com/office/drawing/2014/main" id="{00000000-0008-0000-0400-00000A080000}"/>
            </a:ext>
          </a:extLst>
        </xdr:cNvPr>
        <xdr:cNvPicPr>
          <a:picLocks noChangeAspect="1" noChangeArrowheads="1"/>
        </xdr:cNvPicPr>
      </xdr:nvPicPr>
      <xdr:blipFill>
        <a:blip xmlns:r="http://schemas.openxmlformats.org/officeDocument/2006/relationships" r:embed="rId6" cstate="print"/>
        <a:srcRect t="24583" b="19374"/>
        <a:stretch>
          <a:fillRect/>
        </a:stretch>
      </xdr:blipFill>
      <xdr:spPr bwMode="auto">
        <a:xfrm>
          <a:off x="4819650" y="19050"/>
          <a:ext cx="1209675" cy="447675"/>
        </a:xfrm>
        <a:prstGeom prst="rect">
          <a:avLst/>
        </a:prstGeom>
        <a:noFill/>
        <a:ln w="9525">
          <a:noFill/>
          <a:miter lim="800000"/>
          <a:headEnd/>
          <a:tailEnd/>
        </a:ln>
      </xdr:spPr>
    </xdr:pic>
    <xdr:clientData/>
  </xdr:twoCellAnchor>
  <xdr:twoCellAnchor editAs="oneCell">
    <xdr:from>
      <xdr:col>0</xdr:col>
      <xdr:colOff>0</xdr:colOff>
      <xdr:row>0</xdr:row>
      <xdr:rowOff>38100</xdr:rowOff>
    </xdr:from>
    <xdr:to>
      <xdr:col>2</xdr:col>
      <xdr:colOff>171450</xdr:colOff>
      <xdr:row>2</xdr:row>
      <xdr:rowOff>38100</xdr:rowOff>
    </xdr:to>
    <xdr:pic>
      <xdr:nvPicPr>
        <xdr:cNvPr id="2059" name="Image 33">
          <a:extLst>
            <a:ext uri="{FF2B5EF4-FFF2-40B4-BE49-F238E27FC236}">
              <a16:creationId xmlns:a16="http://schemas.microsoft.com/office/drawing/2014/main" id="{00000000-0008-0000-0400-00000B08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0" y="38100"/>
          <a:ext cx="533400" cy="3048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66600</xdr:colOff>
      <xdr:row>13</xdr:row>
      <xdr:rowOff>57240</xdr:rowOff>
    </xdr:from>
    <xdr:to>
      <xdr:col>2</xdr:col>
      <xdr:colOff>82080</xdr:colOff>
      <xdr:row>14</xdr:row>
      <xdr:rowOff>98280</xdr:rowOff>
    </xdr:to>
    <xdr:sp macro="" textlink="">
      <xdr:nvSpPr>
        <xdr:cNvPr id="92" name="CustomShape 1">
          <a:extLst>
            <a:ext uri="{FF2B5EF4-FFF2-40B4-BE49-F238E27FC236}">
              <a16:creationId xmlns:a16="http://schemas.microsoft.com/office/drawing/2014/main" id="{00000000-0008-0000-0500-00005C000000}"/>
            </a:ext>
          </a:extLst>
        </xdr:cNvPr>
        <xdr:cNvSpPr/>
      </xdr:nvSpPr>
      <xdr:spPr>
        <a:xfrm>
          <a:off x="257400" y="2114640"/>
          <a:ext cx="206640" cy="193320"/>
        </a:xfrm>
        <a:prstGeom prst="ellipse">
          <a:avLst/>
        </a:prstGeom>
        <a:solidFill>
          <a:srgbClr val="FF99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66600</xdr:colOff>
      <xdr:row>44</xdr:row>
      <xdr:rowOff>38160</xdr:rowOff>
    </xdr:from>
    <xdr:to>
      <xdr:col>2</xdr:col>
      <xdr:colOff>82080</xdr:colOff>
      <xdr:row>45</xdr:row>
      <xdr:rowOff>79200</xdr:rowOff>
    </xdr:to>
    <xdr:sp macro="" textlink="">
      <xdr:nvSpPr>
        <xdr:cNvPr id="93" name="CustomShape 1">
          <a:extLst>
            <a:ext uri="{FF2B5EF4-FFF2-40B4-BE49-F238E27FC236}">
              <a16:creationId xmlns:a16="http://schemas.microsoft.com/office/drawing/2014/main" id="{00000000-0008-0000-0500-00005D000000}"/>
            </a:ext>
          </a:extLst>
        </xdr:cNvPr>
        <xdr:cNvSpPr/>
      </xdr:nvSpPr>
      <xdr:spPr>
        <a:xfrm>
          <a:off x="257400" y="6896160"/>
          <a:ext cx="206640" cy="193320"/>
        </a:xfrm>
        <a:prstGeom prst="ellipse">
          <a:avLst/>
        </a:prstGeom>
        <a:solidFill>
          <a:srgbClr val="FF99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editAs="oneCell">
    <xdr:from>
      <xdr:col>45</xdr:col>
      <xdr:colOff>85725</xdr:colOff>
      <xdr:row>0</xdr:row>
      <xdr:rowOff>47625</xdr:rowOff>
    </xdr:from>
    <xdr:to>
      <xdr:col>47</xdr:col>
      <xdr:colOff>66675</xdr:colOff>
      <xdr:row>2</xdr:row>
      <xdr:rowOff>85725</xdr:rowOff>
    </xdr:to>
    <xdr:pic>
      <xdr:nvPicPr>
        <xdr:cNvPr id="6147" name="Image 5">
          <a:extLst>
            <a:ext uri="{FF2B5EF4-FFF2-40B4-BE49-F238E27FC236}">
              <a16:creationId xmlns:a16="http://schemas.microsoft.com/office/drawing/2014/main" id="{00000000-0008-0000-0500-0000031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229600" y="47625"/>
          <a:ext cx="342900" cy="342900"/>
        </a:xfrm>
        <a:prstGeom prst="rect">
          <a:avLst/>
        </a:prstGeom>
        <a:noFill/>
        <a:ln w="9525">
          <a:noFill/>
          <a:miter lim="800000"/>
          <a:headEnd/>
          <a:tailEnd/>
        </a:ln>
      </xdr:spPr>
    </xdr:pic>
    <xdr:clientData/>
  </xdr:twoCellAnchor>
  <xdr:twoCellAnchor>
    <xdr:from>
      <xdr:col>45</xdr:col>
      <xdr:colOff>85725</xdr:colOff>
      <xdr:row>41</xdr:row>
      <xdr:rowOff>47625</xdr:rowOff>
    </xdr:from>
    <xdr:to>
      <xdr:col>47</xdr:col>
      <xdr:colOff>47625</xdr:colOff>
      <xdr:row>43</xdr:row>
      <xdr:rowOff>76200</xdr:rowOff>
    </xdr:to>
    <xdr:pic>
      <xdr:nvPicPr>
        <xdr:cNvPr id="6148" name="Image 6">
          <a:extLst>
            <a:ext uri="{FF2B5EF4-FFF2-40B4-BE49-F238E27FC236}">
              <a16:creationId xmlns:a16="http://schemas.microsoft.com/office/drawing/2014/main" id="{00000000-0008-0000-0500-0000041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229600" y="6448425"/>
          <a:ext cx="323850" cy="333375"/>
        </a:xfrm>
        <a:prstGeom prst="rect">
          <a:avLst/>
        </a:prstGeom>
        <a:noFill/>
        <a:ln w="9525">
          <a:noFill/>
          <a:miter lim="800000"/>
          <a:headEnd/>
          <a:tailEnd/>
        </a:ln>
      </xdr:spPr>
    </xdr:pic>
    <xdr:clientData/>
  </xdr:twoCellAnchor>
  <xdr:twoCellAnchor editAs="oneCell">
    <xdr:from>
      <xdr:col>23</xdr:col>
      <xdr:colOff>57150</xdr:colOff>
      <xdr:row>0</xdr:row>
      <xdr:rowOff>38100</xdr:rowOff>
    </xdr:from>
    <xdr:to>
      <xdr:col>26</xdr:col>
      <xdr:colOff>47625</xdr:colOff>
      <xdr:row>2</xdr:row>
      <xdr:rowOff>95250</xdr:rowOff>
    </xdr:to>
    <xdr:pic>
      <xdr:nvPicPr>
        <xdr:cNvPr id="6149" name="Image 9">
          <a:extLst>
            <a:ext uri="{FF2B5EF4-FFF2-40B4-BE49-F238E27FC236}">
              <a16:creationId xmlns:a16="http://schemas.microsoft.com/office/drawing/2014/main" id="{00000000-0008-0000-0500-0000051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219575" y="38100"/>
          <a:ext cx="533400" cy="361950"/>
        </a:xfrm>
        <a:prstGeom prst="rect">
          <a:avLst/>
        </a:prstGeom>
        <a:noFill/>
        <a:ln w="9525">
          <a:noFill/>
          <a:miter lim="800000"/>
          <a:headEnd/>
          <a:tailEnd/>
        </a:ln>
      </xdr:spPr>
    </xdr:pic>
    <xdr:clientData/>
  </xdr:twoCellAnchor>
  <xdr:twoCellAnchor>
    <xdr:from>
      <xdr:col>23</xdr:col>
      <xdr:colOff>57150</xdr:colOff>
      <xdr:row>41</xdr:row>
      <xdr:rowOff>38100</xdr:rowOff>
    </xdr:from>
    <xdr:to>
      <xdr:col>26</xdr:col>
      <xdr:colOff>9525</xdr:colOff>
      <xdr:row>43</xdr:row>
      <xdr:rowOff>95250</xdr:rowOff>
    </xdr:to>
    <xdr:pic>
      <xdr:nvPicPr>
        <xdr:cNvPr id="6150" name="Image 13">
          <a:extLst>
            <a:ext uri="{FF2B5EF4-FFF2-40B4-BE49-F238E27FC236}">
              <a16:creationId xmlns:a16="http://schemas.microsoft.com/office/drawing/2014/main" id="{00000000-0008-0000-0500-0000061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219575" y="6438900"/>
          <a:ext cx="495300" cy="361950"/>
        </a:xfrm>
        <a:prstGeom prst="rect">
          <a:avLst/>
        </a:prstGeom>
        <a:noFill/>
        <a:ln w="9525">
          <a:noFill/>
          <a:miter lim="800000"/>
          <a:headEnd/>
          <a:tailEnd/>
        </a:ln>
      </xdr:spPr>
    </xdr:pic>
    <xdr:clientData/>
  </xdr:twoCellAnchor>
  <xdr:twoCellAnchor>
    <xdr:from>
      <xdr:col>1</xdr:col>
      <xdr:colOff>66600</xdr:colOff>
      <xdr:row>65</xdr:row>
      <xdr:rowOff>38160</xdr:rowOff>
    </xdr:from>
    <xdr:to>
      <xdr:col>2</xdr:col>
      <xdr:colOff>82080</xdr:colOff>
      <xdr:row>66</xdr:row>
      <xdr:rowOff>79200</xdr:rowOff>
    </xdr:to>
    <xdr:sp macro="" textlink="">
      <xdr:nvSpPr>
        <xdr:cNvPr id="98" name="CustomShape 1">
          <a:extLst>
            <a:ext uri="{FF2B5EF4-FFF2-40B4-BE49-F238E27FC236}">
              <a16:creationId xmlns:a16="http://schemas.microsoft.com/office/drawing/2014/main" id="{00000000-0008-0000-0500-000062000000}"/>
            </a:ext>
          </a:extLst>
        </xdr:cNvPr>
        <xdr:cNvSpPr/>
      </xdr:nvSpPr>
      <xdr:spPr>
        <a:xfrm>
          <a:off x="257400" y="10096560"/>
          <a:ext cx="206640" cy="193320"/>
        </a:xfrm>
        <a:prstGeom prst="ellipse">
          <a:avLst/>
        </a:prstGeom>
        <a:solidFill>
          <a:srgbClr val="FF99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editAs="oneCell">
    <xdr:from>
      <xdr:col>20</xdr:col>
      <xdr:colOff>57150</xdr:colOff>
      <xdr:row>0</xdr:row>
      <xdr:rowOff>0</xdr:rowOff>
    </xdr:from>
    <xdr:to>
      <xdr:col>22</xdr:col>
      <xdr:colOff>66675</xdr:colOff>
      <xdr:row>2</xdr:row>
      <xdr:rowOff>123825</xdr:rowOff>
    </xdr:to>
    <xdr:pic>
      <xdr:nvPicPr>
        <xdr:cNvPr id="6152" name="Image 18">
          <a:extLst>
            <a:ext uri="{FF2B5EF4-FFF2-40B4-BE49-F238E27FC236}">
              <a16:creationId xmlns:a16="http://schemas.microsoft.com/office/drawing/2014/main" id="{00000000-0008-0000-0500-00000818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676650" y="0"/>
          <a:ext cx="371475" cy="428625"/>
        </a:xfrm>
        <a:prstGeom prst="rect">
          <a:avLst/>
        </a:prstGeom>
        <a:noFill/>
        <a:ln w="9525">
          <a:noFill/>
          <a:miter lim="800000"/>
          <a:headEnd/>
          <a:tailEnd/>
        </a:ln>
      </xdr:spPr>
    </xdr:pic>
    <xdr:clientData/>
  </xdr:twoCellAnchor>
  <xdr:twoCellAnchor editAs="oneCell">
    <xdr:from>
      <xdr:col>20</xdr:col>
      <xdr:colOff>76200</xdr:colOff>
      <xdr:row>41</xdr:row>
      <xdr:rowOff>19050</xdr:rowOff>
    </xdr:from>
    <xdr:to>
      <xdr:col>22</xdr:col>
      <xdr:colOff>95250</xdr:colOff>
      <xdr:row>44</xdr:row>
      <xdr:rowOff>2569</xdr:rowOff>
    </xdr:to>
    <xdr:pic>
      <xdr:nvPicPr>
        <xdr:cNvPr id="6153" name="Image 19">
          <a:extLst>
            <a:ext uri="{FF2B5EF4-FFF2-40B4-BE49-F238E27FC236}">
              <a16:creationId xmlns:a16="http://schemas.microsoft.com/office/drawing/2014/main" id="{00000000-0008-0000-0500-00000918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695700" y="6419850"/>
          <a:ext cx="381000" cy="438150"/>
        </a:xfrm>
        <a:prstGeom prst="rect">
          <a:avLst/>
        </a:prstGeom>
        <a:noFill/>
        <a:ln w="9525">
          <a:noFill/>
          <a:miter lim="800000"/>
          <a:headEnd/>
          <a:tailEnd/>
        </a:ln>
      </xdr:spPr>
    </xdr:pic>
    <xdr:clientData/>
  </xdr:twoCellAnchor>
  <xdr:twoCellAnchor editAs="oneCell">
    <xdr:from>
      <xdr:col>26</xdr:col>
      <xdr:colOff>114300</xdr:colOff>
      <xdr:row>41</xdr:row>
      <xdr:rowOff>57150</xdr:rowOff>
    </xdr:from>
    <xdr:to>
      <xdr:col>29</xdr:col>
      <xdr:colOff>85725</xdr:colOff>
      <xdr:row>43</xdr:row>
      <xdr:rowOff>57150</xdr:rowOff>
    </xdr:to>
    <xdr:pic>
      <xdr:nvPicPr>
        <xdr:cNvPr id="6154" name="Image 21">
          <a:extLst>
            <a:ext uri="{FF2B5EF4-FFF2-40B4-BE49-F238E27FC236}">
              <a16:creationId xmlns:a16="http://schemas.microsoft.com/office/drawing/2014/main" id="{00000000-0008-0000-0500-00000A18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4819650" y="6457950"/>
          <a:ext cx="514350" cy="304800"/>
        </a:xfrm>
        <a:prstGeom prst="rect">
          <a:avLst/>
        </a:prstGeom>
        <a:noFill/>
        <a:ln w="9525">
          <a:noFill/>
          <a:miter lim="800000"/>
          <a:headEnd/>
          <a:tailEnd/>
        </a:ln>
      </xdr:spPr>
    </xdr:pic>
    <xdr:clientData/>
  </xdr:twoCellAnchor>
  <xdr:twoCellAnchor editAs="absolute">
    <xdr:from>
      <xdr:col>26</xdr:col>
      <xdr:colOff>114300</xdr:colOff>
      <xdr:row>0</xdr:row>
      <xdr:rowOff>19050</xdr:rowOff>
    </xdr:from>
    <xdr:to>
      <xdr:col>33</xdr:col>
      <xdr:colOff>66675</xdr:colOff>
      <xdr:row>3</xdr:row>
      <xdr:rowOff>9525</xdr:rowOff>
    </xdr:to>
    <xdr:pic>
      <xdr:nvPicPr>
        <xdr:cNvPr id="6155" name="Image 8">
          <a:extLst>
            <a:ext uri="{FF2B5EF4-FFF2-40B4-BE49-F238E27FC236}">
              <a16:creationId xmlns:a16="http://schemas.microsoft.com/office/drawing/2014/main" id="{00000000-0008-0000-0500-00000B180000}"/>
            </a:ext>
          </a:extLst>
        </xdr:cNvPr>
        <xdr:cNvPicPr>
          <a:picLocks noChangeAspect="1" noChangeArrowheads="1"/>
        </xdr:cNvPicPr>
      </xdr:nvPicPr>
      <xdr:blipFill>
        <a:blip xmlns:r="http://schemas.openxmlformats.org/officeDocument/2006/relationships" r:embed="rId6" cstate="print"/>
        <a:srcRect t="24583" b="19374"/>
        <a:stretch>
          <a:fillRect/>
        </a:stretch>
      </xdr:blipFill>
      <xdr:spPr bwMode="auto">
        <a:xfrm>
          <a:off x="4819650" y="19050"/>
          <a:ext cx="1219200" cy="447675"/>
        </a:xfrm>
        <a:prstGeom prst="rect">
          <a:avLst/>
        </a:prstGeom>
        <a:noFill/>
        <a:ln w="9525">
          <a:noFill/>
          <a:miter lim="800000"/>
          <a:headEnd/>
          <a:tailEnd/>
        </a:ln>
      </xdr:spPr>
    </xdr:pic>
    <xdr:clientData/>
  </xdr:twoCellAnchor>
  <xdr:twoCellAnchor editAs="oneCell">
    <xdr:from>
      <xdr:col>0</xdr:col>
      <xdr:colOff>0</xdr:colOff>
      <xdr:row>0</xdr:row>
      <xdr:rowOff>38100</xdr:rowOff>
    </xdr:from>
    <xdr:to>
      <xdr:col>2</xdr:col>
      <xdr:colOff>171450</xdr:colOff>
      <xdr:row>2</xdr:row>
      <xdr:rowOff>47625</xdr:rowOff>
    </xdr:to>
    <xdr:pic>
      <xdr:nvPicPr>
        <xdr:cNvPr id="6156" name="Image 33">
          <a:extLst>
            <a:ext uri="{FF2B5EF4-FFF2-40B4-BE49-F238E27FC236}">
              <a16:creationId xmlns:a16="http://schemas.microsoft.com/office/drawing/2014/main" id="{00000000-0008-0000-0500-00000C18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0" y="38100"/>
          <a:ext cx="533400" cy="31432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73440</xdr:colOff>
      <xdr:row>38</xdr:row>
      <xdr:rowOff>48960</xdr:rowOff>
    </xdr:from>
    <xdr:to>
      <xdr:col>2</xdr:col>
      <xdr:colOff>88920</xdr:colOff>
      <xdr:row>39</xdr:row>
      <xdr:rowOff>90000</xdr:rowOff>
    </xdr:to>
    <xdr:sp macro="" textlink="">
      <xdr:nvSpPr>
        <xdr:cNvPr id="105" name="CustomShape 1">
          <a:extLst>
            <a:ext uri="{FF2B5EF4-FFF2-40B4-BE49-F238E27FC236}">
              <a16:creationId xmlns:a16="http://schemas.microsoft.com/office/drawing/2014/main" id="{00000000-0008-0000-0600-000069000000}"/>
            </a:ext>
          </a:extLst>
        </xdr:cNvPr>
        <xdr:cNvSpPr/>
      </xdr:nvSpPr>
      <xdr:spPr>
        <a:xfrm>
          <a:off x="264240" y="6221160"/>
          <a:ext cx="206640" cy="193320"/>
        </a:xfrm>
        <a:prstGeom prst="ellipse">
          <a:avLst/>
        </a:prstGeom>
        <a:solidFill>
          <a:srgbClr val="C0000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66600</xdr:colOff>
      <xdr:row>13</xdr:row>
      <xdr:rowOff>57240</xdr:rowOff>
    </xdr:from>
    <xdr:to>
      <xdr:col>2</xdr:col>
      <xdr:colOff>82080</xdr:colOff>
      <xdr:row>14</xdr:row>
      <xdr:rowOff>98280</xdr:rowOff>
    </xdr:to>
    <xdr:sp macro="" textlink="">
      <xdr:nvSpPr>
        <xdr:cNvPr id="106" name="CustomShape 1">
          <a:extLst>
            <a:ext uri="{FF2B5EF4-FFF2-40B4-BE49-F238E27FC236}">
              <a16:creationId xmlns:a16="http://schemas.microsoft.com/office/drawing/2014/main" id="{00000000-0008-0000-0600-00006A000000}"/>
            </a:ext>
          </a:extLst>
        </xdr:cNvPr>
        <xdr:cNvSpPr/>
      </xdr:nvSpPr>
      <xdr:spPr>
        <a:xfrm>
          <a:off x="257400" y="2114640"/>
          <a:ext cx="206640" cy="193320"/>
        </a:xfrm>
        <a:prstGeom prst="ellipse">
          <a:avLst/>
        </a:prstGeom>
        <a:solidFill>
          <a:srgbClr val="C0000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12</xdr:col>
      <xdr:colOff>66600</xdr:colOff>
      <xdr:row>14</xdr:row>
      <xdr:rowOff>9360</xdr:rowOff>
    </xdr:from>
    <xdr:to>
      <xdr:col>17</xdr:col>
      <xdr:colOff>28440</xdr:colOff>
      <xdr:row>14</xdr:row>
      <xdr:rowOff>9360</xdr:rowOff>
    </xdr:to>
    <xdr:sp macro="" textlink="">
      <xdr:nvSpPr>
        <xdr:cNvPr id="107" name="Line 1">
          <a:extLst>
            <a:ext uri="{FF2B5EF4-FFF2-40B4-BE49-F238E27FC236}">
              <a16:creationId xmlns:a16="http://schemas.microsoft.com/office/drawing/2014/main" id="{00000000-0008-0000-0600-00006B000000}"/>
            </a:ext>
          </a:extLst>
        </xdr:cNvPr>
        <xdr:cNvSpPr/>
      </xdr:nvSpPr>
      <xdr:spPr>
        <a:xfrm>
          <a:off x="2360160" y="2219040"/>
          <a:ext cx="917280" cy="0"/>
        </a:xfrm>
        <a:prstGeom prst="line">
          <a:avLst/>
        </a:prstGeom>
        <a:ln>
          <a:solidFill>
            <a:srgbClr val="C00000"/>
          </a:solidFill>
        </a:ln>
      </xdr:spPr>
      <xdr:style>
        <a:lnRef idx="3">
          <a:schemeClr val="dk1"/>
        </a:lnRef>
        <a:fillRef idx="0">
          <a:schemeClr val="dk1"/>
        </a:fillRef>
        <a:effectRef idx="2">
          <a:schemeClr val="dk1"/>
        </a:effectRef>
        <a:fontRef idx="minor"/>
      </xdr:style>
      <xdr:txBody>
        <a:bodyPr/>
        <a:lstStyle/>
        <a:p>
          <a:endParaRPr lang="fr-FR"/>
        </a:p>
      </xdr:txBody>
    </xdr:sp>
    <xdr:clientData/>
  </xdr:twoCellAnchor>
  <xdr:twoCellAnchor>
    <xdr:from>
      <xdr:col>1</xdr:col>
      <xdr:colOff>66600</xdr:colOff>
      <xdr:row>23</xdr:row>
      <xdr:rowOff>57240</xdr:rowOff>
    </xdr:from>
    <xdr:to>
      <xdr:col>2</xdr:col>
      <xdr:colOff>82080</xdr:colOff>
      <xdr:row>24</xdr:row>
      <xdr:rowOff>98280</xdr:rowOff>
    </xdr:to>
    <xdr:sp macro="" textlink="">
      <xdr:nvSpPr>
        <xdr:cNvPr id="108" name="CustomShape 1">
          <a:extLst>
            <a:ext uri="{FF2B5EF4-FFF2-40B4-BE49-F238E27FC236}">
              <a16:creationId xmlns:a16="http://schemas.microsoft.com/office/drawing/2014/main" id="{00000000-0008-0000-0600-00006C000000}"/>
            </a:ext>
          </a:extLst>
        </xdr:cNvPr>
        <xdr:cNvSpPr/>
      </xdr:nvSpPr>
      <xdr:spPr>
        <a:xfrm>
          <a:off x="257400" y="3638520"/>
          <a:ext cx="206640" cy="193320"/>
        </a:xfrm>
        <a:prstGeom prst="ellipse">
          <a:avLst/>
        </a:prstGeom>
        <a:solidFill>
          <a:srgbClr val="C0000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14</xdr:col>
      <xdr:colOff>142560</xdr:colOff>
      <xdr:row>24</xdr:row>
      <xdr:rowOff>18720</xdr:rowOff>
    </xdr:from>
    <xdr:to>
      <xdr:col>19</xdr:col>
      <xdr:colOff>104760</xdr:colOff>
      <xdr:row>24</xdr:row>
      <xdr:rowOff>18720</xdr:rowOff>
    </xdr:to>
    <xdr:sp macro="" textlink="">
      <xdr:nvSpPr>
        <xdr:cNvPr id="109" name="Line 1">
          <a:extLst>
            <a:ext uri="{FF2B5EF4-FFF2-40B4-BE49-F238E27FC236}">
              <a16:creationId xmlns:a16="http://schemas.microsoft.com/office/drawing/2014/main" id="{00000000-0008-0000-0600-00006D000000}"/>
            </a:ext>
          </a:extLst>
        </xdr:cNvPr>
        <xdr:cNvSpPr/>
      </xdr:nvSpPr>
      <xdr:spPr>
        <a:xfrm>
          <a:off x="2818440" y="3752280"/>
          <a:ext cx="917640" cy="0"/>
        </a:xfrm>
        <a:prstGeom prst="line">
          <a:avLst/>
        </a:prstGeom>
        <a:ln>
          <a:solidFill>
            <a:srgbClr val="C00000"/>
          </a:solidFill>
        </a:ln>
      </xdr:spPr>
      <xdr:style>
        <a:lnRef idx="3">
          <a:schemeClr val="dk1"/>
        </a:lnRef>
        <a:fillRef idx="0">
          <a:schemeClr val="dk1"/>
        </a:fillRef>
        <a:effectRef idx="2">
          <a:schemeClr val="dk1"/>
        </a:effectRef>
        <a:fontRef idx="minor"/>
      </xdr:style>
      <xdr:txBody>
        <a:bodyPr/>
        <a:lstStyle/>
        <a:p>
          <a:endParaRPr lang="fr-FR"/>
        </a:p>
      </xdr:txBody>
    </xdr:sp>
    <xdr:clientData/>
  </xdr:twoCellAnchor>
  <xdr:twoCellAnchor>
    <xdr:from>
      <xdr:col>1</xdr:col>
      <xdr:colOff>73440</xdr:colOff>
      <xdr:row>56</xdr:row>
      <xdr:rowOff>48960</xdr:rowOff>
    </xdr:from>
    <xdr:to>
      <xdr:col>2</xdr:col>
      <xdr:colOff>88920</xdr:colOff>
      <xdr:row>57</xdr:row>
      <xdr:rowOff>90000</xdr:rowOff>
    </xdr:to>
    <xdr:sp macro="" textlink="">
      <xdr:nvSpPr>
        <xdr:cNvPr id="110" name="CustomShape 1">
          <a:extLst>
            <a:ext uri="{FF2B5EF4-FFF2-40B4-BE49-F238E27FC236}">
              <a16:creationId xmlns:a16="http://schemas.microsoft.com/office/drawing/2014/main" id="{00000000-0008-0000-0600-00006E000000}"/>
            </a:ext>
          </a:extLst>
        </xdr:cNvPr>
        <xdr:cNvSpPr/>
      </xdr:nvSpPr>
      <xdr:spPr>
        <a:xfrm>
          <a:off x="264240" y="8796600"/>
          <a:ext cx="206640" cy="179280"/>
        </a:xfrm>
        <a:prstGeom prst="ellipse">
          <a:avLst/>
        </a:prstGeom>
        <a:solidFill>
          <a:srgbClr val="C0000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73440</xdr:colOff>
      <xdr:row>81</xdr:row>
      <xdr:rowOff>48960</xdr:rowOff>
    </xdr:from>
    <xdr:to>
      <xdr:col>2</xdr:col>
      <xdr:colOff>88920</xdr:colOff>
      <xdr:row>82</xdr:row>
      <xdr:rowOff>90000</xdr:rowOff>
    </xdr:to>
    <xdr:sp macro="" textlink="">
      <xdr:nvSpPr>
        <xdr:cNvPr id="111" name="CustomShape 1">
          <a:extLst>
            <a:ext uri="{FF2B5EF4-FFF2-40B4-BE49-F238E27FC236}">
              <a16:creationId xmlns:a16="http://schemas.microsoft.com/office/drawing/2014/main" id="{00000000-0008-0000-0600-00006F000000}"/>
            </a:ext>
          </a:extLst>
        </xdr:cNvPr>
        <xdr:cNvSpPr/>
      </xdr:nvSpPr>
      <xdr:spPr>
        <a:xfrm>
          <a:off x="264240" y="12327120"/>
          <a:ext cx="206640" cy="193320"/>
        </a:xfrm>
        <a:prstGeom prst="ellipse">
          <a:avLst/>
        </a:prstGeom>
        <a:solidFill>
          <a:srgbClr val="C0000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73440</xdr:colOff>
      <xdr:row>99</xdr:row>
      <xdr:rowOff>48960</xdr:rowOff>
    </xdr:from>
    <xdr:to>
      <xdr:col>2</xdr:col>
      <xdr:colOff>88920</xdr:colOff>
      <xdr:row>100</xdr:row>
      <xdr:rowOff>90000</xdr:rowOff>
    </xdr:to>
    <xdr:sp macro="" textlink="">
      <xdr:nvSpPr>
        <xdr:cNvPr id="112" name="CustomShape 1">
          <a:extLst>
            <a:ext uri="{FF2B5EF4-FFF2-40B4-BE49-F238E27FC236}">
              <a16:creationId xmlns:a16="http://schemas.microsoft.com/office/drawing/2014/main" id="{00000000-0008-0000-0600-000070000000}"/>
            </a:ext>
          </a:extLst>
        </xdr:cNvPr>
        <xdr:cNvSpPr/>
      </xdr:nvSpPr>
      <xdr:spPr>
        <a:xfrm>
          <a:off x="264240" y="14902560"/>
          <a:ext cx="206640" cy="179640"/>
        </a:xfrm>
        <a:prstGeom prst="ellipse">
          <a:avLst/>
        </a:prstGeom>
        <a:solidFill>
          <a:srgbClr val="C0000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editAs="oneCell">
    <xdr:from>
      <xdr:col>45</xdr:col>
      <xdr:colOff>85725</xdr:colOff>
      <xdr:row>0</xdr:row>
      <xdr:rowOff>47625</xdr:rowOff>
    </xdr:from>
    <xdr:to>
      <xdr:col>47</xdr:col>
      <xdr:colOff>66675</xdr:colOff>
      <xdr:row>2</xdr:row>
      <xdr:rowOff>76200</xdr:rowOff>
    </xdr:to>
    <xdr:pic>
      <xdr:nvPicPr>
        <xdr:cNvPr id="8201" name="Image 14">
          <a:extLst>
            <a:ext uri="{FF2B5EF4-FFF2-40B4-BE49-F238E27FC236}">
              <a16:creationId xmlns:a16="http://schemas.microsoft.com/office/drawing/2014/main" id="{00000000-0008-0000-0600-0000092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229600" y="47625"/>
          <a:ext cx="342900" cy="333375"/>
        </a:xfrm>
        <a:prstGeom prst="rect">
          <a:avLst/>
        </a:prstGeom>
        <a:noFill/>
        <a:ln w="9525">
          <a:noFill/>
          <a:miter lim="800000"/>
          <a:headEnd/>
          <a:tailEnd/>
        </a:ln>
      </xdr:spPr>
    </xdr:pic>
    <xdr:clientData/>
  </xdr:twoCellAnchor>
  <xdr:twoCellAnchor>
    <xdr:from>
      <xdr:col>45</xdr:col>
      <xdr:colOff>85725</xdr:colOff>
      <xdr:row>35</xdr:row>
      <xdr:rowOff>47625</xdr:rowOff>
    </xdr:from>
    <xdr:to>
      <xdr:col>47</xdr:col>
      <xdr:colOff>38100</xdr:colOff>
      <xdr:row>36</xdr:row>
      <xdr:rowOff>152400</xdr:rowOff>
    </xdr:to>
    <xdr:pic>
      <xdr:nvPicPr>
        <xdr:cNvPr id="8202" name="Image 15">
          <a:extLst>
            <a:ext uri="{FF2B5EF4-FFF2-40B4-BE49-F238E27FC236}">
              <a16:creationId xmlns:a16="http://schemas.microsoft.com/office/drawing/2014/main" id="{00000000-0008-0000-0600-00000A2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229600" y="5610225"/>
          <a:ext cx="314325" cy="333375"/>
        </a:xfrm>
        <a:prstGeom prst="rect">
          <a:avLst/>
        </a:prstGeom>
        <a:noFill/>
        <a:ln w="9525">
          <a:noFill/>
          <a:miter lim="800000"/>
          <a:headEnd/>
          <a:tailEnd/>
        </a:ln>
      </xdr:spPr>
    </xdr:pic>
    <xdr:clientData/>
  </xdr:twoCellAnchor>
  <xdr:twoCellAnchor>
    <xdr:from>
      <xdr:col>45</xdr:col>
      <xdr:colOff>85725</xdr:colOff>
      <xdr:row>78</xdr:row>
      <xdr:rowOff>47625</xdr:rowOff>
    </xdr:from>
    <xdr:to>
      <xdr:col>47</xdr:col>
      <xdr:colOff>38100</xdr:colOff>
      <xdr:row>80</xdr:row>
      <xdr:rowOff>76200</xdr:rowOff>
    </xdr:to>
    <xdr:pic>
      <xdr:nvPicPr>
        <xdr:cNvPr id="8203" name="Image 16">
          <a:extLst>
            <a:ext uri="{FF2B5EF4-FFF2-40B4-BE49-F238E27FC236}">
              <a16:creationId xmlns:a16="http://schemas.microsoft.com/office/drawing/2014/main" id="{00000000-0008-0000-0600-00000B2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8229600" y="11706225"/>
          <a:ext cx="314325" cy="333375"/>
        </a:xfrm>
        <a:prstGeom prst="rect">
          <a:avLst/>
        </a:prstGeom>
        <a:noFill/>
        <a:ln w="9525">
          <a:noFill/>
          <a:miter lim="800000"/>
          <a:headEnd/>
          <a:tailEnd/>
        </a:ln>
      </xdr:spPr>
    </xdr:pic>
    <xdr:clientData/>
  </xdr:twoCellAnchor>
  <xdr:twoCellAnchor>
    <xdr:from>
      <xdr:col>45</xdr:col>
      <xdr:colOff>85725</xdr:colOff>
      <xdr:row>35</xdr:row>
      <xdr:rowOff>47625</xdr:rowOff>
    </xdr:from>
    <xdr:to>
      <xdr:col>47</xdr:col>
      <xdr:colOff>38100</xdr:colOff>
      <xdr:row>36</xdr:row>
      <xdr:rowOff>152400</xdr:rowOff>
    </xdr:to>
    <xdr:pic>
      <xdr:nvPicPr>
        <xdr:cNvPr id="8204" name="Image 17">
          <a:extLst>
            <a:ext uri="{FF2B5EF4-FFF2-40B4-BE49-F238E27FC236}">
              <a16:creationId xmlns:a16="http://schemas.microsoft.com/office/drawing/2014/main" id="{00000000-0008-0000-0600-00000C2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229600" y="5610225"/>
          <a:ext cx="314325" cy="333375"/>
        </a:xfrm>
        <a:prstGeom prst="rect">
          <a:avLst/>
        </a:prstGeom>
        <a:noFill/>
        <a:ln w="9525">
          <a:noFill/>
          <a:miter lim="800000"/>
          <a:headEnd/>
          <a:tailEnd/>
        </a:ln>
      </xdr:spPr>
    </xdr:pic>
    <xdr:clientData/>
  </xdr:twoCellAnchor>
  <xdr:twoCellAnchor>
    <xdr:from>
      <xdr:col>45</xdr:col>
      <xdr:colOff>85725</xdr:colOff>
      <xdr:row>0</xdr:row>
      <xdr:rowOff>47625</xdr:rowOff>
    </xdr:from>
    <xdr:to>
      <xdr:col>47</xdr:col>
      <xdr:colOff>38100</xdr:colOff>
      <xdr:row>2</xdr:row>
      <xdr:rowOff>76200</xdr:rowOff>
    </xdr:to>
    <xdr:pic>
      <xdr:nvPicPr>
        <xdr:cNvPr id="8205" name="Image 19">
          <a:extLst>
            <a:ext uri="{FF2B5EF4-FFF2-40B4-BE49-F238E27FC236}">
              <a16:creationId xmlns:a16="http://schemas.microsoft.com/office/drawing/2014/main" id="{00000000-0008-0000-0600-00000D2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8229600" y="47625"/>
          <a:ext cx="314325" cy="333375"/>
        </a:xfrm>
        <a:prstGeom prst="rect">
          <a:avLst/>
        </a:prstGeom>
        <a:noFill/>
        <a:ln w="9525">
          <a:noFill/>
          <a:miter lim="800000"/>
          <a:headEnd/>
          <a:tailEnd/>
        </a:ln>
      </xdr:spPr>
    </xdr:pic>
    <xdr:clientData/>
  </xdr:twoCellAnchor>
  <xdr:twoCellAnchor editAs="oneCell">
    <xdr:from>
      <xdr:col>23</xdr:col>
      <xdr:colOff>57150</xdr:colOff>
      <xdr:row>0</xdr:row>
      <xdr:rowOff>38100</xdr:rowOff>
    </xdr:from>
    <xdr:to>
      <xdr:col>26</xdr:col>
      <xdr:colOff>47625</xdr:colOff>
      <xdr:row>2</xdr:row>
      <xdr:rowOff>95250</xdr:rowOff>
    </xdr:to>
    <xdr:pic>
      <xdr:nvPicPr>
        <xdr:cNvPr id="8206" name="Image 25">
          <a:extLst>
            <a:ext uri="{FF2B5EF4-FFF2-40B4-BE49-F238E27FC236}">
              <a16:creationId xmlns:a16="http://schemas.microsoft.com/office/drawing/2014/main" id="{00000000-0008-0000-0600-00000E2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4219575" y="38100"/>
          <a:ext cx="533400" cy="361950"/>
        </a:xfrm>
        <a:prstGeom prst="rect">
          <a:avLst/>
        </a:prstGeom>
        <a:noFill/>
        <a:ln w="9525">
          <a:noFill/>
          <a:miter lim="800000"/>
          <a:headEnd/>
          <a:tailEnd/>
        </a:ln>
      </xdr:spPr>
    </xdr:pic>
    <xdr:clientData/>
  </xdr:twoCellAnchor>
  <xdr:twoCellAnchor editAs="oneCell">
    <xdr:from>
      <xdr:col>20</xdr:col>
      <xdr:colOff>47625</xdr:colOff>
      <xdr:row>0</xdr:row>
      <xdr:rowOff>9525</xdr:rowOff>
    </xdr:from>
    <xdr:to>
      <xdr:col>22</xdr:col>
      <xdr:colOff>66675</xdr:colOff>
      <xdr:row>2</xdr:row>
      <xdr:rowOff>133350</xdr:rowOff>
    </xdr:to>
    <xdr:pic>
      <xdr:nvPicPr>
        <xdr:cNvPr id="8207" name="Image 31">
          <a:extLst>
            <a:ext uri="{FF2B5EF4-FFF2-40B4-BE49-F238E27FC236}">
              <a16:creationId xmlns:a16="http://schemas.microsoft.com/office/drawing/2014/main" id="{00000000-0008-0000-0600-00000F2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667125" y="9525"/>
          <a:ext cx="381000" cy="428625"/>
        </a:xfrm>
        <a:prstGeom prst="rect">
          <a:avLst/>
        </a:prstGeom>
        <a:noFill/>
        <a:ln w="9525">
          <a:noFill/>
          <a:miter lim="800000"/>
          <a:headEnd/>
          <a:tailEnd/>
        </a:ln>
      </xdr:spPr>
    </xdr:pic>
    <xdr:clientData/>
  </xdr:twoCellAnchor>
  <xdr:twoCellAnchor editAs="oneCell">
    <xdr:from>
      <xdr:col>22</xdr:col>
      <xdr:colOff>57150</xdr:colOff>
      <xdr:row>34</xdr:row>
      <xdr:rowOff>95250</xdr:rowOff>
    </xdr:from>
    <xdr:to>
      <xdr:col>25</xdr:col>
      <xdr:colOff>47625</xdr:colOff>
      <xdr:row>35</xdr:row>
      <xdr:rowOff>219075</xdr:rowOff>
    </xdr:to>
    <xdr:pic>
      <xdr:nvPicPr>
        <xdr:cNvPr id="8208" name="Image 37">
          <a:extLst>
            <a:ext uri="{FF2B5EF4-FFF2-40B4-BE49-F238E27FC236}">
              <a16:creationId xmlns:a16="http://schemas.microsoft.com/office/drawing/2014/main" id="{00000000-0008-0000-0600-0000102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4038600" y="5429250"/>
          <a:ext cx="533400" cy="352425"/>
        </a:xfrm>
        <a:prstGeom prst="rect">
          <a:avLst/>
        </a:prstGeom>
        <a:noFill/>
        <a:ln w="9525">
          <a:noFill/>
          <a:miter lim="800000"/>
          <a:headEnd/>
          <a:tailEnd/>
        </a:ln>
      </xdr:spPr>
    </xdr:pic>
    <xdr:clientData/>
  </xdr:twoCellAnchor>
  <xdr:twoCellAnchor editAs="oneCell">
    <xdr:from>
      <xdr:col>19</xdr:col>
      <xdr:colOff>47625</xdr:colOff>
      <xdr:row>34</xdr:row>
      <xdr:rowOff>66675</xdr:rowOff>
    </xdr:from>
    <xdr:to>
      <xdr:col>21</xdr:col>
      <xdr:colOff>66675</xdr:colOff>
      <xdr:row>36</xdr:row>
      <xdr:rowOff>38100</xdr:rowOff>
    </xdr:to>
    <xdr:pic>
      <xdr:nvPicPr>
        <xdr:cNvPr id="8209" name="Image 39">
          <a:extLst>
            <a:ext uri="{FF2B5EF4-FFF2-40B4-BE49-F238E27FC236}">
              <a16:creationId xmlns:a16="http://schemas.microsoft.com/office/drawing/2014/main" id="{00000000-0008-0000-0600-0000112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3486150" y="5400675"/>
          <a:ext cx="381000" cy="428625"/>
        </a:xfrm>
        <a:prstGeom prst="rect">
          <a:avLst/>
        </a:prstGeom>
        <a:noFill/>
        <a:ln w="9525">
          <a:noFill/>
          <a:miter lim="800000"/>
          <a:headEnd/>
          <a:tailEnd/>
        </a:ln>
      </xdr:spPr>
    </xdr:pic>
    <xdr:clientData/>
  </xdr:twoCellAnchor>
  <xdr:twoCellAnchor editAs="oneCell">
    <xdr:from>
      <xdr:col>25</xdr:col>
      <xdr:colOff>161925</xdr:colOff>
      <xdr:row>34</xdr:row>
      <xdr:rowOff>85725</xdr:rowOff>
    </xdr:from>
    <xdr:to>
      <xdr:col>28</xdr:col>
      <xdr:colOff>133350</xdr:colOff>
      <xdr:row>35</xdr:row>
      <xdr:rowOff>161925</xdr:rowOff>
    </xdr:to>
    <xdr:pic>
      <xdr:nvPicPr>
        <xdr:cNvPr id="8210" name="Image 29">
          <a:extLst>
            <a:ext uri="{FF2B5EF4-FFF2-40B4-BE49-F238E27FC236}">
              <a16:creationId xmlns:a16="http://schemas.microsoft.com/office/drawing/2014/main" id="{00000000-0008-0000-0600-0000122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4686300" y="5419725"/>
          <a:ext cx="514350" cy="304800"/>
        </a:xfrm>
        <a:prstGeom prst="rect">
          <a:avLst/>
        </a:prstGeom>
        <a:noFill/>
        <a:ln w="9525">
          <a:noFill/>
          <a:miter lim="800000"/>
          <a:headEnd/>
          <a:tailEnd/>
        </a:ln>
      </xdr:spPr>
    </xdr:pic>
    <xdr:clientData/>
  </xdr:twoCellAnchor>
  <xdr:twoCellAnchor editAs="absolute">
    <xdr:from>
      <xdr:col>26</xdr:col>
      <xdr:colOff>114300</xdr:colOff>
      <xdr:row>0</xdr:row>
      <xdr:rowOff>0</xdr:rowOff>
    </xdr:from>
    <xdr:to>
      <xdr:col>33</xdr:col>
      <xdr:colOff>66675</xdr:colOff>
      <xdr:row>2</xdr:row>
      <xdr:rowOff>142875</xdr:rowOff>
    </xdr:to>
    <xdr:pic>
      <xdr:nvPicPr>
        <xdr:cNvPr id="8211" name="Image 8">
          <a:extLst>
            <a:ext uri="{FF2B5EF4-FFF2-40B4-BE49-F238E27FC236}">
              <a16:creationId xmlns:a16="http://schemas.microsoft.com/office/drawing/2014/main" id="{00000000-0008-0000-0600-000013200000}"/>
            </a:ext>
          </a:extLst>
        </xdr:cNvPr>
        <xdr:cNvPicPr>
          <a:picLocks noChangeAspect="1" noChangeArrowheads="1"/>
        </xdr:cNvPicPr>
      </xdr:nvPicPr>
      <xdr:blipFill>
        <a:blip xmlns:r="http://schemas.openxmlformats.org/officeDocument/2006/relationships" r:embed="rId7" cstate="print"/>
        <a:srcRect t="24583" b="19374"/>
        <a:stretch>
          <a:fillRect/>
        </a:stretch>
      </xdr:blipFill>
      <xdr:spPr bwMode="auto">
        <a:xfrm>
          <a:off x="4819650" y="0"/>
          <a:ext cx="1219200" cy="447675"/>
        </a:xfrm>
        <a:prstGeom prst="rect">
          <a:avLst/>
        </a:prstGeom>
        <a:noFill/>
        <a:ln w="9525">
          <a:noFill/>
          <a:miter lim="800000"/>
          <a:headEnd/>
          <a:tailEnd/>
        </a:ln>
      </xdr:spPr>
    </xdr:pic>
    <xdr:clientData/>
  </xdr:twoCellAnchor>
  <xdr:twoCellAnchor editAs="oneCell">
    <xdr:from>
      <xdr:col>0</xdr:col>
      <xdr:colOff>28575</xdr:colOff>
      <xdr:row>0</xdr:row>
      <xdr:rowOff>85725</xdr:rowOff>
    </xdr:from>
    <xdr:to>
      <xdr:col>3</xdr:col>
      <xdr:colOff>19050</xdr:colOff>
      <xdr:row>2</xdr:row>
      <xdr:rowOff>85725</xdr:rowOff>
    </xdr:to>
    <xdr:pic>
      <xdr:nvPicPr>
        <xdr:cNvPr id="8212" name="Image 33">
          <a:extLst>
            <a:ext uri="{FF2B5EF4-FFF2-40B4-BE49-F238E27FC236}">
              <a16:creationId xmlns:a16="http://schemas.microsoft.com/office/drawing/2014/main" id="{00000000-0008-0000-0600-0000142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28575" y="85725"/>
          <a:ext cx="533400" cy="3048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73440</xdr:colOff>
      <xdr:row>51</xdr:row>
      <xdr:rowOff>48960</xdr:rowOff>
    </xdr:from>
    <xdr:to>
      <xdr:col>2</xdr:col>
      <xdr:colOff>88920</xdr:colOff>
      <xdr:row>52</xdr:row>
      <xdr:rowOff>90000</xdr:rowOff>
    </xdr:to>
    <xdr:sp macro="" textlink="">
      <xdr:nvSpPr>
        <xdr:cNvPr id="125" name="CustomShape 1">
          <a:extLst>
            <a:ext uri="{FF2B5EF4-FFF2-40B4-BE49-F238E27FC236}">
              <a16:creationId xmlns:a16="http://schemas.microsoft.com/office/drawing/2014/main" id="{00000000-0008-0000-0700-00007D000000}"/>
            </a:ext>
          </a:extLst>
        </xdr:cNvPr>
        <xdr:cNvSpPr/>
      </xdr:nvSpPr>
      <xdr:spPr>
        <a:xfrm>
          <a:off x="264240" y="7973640"/>
          <a:ext cx="206640" cy="19332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66600</xdr:colOff>
      <xdr:row>14</xdr:row>
      <xdr:rowOff>57240</xdr:rowOff>
    </xdr:from>
    <xdr:to>
      <xdr:col>2</xdr:col>
      <xdr:colOff>82080</xdr:colOff>
      <xdr:row>15</xdr:row>
      <xdr:rowOff>98280</xdr:rowOff>
    </xdr:to>
    <xdr:sp macro="" textlink="">
      <xdr:nvSpPr>
        <xdr:cNvPr id="126" name="CustomShape 1">
          <a:extLst>
            <a:ext uri="{FF2B5EF4-FFF2-40B4-BE49-F238E27FC236}">
              <a16:creationId xmlns:a16="http://schemas.microsoft.com/office/drawing/2014/main" id="{00000000-0008-0000-0700-00007E000000}"/>
            </a:ext>
          </a:extLst>
        </xdr:cNvPr>
        <xdr:cNvSpPr/>
      </xdr:nvSpPr>
      <xdr:spPr>
        <a:xfrm>
          <a:off x="257400" y="2305080"/>
          <a:ext cx="206640" cy="19332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0</xdr:col>
      <xdr:colOff>0</xdr:colOff>
      <xdr:row>0</xdr:row>
      <xdr:rowOff>0</xdr:rowOff>
    </xdr:from>
    <xdr:to>
      <xdr:col>2</xdr:col>
      <xdr:colOff>142875</xdr:colOff>
      <xdr:row>2</xdr:row>
      <xdr:rowOff>152400</xdr:rowOff>
    </xdr:to>
    <xdr:pic>
      <xdr:nvPicPr>
        <xdr:cNvPr id="9219" name="Image 3">
          <a:extLst>
            <a:ext uri="{FF2B5EF4-FFF2-40B4-BE49-F238E27FC236}">
              <a16:creationId xmlns:a16="http://schemas.microsoft.com/office/drawing/2014/main" id="{00000000-0008-0000-0700-0000032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504825" cy="457200"/>
        </a:xfrm>
        <a:prstGeom prst="rect">
          <a:avLst/>
        </a:prstGeom>
        <a:noFill/>
        <a:ln w="9525">
          <a:noFill/>
          <a:miter lim="800000"/>
          <a:headEnd/>
          <a:tailEnd/>
        </a:ln>
      </xdr:spPr>
    </xdr:pic>
    <xdr:clientData/>
  </xdr:twoCellAnchor>
  <xdr:twoCellAnchor>
    <xdr:from>
      <xdr:col>0</xdr:col>
      <xdr:colOff>9525</xdr:colOff>
      <xdr:row>48</xdr:row>
      <xdr:rowOff>0</xdr:rowOff>
    </xdr:from>
    <xdr:to>
      <xdr:col>2</xdr:col>
      <xdr:colOff>152400</xdr:colOff>
      <xdr:row>50</xdr:row>
      <xdr:rowOff>152400</xdr:rowOff>
    </xdr:to>
    <xdr:pic>
      <xdr:nvPicPr>
        <xdr:cNvPr id="9220" name="Image 9">
          <a:extLst>
            <a:ext uri="{FF2B5EF4-FFF2-40B4-BE49-F238E27FC236}">
              <a16:creationId xmlns:a16="http://schemas.microsoft.com/office/drawing/2014/main" id="{00000000-0008-0000-0700-0000042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25" y="7467600"/>
          <a:ext cx="504825" cy="457200"/>
        </a:xfrm>
        <a:prstGeom prst="rect">
          <a:avLst/>
        </a:prstGeom>
        <a:noFill/>
        <a:ln w="9525">
          <a:noFill/>
          <a:miter lim="800000"/>
          <a:headEnd/>
          <a:tailEnd/>
        </a:ln>
      </xdr:spPr>
    </xdr:pic>
    <xdr:clientData/>
  </xdr:twoCellAnchor>
  <xdr:twoCellAnchor>
    <xdr:from>
      <xdr:col>1</xdr:col>
      <xdr:colOff>73440</xdr:colOff>
      <xdr:row>76</xdr:row>
      <xdr:rowOff>48960</xdr:rowOff>
    </xdr:from>
    <xdr:to>
      <xdr:col>2</xdr:col>
      <xdr:colOff>88920</xdr:colOff>
      <xdr:row>77</xdr:row>
      <xdr:rowOff>90000</xdr:rowOff>
    </xdr:to>
    <xdr:sp macro="" textlink="">
      <xdr:nvSpPr>
        <xdr:cNvPr id="129" name="CustomShape 1">
          <a:extLst>
            <a:ext uri="{FF2B5EF4-FFF2-40B4-BE49-F238E27FC236}">
              <a16:creationId xmlns:a16="http://schemas.microsoft.com/office/drawing/2014/main" id="{00000000-0008-0000-0700-000081000000}"/>
            </a:ext>
          </a:extLst>
        </xdr:cNvPr>
        <xdr:cNvSpPr/>
      </xdr:nvSpPr>
      <xdr:spPr>
        <a:xfrm>
          <a:off x="264240" y="11898000"/>
          <a:ext cx="206640" cy="19332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73440</xdr:colOff>
      <xdr:row>91</xdr:row>
      <xdr:rowOff>48960</xdr:rowOff>
    </xdr:from>
    <xdr:to>
      <xdr:col>2</xdr:col>
      <xdr:colOff>88920</xdr:colOff>
      <xdr:row>92</xdr:row>
      <xdr:rowOff>90000</xdr:rowOff>
    </xdr:to>
    <xdr:sp macro="" textlink="">
      <xdr:nvSpPr>
        <xdr:cNvPr id="130" name="CustomShape 1">
          <a:extLst>
            <a:ext uri="{FF2B5EF4-FFF2-40B4-BE49-F238E27FC236}">
              <a16:creationId xmlns:a16="http://schemas.microsoft.com/office/drawing/2014/main" id="{00000000-0008-0000-0700-000082000000}"/>
            </a:ext>
          </a:extLst>
        </xdr:cNvPr>
        <xdr:cNvSpPr/>
      </xdr:nvSpPr>
      <xdr:spPr>
        <a:xfrm>
          <a:off x="264240" y="14259960"/>
          <a:ext cx="206640" cy="19368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0</xdr:col>
      <xdr:colOff>9525</xdr:colOff>
      <xdr:row>88</xdr:row>
      <xdr:rowOff>0</xdr:rowOff>
    </xdr:from>
    <xdr:to>
      <xdr:col>2</xdr:col>
      <xdr:colOff>152400</xdr:colOff>
      <xdr:row>90</xdr:row>
      <xdr:rowOff>152400</xdr:rowOff>
    </xdr:to>
    <xdr:pic>
      <xdr:nvPicPr>
        <xdr:cNvPr id="9223" name="Image 18">
          <a:extLst>
            <a:ext uri="{FF2B5EF4-FFF2-40B4-BE49-F238E27FC236}">
              <a16:creationId xmlns:a16="http://schemas.microsoft.com/office/drawing/2014/main" id="{00000000-0008-0000-0700-0000072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25" y="13754100"/>
          <a:ext cx="504825" cy="457200"/>
        </a:xfrm>
        <a:prstGeom prst="rect">
          <a:avLst/>
        </a:prstGeom>
        <a:noFill/>
        <a:ln w="9525">
          <a:noFill/>
          <a:miter lim="800000"/>
          <a:headEnd/>
          <a:tailEnd/>
        </a:ln>
      </xdr:spPr>
    </xdr:pic>
    <xdr:clientData/>
  </xdr:twoCellAnchor>
  <xdr:twoCellAnchor>
    <xdr:from>
      <xdr:col>1</xdr:col>
      <xdr:colOff>73440</xdr:colOff>
      <xdr:row>101</xdr:row>
      <xdr:rowOff>48960</xdr:rowOff>
    </xdr:from>
    <xdr:to>
      <xdr:col>2</xdr:col>
      <xdr:colOff>88920</xdr:colOff>
      <xdr:row>102</xdr:row>
      <xdr:rowOff>90000</xdr:rowOff>
    </xdr:to>
    <xdr:sp macro="" textlink="">
      <xdr:nvSpPr>
        <xdr:cNvPr id="132" name="CustomShape 1">
          <a:extLst>
            <a:ext uri="{FF2B5EF4-FFF2-40B4-BE49-F238E27FC236}">
              <a16:creationId xmlns:a16="http://schemas.microsoft.com/office/drawing/2014/main" id="{00000000-0008-0000-0700-000084000000}"/>
            </a:ext>
          </a:extLst>
        </xdr:cNvPr>
        <xdr:cNvSpPr/>
      </xdr:nvSpPr>
      <xdr:spPr>
        <a:xfrm>
          <a:off x="264240" y="15974640"/>
          <a:ext cx="206640" cy="19332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45</xdr:col>
      <xdr:colOff>85725</xdr:colOff>
      <xdr:row>0</xdr:row>
      <xdr:rowOff>47625</xdr:rowOff>
    </xdr:from>
    <xdr:to>
      <xdr:col>47</xdr:col>
      <xdr:colOff>38100</xdr:colOff>
      <xdr:row>2</xdr:row>
      <xdr:rowOff>76200</xdr:rowOff>
    </xdr:to>
    <xdr:pic>
      <xdr:nvPicPr>
        <xdr:cNvPr id="9225" name="Image 20">
          <a:extLst>
            <a:ext uri="{FF2B5EF4-FFF2-40B4-BE49-F238E27FC236}">
              <a16:creationId xmlns:a16="http://schemas.microsoft.com/office/drawing/2014/main" id="{00000000-0008-0000-0700-0000092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8296275" y="47625"/>
          <a:ext cx="314325" cy="333375"/>
        </a:xfrm>
        <a:prstGeom prst="rect">
          <a:avLst/>
        </a:prstGeom>
        <a:noFill/>
        <a:ln w="9525">
          <a:noFill/>
          <a:miter lim="800000"/>
          <a:headEnd/>
          <a:tailEnd/>
        </a:ln>
      </xdr:spPr>
    </xdr:pic>
    <xdr:clientData/>
  </xdr:twoCellAnchor>
  <xdr:twoCellAnchor>
    <xdr:from>
      <xdr:col>45</xdr:col>
      <xdr:colOff>85725</xdr:colOff>
      <xdr:row>48</xdr:row>
      <xdr:rowOff>47625</xdr:rowOff>
    </xdr:from>
    <xdr:to>
      <xdr:col>47</xdr:col>
      <xdr:colOff>38100</xdr:colOff>
      <xdr:row>50</xdr:row>
      <xdr:rowOff>76200</xdr:rowOff>
    </xdr:to>
    <xdr:pic>
      <xdr:nvPicPr>
        <xdr:cNvPr id="9226" name="Image 21">
          <a:extLst>
            <a:ext uri="{FF2B5EF4-FFF2-40B4-BE49-F238E27FC236}">
              <a16:creationId xmlns:a16="http://schemas.microsoft.com/office/drawing/2014/main" id="{00000000-0008-0000-0700-00000A2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8296275" y="7515225"/>
          <a:ext cx="314325" cy="333375"/>
        </a:xfrm>
        <a:prstGeom prst="rect">
          <a:avLst/>
        </a:prstGeom>
        <a:noFill/>
        <a:ln w="9525">
          <a:noFill/>
          <a:miter lim="800000"/>
          <a:headEnd/>
          <a:tailEnd/>
        </a:ln>
      </xdr:spPr>
    </xdr:pic>
    <xdr:clientData/>
  </xdr:twoCellAnchor>
  <xdr:twoCellAnchor>
    <xdr:from>
      <xdr:col>45</xdr:col>
      <xdr:colOff>85725</xdr:colOff>
      <xdr:row>88</xdr:row>
      <xdr:rowOff>47625</xdr:rowOff>
    </xdr:from>
    <xdr:to>
      <xdr:col>47</xdr:col>
      <xdr:colOff>38100</xdr:colOff>
      <xdr:row>90</xdr:row>
      <xdr:rowOff>76200</xdr:rowOff>
    </xdr:to>
    <xdr:pic>
      <xdr:nvPicPr>
        <xdr:cNvPr id="9227" name="Image 22">
          <a:extLst>
            <a:ext uri="{FF2B5EF4-FFF2-40B4-BE49-F238E27FC236}">
              <a16:creationId xmlns:a16="http://schemas.microsoft.com/office/drawing/2014/main" id="{00000000-0008-0000-0700-00000B2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8296275" y="13801725"/>
          <a:ext cx="314325" cy="333375"/>
        </a:xfrm>
        <a:prstGeom prst="rect">
          <a:avLst/>
        </a:prstGeom>
        <a:noFill/>
        <a:ln w="9525">
          <a:noFill/>
          <a:miter lim="800000"/>
          <a:headEnd/>
          <a:tailEnd/>
        </a:ln>
      </xdr:spPr>
    </xdr:pic>
    <xdr:clientData/>
  </xdr:twoCellAnchor>
  <xdr:twoCellAnchor editAs="oneCell">
    <xdr:from>
      <xdr:col>23</xdr:col>
      <xdr:colOff>57150</xdr:colOff>
      <xdr:row>0</xdr:row>
      <xdr:rowOff>38100</xdr:rowOff>
    </xdr:from>
    <xdr:to>
      <xdr:col>26</xdr:col>
      <xdr:colOff>47625</xdr:colOff>
      <xdr:row>2</xdr:row>
      <xdr:rowOff>95250</xdr:rowOff>
    </xdr:to>
    <xdr:pic>
      <xdr:nvPicPr>
        <xdr:cNvPr id="9228" name="Image 12">
          <a:extLst>
            <a:ext uri="{FF2B5EF4-FFF2-40B4-BE49-F238E27FC236}">
              <a16:creationId xmlns:a16="http://schemas.microsoft.com/office/drawing/2014/main" id="{00000000-0008-0000-0700-00000C24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4219575" y="38100"/>
          <a:ext cx="533400" cy="361950"/>
        </a:xfrm>
        <a:prstGeom prst="rect">
          <a:avLst/>
        </a:prstGeom>
        <a:noFill/>
        <a:ln w="9525">
          <a:noFill/>
          <a:miter lim="800000"/>
          <a:headEnd/>
          <a:tailEnd/>
        </a:ln>
      </xdr:spPr>
    </xdr:pic>
    <xdr:clientData/>
  </xdr:twoCellAnchor>
  <xdr:twoCellAnchor editAs="oneCell">
    <xdr:from>
      <xdr:col>18</xdr:col>
      <xdr:colOff>85725</xdr:colOff>
      <xdr:row>0</xdr:row>
      <xdr:rowOff>66675</xdr:rowOff>
    </xdr:from>
    <xdr:to>
      <xdr:col>22</xdr:col>
      <xdr:colOff>28575</xdr:colOff>
      <xdr:row>2</xdr:row>
      <xdr:rowOff>47625</xdr:rowOff>
    </xdr:to>
    <xdr:pic>
      <xdr:nvPicPr>
        <xdr:cNvPr id="9229" name="Image 13">
          <a:extLst>
            <a:ext uri="{FF2B5EF4-FFF2-40B4-BE49-F238E27FC236}">
              <a16:creationId xmlns:a16="http://schemas.microsoft.com/office/drawing/2014/main" id="{00000000-0008-0000-0700-00000D24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343275" y="66675"/>
          <a:ext cx="666750" cy="285750"/>
        </a:xfrm>
        <a:prstGeom prst="rect">
          <a:avLst/>
        </a:prstGeom>
        <a:noFill/>
        <a:ln w="9525">
          <a:noFill/>
          <a:miter lim="800000"/>
          <a:headEnd/>
          <a:tailEnd/>
        </a:ln>
      </xdr:spPr>
    </xdr:pic>
    <xdr:clientData/>
  </xdr:twoCellAnchor>
  <xdr:twoCellAnchor editAs="oneCell">
    <xdr:from>
      <xdr:col>27</xdr:col>
      <xdr:colOff>38100</xdr:colOff>
      <xdr:row>0</xdr:row>
      <xdr:rowOff>0</xdr:rowOff>
    </xdr:from>
    <xdr:to>
      <xdr:col>30</xdr:col>
      <xdr:colOff>19050</xdr:colOff>
      <xdr:row>2</xdr:row>
      <xdr:rowOff>142875</xdr:rowOff>
    </xdr:to>
    <xdr:pic>
      <xdr:nvPicPr>
        <xdr:cNvPr id="9230" name="Image 15">
          <a:extLst>
            <a:ext uri="{FF2B5EF4-FFF2-40B4-BE49-F238E27FC236}">
              <a16:creationId xmlns:a16="http://schemas.microsoft.com/office/drawing/2014/main" id="{00000000-0008-0000-0700-00000E24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4924425" y="0"/>
          <a:ext cx="523875" cy="447675"/>
        </a:xfrm>
        <a:prstGeom prst="rect">
          <a:avLst/>
        </a:prstGeom>
        <a:noFill/>
        <a:ln w="9525">
          <a:noFill/>
          <a:miter lim="800000"/>
          <a:headEnd/>
          <a:tailEnd/>
        </a:ln>
      </xdr:spPr>
    </xdr:pic>
    <xdr:clientData/>
  </xdr:twoCellAnchor>
  <xdr:twoCellAnchor>
    <xdr:from>
      <xdr:col>23</xdr:col>
      <xdr:colOff>57150</xdr:colOff>
      <xdr:row>48</xdr:row>
      <xdr:rowOff>38100</xdr:rowOff>
    </xdr:from>
    <xdr:to>
      <xdr:col>26</xdr:col>
      <xdr:colOff>9525</xdr:colOff>
      <xdr:row>50</xdr:row>
      <xdr:rowOff>95250</xdr:rowOff>
    </xdr:to>
    <xdr:pic>
      <xdr:nvPicPr>
        <xdr:cNvPr id="9231" name="Image 16">
          <a:extLst>
            <a:ext uri="{FF2B5EF4-FFF2-40B4-BE49-F238E27FC236}">
              <a16:creationId xmlns:a16="http://schemas.microsoft.com/office/drawing/2014/main" id="{00000000-0008-0000-0700-00000F24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4219575" y="7505700"/>
          <a:ext cx="495300" cy="361950"/>
        </a:xfrm>
        <a:prstGeom prst="rect">
          <a:avLst/>
        </a:prstGeom>
        <a:noFill/>
        <a:ln w="9525">
          <a:noFill/>
          <a:miter lim="800000"/>
          <a:headEnd/>
          <a:tailEnd/>
        </a:ln>
      </xdr:spPr>
    </xdr:pic>
    <xdr:clientData/>
  </xdr:twoCellAnchor>
  <xdr:twoCellAnchor>
    <xdr:from>
      <xdr:col>18</xdr:col>
      <xdr:colOff>85725</xdr:colOff>
      <xdr:row>48</xdr:row>
      <xdr:rowOff>66675</xdr:rowOff>
    </xdr:from>
    <xdr:to>
      <xdr:col>21</xdr:col>
      <xdr:colOff>171450</xdr:colOff>
      <xdr:row>50</xdr:row>
      <xdr:rowOff>47625</xdr:rowOff>
    </xdr:to>
    <xdr:pic>
      <xdr:nvPicPr>
        <xdr:cNvPr id="9232" name="Image 23">
          <a:extLst>
            <a:ext uri="{FF2B5EF4-FFF2-40B4-BE49-F238E27FC236}">
              <a16:creationId xmlns:a16="http://schemas.microsoft.com/office/drawing/2014/main" id="{00000000-0008-0000-0700-00001024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343275" y="7534275"/>
          <a:ext cx="628650" cy="285750"/>
        </a:xfrm>
        <a:prstGeom prst="rect">
          <a:avLst/>
        </a:prstGeom>
        <a:noFill/>
        <a:ln w="9525">
          <a:noFill/>
          <a:miter lim="800000"/>
          <a:headEnd/>
          <a:tailEnd/>
        </a:ln>
      </xdr:spPr>
    </xdr:pic>
    <xdr:clientData/>
  </xdr:twoCellAnchor>
  <xdr:twoCellAnchor>
    <xdr:from>
      <xdr:col>27</xdr:col>
      <xdr:colOff>38100</xdr:colOff>
      <xdr:row>48</xdr:row>
      <xdr:rowOff>0</xdr:rowOff>
    </xdr:from>
    <xdr:to>
      <xdr:col>29</xdr:col>
      <xdr:colOff>171450</xdr:colOff>
      <xdr:row>50</xdr:row>
      <xdr:rowOff>142875</xdr:rowOff>
    </xdr:to>
    <xdr:pic>
      <xdr:nvPicPr>
        <xdr:cNvPr id="9233" name="Image 24">
          <a:extLst>
            <a:ext uri="{FF2B5EF4-FFF2-40B4-BE49-F238E27FC236}">
              <a16:creationId xmlns:a16="http://schemas.microsoft.com/office/drawing/2014/main" id="{00000000-0008-0000-0700-00001124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4924425" y="7467600"/>
          <a:ext cx="495300" cy="447675"/>
        </a:xfrm>
        <a:prstGeom prst="rect">
          <a:avLst/>
        </a:prstGeom>
        <a:noFill/>
        <a:ln w="9525">
          <a:noFill/>
          <a:miter lim="800000"/>
          <a:headEnd/>
          <a:tailEnd/>
        </a:ln>
      </xdr:spPr>
    </xdr:pic>
    <xdr:clientData/>
  </xdr:twoCellAnchor>
  <xdr:twoCellAnchor>
    <xdr:from>
      <xdr:col>23</xdr:col>
      <xdr:colOff>57150</xdr:colOff>
      <xdr:row>88</xdr:row>
      <xdr:rowOff>38100</xdr:rowOff>
    </xdr:from>
    <xdr:to>
      <xdr:col>26</xdr:col>
      <xdr:colOff>9525</xdr:colOff>
      <xdr:row>90</xdr:row>
      <xdr:rowOff>95250</xdr:rowOff>
    </xdr:to>
    <xdr:pic>
      <xdr:nvPicPr>
        <xdr:cNvPr id="9234" name="Image 25">
          <a:extLst>
            <a:ext uri="{FF2B5EF4-FFF2-40B4-BE49-F238E27FC236}">
              <a16:creationId xmlns:a16="http://schemas.microsoft.com/office/drawing/2014/main" id="{00000000-0008-0000-0700-00001224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4219575" y="13792200"/>
          <a:ext cx="495300" cy="361950"/>
        </a:xfrm>
        <a:prstGeom prst="rect">
          <a:avLst/>
        </a:prstGeom>
        <a:noFill/>
        <a:ln w="9525">
          <a:noFill/>
          <a:miter lim="800000"/>
          <a:headEnd/>
          <a:tailEnd/>
        </a:ln>
      </xdr:spPr>
    </xdr:pic>
    <xdr:clientData/>
  </xdr:twoCellAnchor>
  <xdr:twoCellAnchor>
    <xdr:from>
      <xdr:col>18</xdr:col>
      <xdr:colOff>85725</xdr:colOff>
      <xdr:row>88</xdr:row>
      <xdr:rowOff>66675</xdr:rowOff>
    </xdr:from>
    <xdr:to>
      <xdr:col>21</xdr:col>
      <xdr:colOff>171450</xdr:colOff>
      <xdr:row>90</xdr:row>
      <xdr:rowOff>47625</xdr:rowOff>
    </xdr:to>
    <xdr:pic>
      <xdr:nvPicPr>
        <xdr:cNvPr id="9235" name="Image 26">
          <a:extLst>
            <a:ext uri="{FF2B5EF4-FFF2-40B4-BE49-F238E27FC236}">
              <a16:creationId xmlns:a16="http://schemas.microsoft.com/office/drawing/2014/main" id="{00000000-0008-0000-0700-00001324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343275" y="13820775"/>
          <a:ext cx="628650" cy="285750"/>
        </a:xfrm>
        <a:prstGeom prst="rect">
          <a:avLst/>
        </a:prstGeom>
        <a:noFill/>
        <a:ln w="9525">
          <a:noFill/>
          <a:miter lim="800000"/>
          <a:headEnd/>
          <a:tailEnd/>
        </a:ln>
      </xdr:spPr>
    </xdr:pic>
    <xdr:clientData/>
  </xdr:twoCellAnchor>
  <xdr:twoCellAnchor>
    <xdr:from>
      <xdr:col>27</xdr:col>
      <xdr:colOff>38100</xdr:colOff>
      <xdr:row>88</xdr:row>
      <xdr:rowOff>0</xdr:rowOff>
    </xdr:from>
    <xdr:to>
      <xdr:col>29</xdr:col>
      <xdr:colOff>171450</xdr:colOff>
      <xdr:row>90</xdr:row>
      <xdr:rowOff>142875</xdr:rowOff>
    </xdr:to>
    <xdr:pic>
      <xdr:nvPicPr>
        <xdr:cNvPr id="9236" name="Image 27">
          <a:extLst>
            <a:ext uri="{FF2B5EF4-FFF2-40B4-BE49-F238E27FC236}">
              <a16:creationId xmlns:a16="http://schemas.microsoft.com/office/drawing/2014/main" id="{00000000-0008-0000-0700-00001424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4924425" y="13754100"/>
          <a:ext cx="495300" cy="44767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85680</xdr:colOff>
      <xdr:row>50</xdr:row>
      <xdr:rowOff>114480</xdr:rowOff>
    </xdr:from>
    <xdr:to>
      <xdr:col>2</xdr:col>
      <xdr:colOff>101160</xdr:colOff>
      <xdr:row>51</xdr:row>
      <xdr:rowOff>98280</xdr:rowOff>
    </xdr:to>
    <xdr:sp macro="" textlink="">
      <xdr:nvSpPr>
        <xdr:cNvPr id="145" name="CustomShape 1">
          <a:extLst>
            <a:ext uri="{FF2B5EF4-FFF2-40B4-BE49-F238E27FC236}">
              <a16:creationId xmlns:a16="http://schemas.microsoft.com/office/drawing/2014/main" id="{00000000-0008-0000-0800-000091000000}"/>
            </a:ext>
          </a:extLst>
        </xdr:cNvPr>
        <xdr:cNvSpPr/>
      </xdr:nvSpPr>
      <xdr:spPr>
        <a:xfrm>
          <a:off x="276480" y="7534440"/>
          <a:ext cx="206640" cy="19332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73440</xdr:colOff>
      <xdr:row>13</xdr:row>
      <xdr:rowOff>48960</xdr:rowOff>
    </xdr:from>
    <xdr:to>
      <xdr:col>2</xdr:col>
      <xdr:colOff>88920</xdr:colOff>
      <xdr:row>14</xdr:row>
      <xdr:rowOff>90000</xdr:rowOff>
    </xdr:to>
    <xdr:sp macro="" textlink="">
      <xdr:nvSpPr>
        <xdr:cNvPr id="146" name="CustomShape 1">
          <a:extLst>
            <a:ext uri="{FF2B5EF4-FFF2-40B4-BE49-F238E27FC236}">
              <a16:creationId xmlns:a16="http://schemas.microsoft.com/office/drawing/2014/main" id="{00000000-0008-0000-0800-000092000000}"/>
            </a:ext>
          </a:extLst>
        </xdr:cNvPr>
        <xdr:cNvSpPr/>
      </xdr:nvSpPr>
      <xdr:spPr>
        <a:xfrm>
          <a:off x="264240" y="2106360"/>
          <a:ext cx="206640" cy="19332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3</xdr:col>
      <xdr:colOff>114480</xdr:colOff>
      <xdr:row>16</xdr:row>
      <xdr:rowOff>95400</xdr:rowOff>
    </xdr:from>
    <xdr:to>
      <xdr:col>4</xdr:col>
      <xdr:colOff>75240</xdr:colOff>
      <xdr:row>17</xdr:row>
      <xdr:rowOff>84960</xdr:rowOff>
    </xdr:to>
    <xdr:sp macro="" textlink="">
      <xdr:nvSpPr>
        <xdr:cNvPr id="147" name="CustomShape 1">
          <a:extLst>
            <a:ext uri="{FF2B5EF4-FFF2-40B4-BE49-F238E27FC236}">
              <a16:creationId xmlns:a16="http://schemas.microsoft.com/office/drawing/2014/main" id="{00000000-0008-0000-0800-000093000000}"/>
            </a:ext>
          </a:extLst>
        </xdr:cNvPr>
        <xdr:cNvSpPr/>
      </xdr:nvSpPr>
      <xdr:spPr>
        <a:xfrm>
          <a:off x="687600" y="2647800"/>
          <a:ext cx="151920" cy="142200"/>
        </a:xfrm>
        <a:prstGeom prst="rect">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25</xdr:col>
      <xdr:colOff>114480</xdr:colOff>
      <xdr:row>16</xdr:row>
      <xdr:rowOff>95400</xdr:rowOff>
    </xdr:from>
    <xdr:to>
      <xdr:col>26</xdr:col>
      <xdr:colOff>75240</xdr:colOff>
      <xdr:row>17</xdr:row>
      <xdr:rowOff>84960</xdr:rowOff>
    </xdr:to>
    <xdr:sp macro="" textlink="">
      <xdr:nvSpPr>
        <xdr:cNvPr id="148" name="CustomShape 1">
          <a:extLst>
            <a:ext uri="{FF2B5EF4-FFF2-40B4-BE49-F238E27FC236}">
              <a16:creationId xmlns:a16="http://schemas.microsoft.com/office/drawing/2014/main" id="{00000000-0008-0000-0800-000094000000}"/>
            </a:ext>
          </a:extLst>
        </xdr:cNvPr>
        <xdr:cNvSpPr/>
      </xdr:nvSpPr>
      <xdr:spPr>
        <a:xfrm>
          <a:off x="4892760" y="2647800"/>
          <a:ext cx="151920" cy="142200"/>
        </a:xfrm>
        <a:prstGeom prst="rect">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3</xdr:col>
      <xdr:colOff>114480</xdr:colOff>
      <xdr:row>19</xdr:row>
      <xdr:rowOff>95400</xdr:rowOff>
    </xdr:from>
    <xdr:to>
      <xdr:col>4</xdr:col>
      <xdr:colOff>75240</xdr:colOff>
      <xdr:row>20</xdr:row>
      <xdr:rowOff>84960</xdr:rowOff>
    </xdr:to>
    <xdr:sp macro="" textlink="">
      <xdr:nvSpPr>
        <xdr:cNvPr id="149" name="CustomShape 1">
          <a:extLst>
            <a:ext uri="{FF2B5EF4-FFF2-40B4-BE49-F238E27FC236}">
              <a16:creationId xmlns:a16="http://schemas.microsoft.com/office/drawing/2014/main" id="{00000000-0008-0000-0800-000095000000}"/>
            </a:ext>
          </a:extLst>
        </xdr:cNvPr>
        <xdr:cNvSpPr/>
      </xdr:nvSpPr>
      <xdr:spPr>
        <a:xfrm>
          <a:off x="687600" y="3038400"/>
          <a:ext cx="151920" cy="141840"/>
        </a:xfrm>
        <a:prstGeom prst="rect">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25</xdr:col>
      <xdr:colOff>114480</xdr:colOff>
      <xdr:row>19</xdr:row>
      <xdr:rowOff>95400</xdr:rowOff>
    </xdr:from>
    <xdr:to>
      <xdr:col>26</xdr:col>
      <xdr:colOff>75240</xdr:colOff>
      <xdr:row>20</xdr:row>
      <xdr:rowOff>84960</xdr:rowOff>
    </xdr:to>
    <xdr:sp macro="" textlink="">
      <xdr:nvSpPr>
        <xdr:cNvPr id="150" name="CustomShape 1">
          <a:extLst>
            <a:ext uri="{FF2B5EF4-FFF2-40B4-BE49-F238E27FC236}">
              <a16:creationId xmlns:a16="http://schemas.microsoft.com/office/drawing/2014/main" id="{00000000-0008-0000-0800-000096000000}"/>
            </a:ext>
          </a:extLst>
        </xdr:cNvPr>
        <xdr:cNvSpPr/>
      </xdr:nvSpPr>
      <xdr:spPr>
        <a:xfrm>
          <a:off x="4892760" y="3038400"/>
          <a:ext cx="151920" cy="141840"/>
        </a:xfrm>
        <a:prstGeom prst="rect">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3</xdr:col>
      <xdr:colOff>114480</xdr:colOff>
      <xdr:row>22</xdr:row>
      <xdr:rowOff>95400</xdr:rowOff>
    </xdr:from>
    <xdr:to>
      <xdr:col>4</xdr:col>
      <xdr:colOff>75240</xdr:colOff>
      <xdr:row>23</xdr:row>
      <xdr:rowOff>84960</xdr:rowOff>
    </xdr:to>
    <xdr:sp macro="" textlink="">
      <xdr:nvSpPr>
        <xdr:cNvPr id="151" name="CustomShape 1">
          <a:extLst>
            <a:ext uri="{FF2B5EF4-FFF2-40B4-BE49-F238E27FC236}">
              <a16:creationId xmlns:a16="http://schemas.microsoft.com/office/drawing/2014/main" id="{00000000-0008-0000-0800-000097000000}"/>
            </a:ext>
          </a:extLst>
        </xdr:cNvPr>
        <xdr:cNvSpPr/>
      </xdr:nvSpPr>
      <xdr:spPr>
        <a:xfrm>
          <a:off x="687600" y="3429000"/>
          <a:ext cx="151920" cy="141840"/>
        </a:xfrm>
        <a:prstGeom prst="rect">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25</xdr:col>
      <xdr:colOff>114480</xdr:colOff>
      <xdr:row>22</xdr:row>
      <xdr:rowOff>95400</xdr:rowOff>
    </xdr:from>
    <xdr:to>
      <xdr:col>26</xdr:col>
      <xdr:colOff>75240</xdr:colOff>
      <xdr:row>23</xdr:row>
      <xdr:rowOff>84960</xdr:rowOff>
    </xdr:to>
    <xdr:sp macro="" textlink="">
      <xdr:nvSpPr>
        <xdr:cNvPr id="152" name="CustomShape 1">
          <a:extLst>
            <a:ext uri="{FF2B5EF4-FFF2-40B4-BE49-F238E27FC236}">
              <a16:creationId xmlns:a16="http://schemas.microsoft.com/office/drawing/2014/main" id="{00000000-0008-0000-0800-000098000000}"/>
            </a:ext>
          </a:extLst>
        </xdr:cNvPr>
        <xdr:cNvSpPr/>
      </xdr:nvSpPr>
      <xdr:spPr>
        <a:xfrm>
          <a:off x="4892760" y="3429000"/>
          <a:ext cx="151920" cy="141840"/>
        </a:xfrm>
        <a:prstGeom prst="rect">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3</xdr:col>
      <xdr:colOff>114480</xdr:colOff>
      <xdr:row>25</xdr:row>
      <xdr:rowOff>95400</xdr:rowOff>
    </xdr:from>
    <xdr:to>
      <xdr:col>4</xdr:col>
      <xdr:colOff>75240</xdr:colOff>
      <xdr:row>26</xdr:row>
      <xdr:rowOff>84960</xdr:rowOff>
    </xdr:to>
    <xdr:sp macro="" textlink="">
      <xdr:nvSpPr>
        <xdr:cNvPr id="153" name="CustomShape 1">
          <a:extLst>
            <a:ext uri="{FF2B5EF4-FFF2-40B4-BE49-F238E27FC236}">
              <a16:creationId xmlns:a16="http://schemas.microsoft.com/office/drawing/2014/main" id="{00000000-0008-0000-0800-000099000000}"/>
            </a:ext>
          </a:extLst>
        </xdr:cNvPr>
        <xdr:cNvSpPr/>
      </xdr:nvSpPr>
      <xdr:spPr>
        <a:xfrm>
          <a:off x="687600" y="3819600"/>
          <a:ext cx="151920" cy="141840"/>
        </a:xfrm>
        <a:prstGeom prst="rect">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25</xdr:col>
      <xdr:colOff>114480</xdr:colOff>
      <xdr:row>25</xdr:row>
      <xdr:rowOff>95400</xdr:rowOff>
    </xdr:from>
    <xdr:to>
      <xdr:col>26</xdr:col>
      <xdr:colOff>75240</xdr:colOff>
      <xdr:row>26</xdr:row>
      <xdr:rowOff>84960</xdr:rowOff>
    </xdr:to>
    <xdr:sp macro="" textlink="">
      <xdr:nvSpPr>
        <xdr:cNvPr id="154" name="CustomShape 1">
          <a:extLst>
            <a:ext uri="{FF2B5EF4-FFF2-40B4-BE49-F238E27FC236}">
              <a16:creationId xmlns:a16="http://schemas.microsoft.com/office/drawing/2014/main" id="{00000000-0008-0000-0800-00009A000000}"/>
            </a:ext>
          </a:extLst>
        </xdr:cNvPr>
        <xdr:cNvSpPr/>
      </xdr:nvSpPr>
      <xdr:spPr>
        <a:xfrm>
          <a:off x="4892760" y="3819600"/>
          <a:ext cx="151920" cy="141840"/>
        </a:xfrm>
        <a:prstGeom prst="rect">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3</xdr:col>
      <xdr:colOff>114480</xdr:colOff>
      <xdr:row>28</xdr:row>
      <xdr:rowOff>95400</xdr:rowOff>
    </xdr:from>
    <xdr:to>
      <xdr:col>4</xdr:col>
      <xdr:colOff>75240</xdr:colOff>
      <xdr:row>29</xdr:row>
      <xdr:rowOff>84960</xdr:rowOff>
    </xdr:to>
    <xdr:sp macro="" textlink="">
      <xdr:nvSpPr>
        <xdr:cNvPr id="155" name="CustomShape 1">
          <a:extLst>
            <a:ext uri="{FF2B5EF4-FFF2-40B4-BE49-F238E27FC236}">
              <a16:creationId xmlns:a16="http://schemas.microsoft.com/office/drawing/2014/main" id="{00000000-0008-0000-0800-00009B000000}"/>
            </a:ext>
          </a:extLst>
        </xdr:cNvPr>
        <xdr:cNvSpPr/>
      </xdr:nvSpPr>
      <xdr:spPr>
        <a:xfrm>
          <a:off x="687600" y="4210200"/>
          <a:ext cx="151920" cy="141840"/>
        </a:xfrm>
        <a:prstGeom prst="rect">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3</xdr:col>
      <xdr:colOff>114480</xdr:colOff>
      <xdr:row>31</xdr:row>
      <xdr:rowOff>95400</xdr:rowOff>
    </xdr:from>
    <xdr:to>
      <xdr:col>4</xdr:col>
      <xdr:colOff>75240</xdr:colOff>
      <xdr:row>32</xdr:row>
      <xdr:rowOff>84960</xdr:rowOff>
    </xdr:to>
    <xdr:sp macro="" textlink="">
      <xdr:nvSpPr>
        <xdr:cNvPr id="156" name="CustomShape 1">
          <a:extLst>
            <a:ext uri="{FF2B5EF4-FFF2-40B4-BE49-F238E27FC236}">
              <a16:creationId xmlns:a16="http://schemas.microsoft.com/office/drawing/2014/main" id="{00000000-0008-0000-0800-00009C000000}"/>
            </a:ext>
          </a:extLst>
        </xdr:cNvPr>
        <xdr:cNvSpPr/>
      </xdr:nvSpPr>
      <xdr:spPr>
        <a:xfrm>
          <a:off x="687600" y="4600440"/>
          <a:ext cx="151920" cy="142200"/>
        </a:xfrm>
        <a:prstGeom prst="rect">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76320</xdr:colOff>
      <xdr:row>53</xdr:row>
      <xdr:rowOff>28440</xdr:rowOff>
    </xdr:from>
    <xdr:to>
      <xdr:col>2</xdr:col>
      <xdr:colOff>91800</xdr:colOff>
      <xdr:row>54</xdr:row>
      <xdr:rowOff>69480</xdr:rowOff>
    </xdr:to>
    <xdr:sp macro="" textlink="">
      <xdr:nvSpPr>
        <xdr:cNvPr id="157" name="CustomShape 1">
          <a:extLst>
            <a:ext uri="{FF2B5EF4-FFF2-40B4-BE49-F238E27FC236}">
              <a16:creationId xmlns:a16="http://schemas.microsoft.com/office/drawing/2014/main" id="{00000000-0008-0000-0800-00009D000000}"/>
            </a:ext>
          </a:extLst>
        </xdr:cNvPr>
        <xdr:cNvSpPr/>
      </xdr:nvSpPr>
      <xdr:spPr>
        <a:xfrm>
          <a:off x="267120" y="8057880"/>
          <a:ext cx="206640" cy="19332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85680</xdr:colOff>
      <xdr:row>86</xdr:row>
      <xdr:rowOff>114480</xdr:rowOff>
    </xdr:from>
    <xdr:to>
      <xdr:col>2</xdr:col>
      <xdr:colOff>101160</xdr:colOff>
      <xdr:row>87</xdr:row>
      <xdr:rowOff>98280</xdr:rowOff>
    </xdr:to>
    <xdr:sp macro="" textlink="">
      <xdr:nvSpPr>
        <xdr:cNvPr id="158" name="CustomShape 1">
          <a:extLst>
            <a:ext uri="{FF2B5EF4-FFF2-40B4-BE49-F238E27FC236}">
              <a16:creationId xmlns:a16="http://schemas.microsoft.com/office/drawing/2014/main" id="{00000000-0008-0000-0800-00009E000000}"/>
            </a:ext>
          </a:extLst>
        </xdr:cNvPr>
        <xdr:cNvSpPr/>
      </xdr:nvSpPr>
      <xdr:spPr>
        <a:xfrm>
          <a:off x="276480" y="13249440"/>
          <a:ext cx="206640" cy="19332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85680</xdr:colOff>
      <xdr:row>102</xdr:row>
      <xdr:rowOff>114480</xdr:rowOff>
    </xdr:from>
    <xdr:to>
      <xdr:col>2</xdr:col>
      <xdr:colOff>101160</xdr:colOff>
      <xdr:row>103</xdr:row>
      <xdr:rowOff>98280</xdr:rowOff>
    </xdr:to>
    <xdr:sp macro="" textlink="">
      <xdr:nvSpPr>
        <xdr:cNvPr id="159" name="CustomShape 1">
          <a:extLst>
            <a:ext uri="{FF2B5EF4-FFF2-40B4-BE49-F238E27FC236}">
              <a16:creationId xmlns:a16="http://schemas.microsoft.com/office/drawing/2014/main" id="{00000000-0008-0000-0800-00009F000000}"/>
            </a:ext>
          </a:extLst>
        </xdr:cNvPr>
        <xdr:cNvSpPr/>
      </xdr:nvSpPr>
      <xdr:spPr>
        <a:xfrm>
          <a:off x="276480" y="15606360"/>
          <a:ext cx="206640" cy="19332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45</xdr:col>
      <xdr:colOff>85725</xdr:colOff>
      <xdr:row>0</xdr:row>
      <xdr:rowOff>47625</xdr:rowOff>
    </xdr:from>
    <xdr:to>
      <xdr:col>47</xdr:col>
      <xdr:colOff>38100</xdr:colOff>
      <xdr:row>2</xdr:row>
      <xdr:rowOff>76200</xdr:rowOff>
    </xdr:to>
    <xdr:pic>
      <xdr:nvPicPr>
        <xdr:cNvPr id="10256" name="Image 25">
          <a:extLst>
            <a:ext uri="{FF2B5EF4-FFF2-40B4-BE49-F238E27FC236}">
              <a16:creationId xmlns:a16="http://schemas.microsoft.com/office/drawing/2014/main" id="{00000000-0008-0000-0800-0000102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229600" y="47625"/>
          <a:ext cx="314325" cy="333375"/>
        </a:xfrm>
        <a:prstGeom prst="rect">
          <a:avLst/>
        </a:prstGeom>
        <a:noFill/>
        <a:ln w="9525">
          <a:noFill/>
          <a:miter lim="800000"/>
          <a:headEnd/>
          <a:tailEnd/>
        </a:ln>
      </xdr:spPr>
    </xdr:pic>
    <xdr:clientData/>
  </xdr:twoCellAnchor>
  <xdr:twoCellAnchor>
    <xdr:from>
      <xdr:col>45</xdr:col>
      <xdr:colOff>85725</xdr:colOff>
      <xdr:row>45</xdr:row>
      <xdr:rowOff>47625</xdr:rowOff>
    </xdr:from>
    <xdr:to>
      <xdr:col>47</xdr:col>
      <xdr:colOff>38100</xdr:colOff>
      <xdr:row>47</xdr:row>
      <xdr:rowOff>76200</xdr:rowOff>
    </xdr:to>
    <xdr:pic>
      <xdr:nvPicPr>
        <xdr:cNvPr id="10257" name="Image 26">
          <a:extLst>
            <a:ext uri="{FF2B5EF4-FFF2-40B4-BE49-F238E27FC236}">
              <a16:creationId xmlns:a16="http://schemas.microsoft.com/office/drawing/2014/main" id="{00000000-0008-0000-0800-0000112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229600" y="6629400"/>
          <a:ext cx="314325" cy="333375"/>
        </a:xfrm>
        <a:prstGeom prst="rect">
          <a:avLst/>
        </a:prstGeom>
        <a:noFill/>
        <a:ln w="9525">
          <a:noFill/>
          <a:miter lim="800000"/>
          <a:headEnd/>
          <a:tailEnd/>
        </a:ln>
      </xdr:spPr>
    </xdr:pic>
    <xdr:clientData/>
  </xdr:twoCellAnchor>
  <xdr:twoCellAnchor>
    <xdr:from>
      <xdr:col>45</xdr:col>
      <xdr:colOff>85725</xdr:colOff>
      <xdr:row>83</xdr:row>
      <xdr:rowOff>47625</xdr:rowOff>
    </xdr:from>
    <xdr:to>
      <xdr:col>47</xdr:col>
      <xdr:colOff>38100</xdr:colOff>
      <xdr:row>85</xdr:row>
      <xdr:rowOff>76200</xdr:rowOff>
    </xdr:to>
    <xdr:pic>
      <xdr:nvPicPr>
        <xdr:cNvPr id="10258" name="Image 27">
          <a:extLst>
            <a:ext uri="{FF2B5EF4-FFF2-40B4-BE49-F238E27FC236}">
              <a16:creationId xmlns:a16="http://schemas.microsoft.com/office/drawing/2014/main" id="{00000000-0008-0000-0800-0000122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229600" y="12725400"/>
          <a:ext cx="314325" cy="333375"/>
        </a:xfrm>
        <a:prstGeom prst="rect">
          <a:avLst/>
        </a:prstGeom>
        <a:noFill/>
        <a:ln w="9525">
          <a:noFill/>
          <a:miter lim="800000"/>
          <a:headEnd/>
          <a:tailEnd/>
        </a:ln>
      </xdr:spPr>
    </xdr:pic>
    <xdr:clientData/>
  </xdr:twoCellAnchor>
  <xdr:twoCellAnchor editAs="oneCell">
    <xdr:from>
      <xdr:col>23</xdr:col>
      <xdr:colOff>57150</xdr:colOff>
      <xdr:row>0</xdr:row>
      <xdr:rowOff>38100</xdr:rowOff>
    </xdr:from>
    <xdr:to>
      <xdr:col>26</xdr:col>
      <xdr:colOff>47625</xdr:colOff>
      <xdr:row>2</xdr:row>
      <xdr:rowOff>95250</xdr:rowOff>
    </xdr:to>
    <xdr:pic>
      <xdr:nvPicPr>
        <xdr:cNvPr id="10259" name="Image 28">
          <a:extLst>
            <a:ext uri="{FF2B5EF4-FFF2-40B4-BE49-F238E27FC236}">
              <a16:creationId xmlns:a16="http://schemas.microsoft.com/office/drawing/2014/main" id="{00000000-0008-0000-0800-0000132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219575" y="38100"/>
          <a:ext cx="533400" cy="361950"/>
        </a:xfrm>
        <a:prstGeom prst="rect">
          <a:avLst/>
        </a:prstGeom>
        <a:noFill/>
        <a:ln w="9525">
          <a:noFill/>
          <a:miter lim="800000"/>
          <a:headEnd/>
          <a:tailEnd/>
        </a:ln>
      </xdr:spPr>
    </xdr:pic>
    <xdr:clientData/>
  </xdr:twoCellAnchor>
  <xdr:twoCellAnchor editAs="oneCell">
    <xdr:from>
      <xdr:col>23</xdr:col>
      <xdr:colOff>57150</xdr:colOff>
      <xdr:row>83</xdr:row>
      <xdr:rowOff>38100</xdr:rowOff>
    </xdr:from>
    <xdr:to>
      <xdr:col>26</xdr:col>
      <xdr:colOff>47625</xdr:colOff>
      <xdr:row>85</xdr:row>
      <xdr:rowOff>95250</xdr:rowOff>
    </xdr:to>
    <xdr:pic>
      <xdr:nvPicPr>
        <xdr:cNvPr id="10260" name="Image 47">
          <a:extLst>
            <a:ext uri="{FF2B5EF4-FFF2-40B4-BE49-F238E27FC236}">
              <a16:creationId xmlns:a16="http://schemas.microsoft.com/office/drawing/2014/main" id="{00000000-0008-0000-0800-0000142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219575" y="12715875"/>
          <a:ext cx="533400" cy="361950"/>
        </a:xfrm>
        <a:prstGeom prst="rect">
          <a:avLst/>
        </a:prstGeom>
        <a:noFill/>
        <a:ln w="9525">
          <a:noFill/>
          <a:miter lim="800000"/>
          <a:headEnd/>
          <a:tailEnd/>
        </a:ln>
      </xdr:spPr>
    </xdr:pic>
    <xdr:clientData/>
  </xdr:twoCellAnchor>
  <xdr:twoCellAnchor>
    <xdr:from>
      <xdr:col>23</xdr:col>
      <xdr:colOff>57150</xdr:colOff>
      <xdr:row>45</xdr:row>
      <xdr:rowOff>38100</xdr:rowOff>
    </xdr:from>
    <xdr:to>
      <xdr:col>26</xdr:col>
      <xdr:colOff>28575</xdr:colOff>
      <xdr:row>47</xdr:row>
      <xdr:rowOff>95250</xdr:rowOff>
    </xdr:to>
    <xdr:pic>
      <xdr:nvPicPr>
        <xdr:cNvPr id="10261" name="Image 56">
          <a:extLst>
            <a:ext uri="{FF2B5EF4-FFF2-40B4-BE49-F238E27FC236}">
              <a16:creationId xmlns:a16="http://schemas.microsoft.com/office/drawing/2014/main" id="{00000000-0008-0000-0800-0000152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219575" y="6619875"/>
          <a:ext cx="514350" cy="361950"/>
        </a:xfrm>
        <a:prstGeom prst="rect">
          <a:avLst/>
        </a:prstGeom>
        <a:noFill/>
        <a:ln w="9525">
          <a:noFill/>
          <a:miter lim="800000"/>
          <a:headEnd/>
          <a:tailEnd/>
        </a:ln>
      </xdr:spPr>
    </xdr:pic>
    <xdr:clientData/>
  </xdr:twoCellAnchor>
  <xdr:twoCellAnchor>
    <xdr:from>
      <xdr:col>25</xdr:col>
      <xdr:colOff>114480</xdr:colOff>
      <xdr:row>31</xdr:row>
      <xdr:rowOff>95400</xdr:rowOff>
    </xdr:from>
    <xdr:to>
      <xdr:col>26</xdr:col>
      <xdr:colOff>75240</xdr:colOff>
      <xdr:row>32</xdr:row>
      <xdr:rowOff>84960</xdr:rowOff>
    </xdr:to>
    <xdr:sp macro="" textlink="">
      <xdr:nvSpPr>
        <xdr:cNvPr id="166" name="CustomShape 1">
          <a:extLst>
            <a:ext uri="{FF2B5EF4-FFF2-40B4-BE49-F238E27FC236}">
              <a16:creationId xmlns:a16="http://schemas.microsoft.com/office/drawing/2014/main" id="{00000000-0008-0000-0800-0000A6000000}"/>
            </a:ext>
          </a:extLst>
        </xdr:cNvPr>
        <xdr:cNvSpPr/>
      </xdr:nvSpPr>
      <xdr:spPr>
        <a:xfrm>
          <a:off x="4892760" y="4600440"/>
          <a:ext cx="151920" cy="142200"/>
        </a:xfrm>
        <a:prstGeom prst="rect">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editAs="oneCell">
    <xdr:from>
      <xdr:col>20</xdr:col>
      <xdr:colOff>76200</xdr:colOff>
      <xdr:row>0</xdr:row>
      <xdr:rowOff>0</xdr:rowOff>
    </xdr:from>
    <xdr:to>
      <xdr:col>22</xdr:col>
      <xdr:colOff>85725</xdr:colOff>
      <xdr:row>2</xdr:row>
      <xdr:rowOff>114300</xdr:rowOff>
    </xdr:to>
    <xdr:pic>
      <xdr:nvPicPr>
        <xdr:cNvPr id="10263" name="Image 40">
          <a:extLst>
            <a:ext uri="{FF2B5EF4-FFF2-40B4-BE49-F238E27FC236}">
              <a16:creationId xmlns:a16="http://schemas.microsoft.com/office/drawing/2014/main" id="{00000000-0008-0000-0800-00001728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695700" y="0"/>
          <a:ext cx="371475" cy="419100"/>
        </a:xfrm>
        <a:prstGeom prst="rect">
          <a:avLst/>
        </a:prstGeom>
        <a:noFill/>
        <a:ln w="9525">
          <a:noFill/>
          <a:miter lim="800000"/>
          <a:headEnd/>
          <a:tailEnd/>
        </a:ln>
      </xdr:spPr>
    </xdr:pic>
    <xdr:clientData/>
  </xdr:twoCellAnchor>
  <xdr:twoCellAnchor editAs="oneCell">
    <xdr:from>
      <xdr:col>20</xdr:col>
      <xdr:colOff>57150</xdr:colOff>
      <xdr:row>83</xdr:row>
      <xdr:rowOff>9525</xdr:rowOff>
    </xdr:from>
    <xdr:to>
      <xdr:col>22</xdr:col>
      <xdr:colOff>66675</xdr:colOff>
      <xdr:row>85</xdr:row>
      <xdr:rowOff>123825</xdr:rowOff>
    </xdr:to>
    <xdr:pic>
      <xdr:nvPicPr>
        <xdr:cNvPr id="10264" name="Image 43">
          <a:extLst>
            <a:ext uri="{FF2B5EF4-FFF2-40B4-BE49-F238E27FC236}">
              <a16:creationId xmlns:a16="http://schemas.microsoft.com/office/drawing/2014/main" id="{00000000-0008-0000-0800-00001828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676650" y="12687300"/>
          <a:ext cx="371475" cy="419100"/>
        </a:xfrm>
        <a:prstGeom prst="rect">
          <a:avLst/>
        </a:prstGeom>
        <a:noFill/>
        <a:ln w="9525">
          <a:noFill/>
          <a:miter lim="800000"/>
          <a:headEnd/>
          <a:tailEnd/>
        </a:ln>
      </xdr:spPr>
    </xdr:pic>
    <xdr:clientData/>
  </xdr:twoCellAnchor>
  <xdr:twoCellAnchor editAs="oneCell">
    <xdr:from>
      <xdr:col>19</xdr:col>
      <xdr:colOff>114300</xdr:colOff>
      <xdr:row>45</xdr:row>
      <xdr:rowOff>19050</xdr:rowOff>
    </xdr:from>
    <xdr:to>
      <xdr:col>21</xdr:col>
      <xdr:colOff>123825</xdr:colOff>
      <xdr:row>47</xdr:row>
      <xdr:rowOff>133350</xdr:rowOff>
    </xdr:to>
    <xdr:pic>
      <xdr:nvPicPr>
        <xdr:cNvPr id="10265" name="Image 46">
          <a:extLst>
            <a:ext uri="{FF2B5EF4-FFF2-40B4-BE49-F238E27FC236}">
              <a16:creationId xmlns:a16="http://schemas.microsoft.com/office/drawing/2014/main" id="{00000000-0008-0000-0800-00001928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552825" y="6600825"/>
          <a:ext cx="371475" cy="419100"/>
        </a:xfrm>
        <a:prstGeom prst="rect">
          <a:avLst/>
        </a:prstGeom>
        <a:noFill/>
        <a:ln w="9525">
          <a:noFill/>
          <a:miter lim="800000"/>
          <a:headEnd/>
          <a:tailEnd/>
        </a:ln>
      </xdr:spPr>
    </xdr:pic>
    <xdr:clientData/>
  </xdr:twoCellAnchor>
  <xdr:twoCellAnchor editAs="oneCell">
    <xdr:from>
      <xdr:col>27</xdr:col>
      <xdr:colOff>38100</xdr:colOff>
      <xdr:row>45</xdr:row>
      <xdr:rowOff>76200</xdr:rowOff>
    </xdr:from>
    <xdr:to>
      <xdr:col>30</xdr:col>
      <xdr:colOff>0</xdr:colOff>
      <xdr:row>47</xdr:row>
      <xdr:rowOff>66675</xdr:rowOff>
    </xdr:to>
    <xdr:pic>
      <xdr:nvPicPr>
        <xdr:cNvPr id="10266" name="Image 48">
          <a:extLst>
            <a:ext uri="{FF2B5EF4-FFF2-40B4-BE49-F238E27FC236}">
              <a16:creationId xmlns:a16="http://schemas.microsoft.com/office/drawing/2014/main" id="{00000000-0008-0000-0800-00001A28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924425" y="6657975"/>
          <a:ext cx="504825" cy="295275"/>
        </a:xfrm>
        <a:prstGeom prst="rect">
          <a:avLst/>
        </a:prstGeom>
        <a:noFill/>
        <a:ln w="9525">
          <a:noFill/>
          <a:miter lim="800000"/>
          <a:headEnd/>
          <a:tailEnd/>
        </a:ln>
      </xdr:spPr>
    </xdr:pic>
    <xdr:clientData/>
  </xdr:twoCellAnchor>
  <xdr:twoCellAnchor editAs="oneCell">
    <xdr:from>
      <xdr:col>27</xdr:col>
      <xdr:colOff>28575</xdr:colOff>
      <xdr:row>83</xdr:row>
      <xdr:rowOff>57150</xdr:rowOff>
    </xdr:from>
    <xdr:to>
      <xdr:col>29</xdr:col>
      <xdr:colOff>180975</xdr:colOff>
      <xdr:row>85</xdr:row>
      <xdr:rowOff>47625</xdr:rowOff>
    </xdr:to>
    <xdr:pic>
      <xdr:nvPicPr>
        <xdr:cNvPr id="10267" name="Image 60">
          <a:extLst>
            <a:ext uri="{FF2B5EF4-FFF2-40B4-BE49-F238E27FC236}">
              <a16:creationId xmlns:a16="http://schemas.microsoft.com/office/drawing/2014/main" id="{00000000-0008-0000-0800-00001B28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4914900" y="12734925"/>
          <a:ext cx="514350" cy="295275"/>
        </a:xfrm>
        <a:prstGeom prst="rect">
          <a:avLst/>
        </a:prstGeom>
        <a:noFill/>
        <a:ln w="9525">
          <a:noFill/>
          <a:miter lim="800000"/>
          <a:headEnd/>
          <a:tailEnd/>
        </a:ln>
      </xdr:spPr>
    </xdr:pic>
    <xdr:clientData/>
  </xdr:twoCellAnchor>
  <xdr:twoCellAnchor>
    <xdr:from>
      <xdr:col>0</xdr:col>
      <xdr:colOff>77760</xdr:colOff>
      <xdr:row>48</xdr:row>
      <xdr:rowOff>126360</xdr:rowOff>
    </xdr:from>
    <xdr:to>
      <xdr:col>47</xdr:col>
      <xdr:colOff>96120</xdr:colOff>
      <xdr:row>53</xdr:row>
      <xdr:rowOff>28080</xdr:rowOff>
    </xdr:to>
    <xdr:sp macro="" textlink="">
      <xdr:nvSpPr>
        <xdr:cNvPr id="172" name="CustomShape 1">
          <a:extLst>
            <a:ext uri="{FF2B5EF4-FFF2-40B4-BE49-F238E27FC236}">
              <a16:creationId xmlns:a16="http://schemas.microsoft.com/office/drawing/2014/main" id="{00000000-0008-0000-0800-0000AC000000}"/>
            </a:ext>
          </a:extLst>
        </xdr:cNvPr>
        <xdr:cNvSpPr/>
      </xdr:nvSpPr>
      <xdr:spPr>
        <a:xfrm>
          <a:off x="77760" y="7165080"/>
          <a:ext cx="9001440" cy="892440"/>
        </a:xfrm>
        <a:prstGeom prst="rect">
          <a:avLst/>
        </a:prstGeom>
        <a:solidFill>
          <a:srgbClr val="FFFFFF"/>
        </a:solidFill>
        <a:ln>
          <a:noFill/>
        </a:ln>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3</xdr:col>
      <xdr:colOff>114480</xdr:colOff>
      <xdr:row>34</xdr:row>
      <xdr:rowOff>95400</xdr:rowOff>
    </xdr:from>
    <xdr:to>
      <xdr:col>4</xdr:col>
      <xdr:colOff>75240</xdr:colOff>
      <xdr:row>35</xdr:row>
      <xdr:rowOff>84960</xdr:rowOff>
    </xdr:to>
    <xdr:sp macro="" textlink="">
      <xdr:nvSpPr>
        <xdr:cNvPr id="173" name="CustomShape 1">
          <a:extLst>
            <a:ext uri="{FF2B5EF4-FFF2-40B4-BE49-F238E27FC236}">
              <a16:creationId xmlns:a16="http://schemas.microsoft.com/office/drawing/2014/main" id="{00000000-0008-0000-0800-0000AD000000}"/>
            </a:ext>
          </a:extLst>
        </xdr:cNvPr>
        <xdr:cNvSpPr/>
      </xdr:nvSpPr>
      <xdr:spPr>
        <a:xfrm>
          <a:off x="687600" y="4991040"/>
          <a:ext cx="151920" cy="141840"/>
        </a:xfrm>
        <a:prstGeom prst="rect">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3</xdr:col>
      <xdr:colOff>114480</xdr:colOff>
      <xdr:row>37</xdr:row>
      <xdr:rowOff>95400</xdr:rowOff>
    </xdr:from>
    <xdr:to>
      <xdr:col>4</xdr:col>
      <xdr:colOff>75240</xdr:colOff>
      <xdr:row>38</xdr:row>
      <xdr:rowOff>84960</xdr:rowOff>
    </xdr:to>
    <xdr:sp macro="" textlink="">
      <xdr:nvSpPr>
        <xdr:cNvPr id="174" name="CustomShape 1">
          <a:extLst>
            <a:ext uri="{FF2B5EF4-FFF2-40B4-BE49-F238E27FC236}">
              <a16:creationId xmlns:a16="http://schemas.microsoft.com/office/drawing/2014/main" id="{00000000-0008-0000-0800-0000AE000000}"/>
            </a:ext>
          </a:extLst>
        </xdr:cNvPr>
        <xdr:cNvSpPr/>
      </xdr:nvSpPr>
      <xdr:spPr>
        <a:xfrm>
          <a:off x="687600" y="5381640"/>
          <a:ext cx="151920" cy="141840"/>
        </a:xfrm>
        <a:prstGeom prst="rect">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editAs="absolute">
    <xdr:from>
      <xdr:col>26</xdr:col>
      <xdr:colOff>104775</xdr:colOff>
      <xdr:row>0</xdr:row>
      <xdr:rowOff>0</xdr:rowOff>
    </xdr:from>
    <xdr:to>
      <xdr:col>33</xdr:col>
      <xdr:colOff>47625</xdr:colOff>
      <xdr:row>2</xdr:row>
      <xdr:rowOff>142875</xdr:rowOff>
    </xdr:to>
    <xdr:pic>
      <xdr:nvPicPr>
        <xdr:cNvPr id="10271" name="Image 8">
          <a:extLst>
            <a:ext uri="{FF2B5EF4-FFF2-40B4-BE49-F238E27FC236}">
              <a16:creationId xmlns:a16="http://schemas.microsoft.com/office/drawing/2014/main" id="{00000000-0008-0000-0800-00001F280000}"/>
            </a:ext>
          </a:extLst>
        </xdr:cNvPr>
        <xdr:cNvPicPr>
          <a:picLocks noChangeAspect="1" noChangeArrowheads="1"/>
        </xdr:cNvPicPr>
      </xdr:nvPicPr>
      <xdr:blipFill>
        <a:blip xmlns:r="http://schemas.openxmlformats.org/officeDocument/2006/relationships" r:embed="rId6" cstate="print"/>
        <a:srcRect t="24583" b="19374"/>
        <a:stretch>
          <a:fillRect/>
        </a:stretch>
      </xdr:blipFill>
      <xdr:spPr bwMode="auto">
        <a:xfrm>
          <a:off x="4810125" y="0"/>
          <a:ext cx="1209675" cy="447675"/>
        </a:xfrm>
        <a:prstGeom prst="rect">
          <a:avLst/>
        </a:prstGeom>
        <a:noFill/>
        <a:ln w="9525">
          <a:noFill/>
          <a:miter lim="800000"/>
          <a:headEnd/>
          <a:tailEnd/>
        </a:ln>
      </xdr:spPr>
    </xdr:pic>
    <xdr:clientData/>
  </xdr:twoCellAnchor>
  <xdr:twoCellAnchor editAs="oneCell">
    <xdr:from>
      <xdr:col>0</xdr:col>
      <xdr:colOff>0</xdr:colOff>
      <xdr:row>0</xdr:row>
      <xdr:rowOff>38100</xdr:rowOff>
    </xdr:from>
    <xdr:to>
      <xdr:col>2</xdr:col>
      <xdr:colOff>171450</xdr:colOff>
      <xdr:row>2</xdr:row>
      <xdr:rowOff>38100</xdr:rowOff>
    </xdr:to>
    <xdr:pic>
      <xdr:nvPicPr>
        <xdr:cNvPr id="10272" name="Image 33">
          <a:extLst>
            <a:ext uri="{FF2B5EF4-FFF2-40B4-BE49-F238E27FC236}">
              <a16:creationId xmlns:a16="http://schemas.microsoft.com/office/drawing/2014/main" id="{00000000-0008-0000-0800-00002028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0" y="38100"/>
          <a:ext cx="533400" cy="3048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g56.fr\DFS-DGISS\DA-Autonomie-Dossiers\Conf&#233;rence%20des%20financeurs\6%20-%20Appels%20&#224;%20projet\BDD\Liste_projet\BDD_Listing_Proje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56.fr\DFS-DGISS\DA-Autonomie-Dossiers\Conf&#233;rence%20des%20financeurs\6%20-%20Appels%20&#224;%20projet\2019\002_JALMAV\Dossier_de_candidature_2019%20JALMALV-Morbih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urs"/>
      <sheetName val="Projet"/>
      <sheetName val="Projet_old"/>
    </sheetNames>
    <sheetDataSet>
      <sheetData sheetId="0">
        <row r="1">
          <cell r="A1" t="str">
            <v>Porteur</v>
          </cell>
          <cell r="B1" t="str">
            <v>Code</v>
          </cell>
        </row>
        <row r="2">
          <cell r="A2" t="str">
            <v>ARC SUD BRETAGNE</v>
          </cell>
          <cell r="B2" t="str">
            <v>P001</v>
          </cell>
        </row>
        <row r="3">
          <cell r="A3" t="str">
            <v>Association clinique des Augustines de Malestroit</v>
          </cell>
          <cell r="B3" t="str">
            <v>P003</v>
          </cell>
        </row>
        <row r="4">
          <cell r="A4" t="str">
            <v>EHPAD Virginie DANION</v>
          </cell>
          <cell r="B4" t="str">
            <v>P004</v>
          </cell>
        </row>
        <row r="5">
          <cell r="A5" t="str">
            <v>KINE OUEST PREVENTION</v>
          </cell>
          <cell r="B5" t="str">
            <v>P007</v>
          </cell>
        </row>
        <row r="6">
          <cell r="A6" t="str">
            <v>Centre de prévention Bien Vieillir Agirc-Arrco Bretagne</v>
          </cell>
          <cell r="B6" t="str">
            <v>P008</v>
          </cell>
        </row>
        <row r="7">
          <cell r="A7" t="str">
            <v>IREPS BRETAGNE</v>
          </cell>
          <cell r="B7" t="str">
            <v>P009</v>
          </cell>
        </row>
        <row r="8">
          <cell r="A8" t="str">
            <v>ASSA (Association Santé Sport Adapté)</v>
          </cell>
          <cell r="B8" t="str">
            <v>P010</v>
          </cell>
        </row>
        <row r="9">
          <cell r="A9" t="str">
            <v>PETR Pays de Ploërmel-Cœur de Bretagne - Service Espace Autonomie Est Morbihan</v>
          </cell>
          <cell r="B9" t="str">
            <v>P011</v>
          </cell>
        </row>
        <row r="10">
          <cell r="A10" t="str">
            <v>Association Perrine SAMSON Maison Sainte Famille</v>
          </cell>
          <cell r="B10" t="str">
            <v>P013</v>
          </cell>
        </row>
        <row r="11">
          <cell r="A11" t="str">
            <v>Association Siel Bleu</v>
          </cell>
          <cell r="B11" t="str">
            <v>P014</v>
          </cell>
        </row>
        <row r="12">
          <cell r="A12" t="str">
            <v>COMITE DEPARTEMENTAL EPGV 56</v>
          </cell>
          <cell r="B12" t="str">
            <v>P015</v>
          </cell>
        </row>
        <row r="13">
          <cell r="A13" t="str">
            <v>BRAIN UP ASSOCIATION</v>
          </cell>
          <cell r="B13" t="str">
            <v>P018</v>
          </cell>
        </row>
        <row r="14">
          <cell r="A14" t="str">
            <v>LES MULOTS</v>
          </cell>
          <cell r="B14" t="str">
            <v>P023</v>
          </cell>
        </row>
        <row r="15">
          <cell r="A15" t="str">
            <v>Association Les Yeux ouverts</v>
          </cell>
          <cell r="B15" t="str">
            <v>P025</v>
          </cell>
        </row>
        <row r="16">
          <cell r="A16" t="str">
            <v>KASSIOPEE</v>
          </cell>
          <cell r="B16" t="str">
            <v>P026</v>
          </cell>
        </row>
        <row r="17">
          <cell r="A17" t="str">
            <v>Centre d'Accès au Droit Nord Morbihan</v>
          </cell>
          <cell r="B17" t="str">
            <v>P027</v>
          </cell>
        </row>
        <row r="18">
          <cell r="A18" t="str">
            <v>Fédération des Centres Sociaux de Bretagne</v>
          </cell>
          <cell r="B18" t="str">
            <v>P030</v>
          </cell>
        </row>
        <row r="19">
          <cell r="A19" t="str">
            <v>CCAS de Vannes</v>
          </cell>
          <cell r="B19" t="str">
            <v>P031</v>
          </cell>
        </row>
        <row r="20">
          <cell r="A20" t="str">
            <v>Patronage Laique de Lorient - Centre social du Polygone</v>
          </cell>
          <cell r="B20" t="str">
            <v>P032</v>
          </cell>
        </row>
        <row r="21">
          <cell r="A21" t="str">
            <v>ASSOCIATION DES CENTRES DE SOINS ALLAIRE MALANSAC</v>
          </cell>
          <cell r="B21" t="str">
            <v>P033</v>
          </cell>
        </row>
        <row r="22">
          <cell r="A22" t="str">
            <v>APPUI AUX PROFESSIONNELS DE SANTE</v>
          </cell>
          <cell r="B22" t="str">
            <v>P034</v>
          </cell>
        </row>
        <row r="23">
          <cell r="A23" t="str">
            <v>Profession Sport 56</v>
          </cell>
          <cell r="B23" t="str">
            <v>P035</v>
          </cell>
        </row>
        <row r="24">
          <cell r="A24" t="str">
            <v>Caisse Primaire d'Assurance Maladie du Morbihan (CPAM)</v>
          </cell>
          <cell r="B24" t="str">
            <v>P036</v>
          </cell>
        </row>
        <row r="25">
          <cell r="A25" t="str">
            <v>MAISON POUR TOUS</v>
          </cell>
          <cell r="B25" t="str">
            <v>P037</v>
          </cell>
        </row>
        <row r="26">
          <cell r="A26" t="str">
            <v>France Alzheimer Morbihan</v>
          </cell>
          <cell r="B26" t="str">
            <v>P038</v>
          </cell>
        </row>
        <row r="27">
          <cell r="A27" t="str">
            <v>Mutualité Retraite 29-56</v>
          </cell>
          <cell r="B27" t="str">
            <v>P039</v>
          </cell>
        </row>
        <row r="28">
          <cell r="A28" t="str">
            <v>Mutualité Française Finistère Morbihan ALCAT 56</v>
          </cell>
          <cell r="B28" t="str">
            <v>P040</v>
          </cell>
        </row>
        <row r="29">
          <cell r="A29" t="str">
            <v>Centre Social du pays de Guer</v>
          </cell>
          <cell r="B29" t="str">
            <v>P041</v>
          </cell>
        </row>
        <row r="30">
          <cell r="A30" t="str">
            <v>Maison de quartier du Bois du Château</v>
          </cell>
          <cell r="B30" t="str">
            <v>P042</v>
          </cell>
        </row>
        <row r="31">
          <cell r="A31" t="str">
            <v>Ufcv</v>
          </cell>
          <cell r="B31" t="str">
            <v>P043</v>
          </cell>
        </row>
        <row r="32">
          <cell r="A32" t="str">
            <v>Mutualité Française Bretagne</v>
          </cell>
          <cell r="B32" t="str">
            <v>P045</v>
          </cell>
        </row>
        <row r="33">
          <cell r="A33" t="str">
            <v>Centre social intercommunal EVEIL</v>
          </cell>
          <cell r="B33" t="str">
            <v>P049</v>
          </cell>
        </row>
        <row r="34">
          <cell r="A34" t="str">
            <v>COMITE DEPARTEMENTAL SPORTS POUR TOUS MORBIHAN</v>
          </cell>
          <cell r="B34" t="str">
            <v>P050</v>
          </cell>
        </row>
        <row r="35">
          <cell r="A35" t="str">
            <v>ESCALE BRIZEUX</v>
          </cell>
          <cell r="B35" t="str">
            <v>P051</v>
          </cell>
        </row>
        <row r="36">
          <cell r="A36" t="str">
            <v>Communauté de Communes Auray Quiberon Terre Atlantique</v>
          </cell>
          <cell r="B36" t="str">
            <v>P052</v>
          </cell>
        </row>
        <row r="37">
          <cell r="A37" t="str">
            <v>PROXIM'SERVICES RHUYS-MUZILLAC</v>
          </cell>
          <cell r="B37" t="str">
            <v>P053</v>
          </cell>
        </row>
        <row r="38">
          <cell r="A38" t="str">
            <v>FEDERATION ADMR DU MORBIHAN</v>
          </cell>
          <cell r="B38" t="str">
            <v>P055</v>
          </cell>
        </row>
        <row r="39">
          <cell r="A39" t="str">
            <v>Association de santé, d'éducation et de prévention sur les territoires de Bretagne (ASEPT Bretagne)</v>
          </cell>
          <cell r="B39" t="str">
            <v>P062</v>
          </cell>
        </row>
        <row r="40">
          <cell r="A40" t="str">
            <v>CCAS Saint-Perreux</v>
          </cell>
          <cell r="B40" t="str">
            <v>P063</v>
          </cell>
        </row>
        <row r="41">
          <cell r="A41" t="str">
            <v>EHPAD Plumélieau</v>
          </cell>
          <cell r="B41" t="str">
            <v>P064</v>
          </cell>
        </row>
        <row r="42">
          <cell r="A42" t="str">
            <v>CCAS Ploemeur</v>
          </cell>
          <cell r="B42" t="str">
            <v>P065</v>
          </cell>
        </row>
        <row r="43">
          <cell r="A43" t="str">
            <v>de l'Oust à Brocéliande Communauté</v>
          </cell>
          <cell r="B43" t="str">
            <v>P067</v>
          </cell>
        </row>
        <row r="44">
          <cell r="A44" t="str">
            <v>ESPACE AUTONOMIE SENIORS CENTRE OUEST MORBIHAN</v>
          </cell>
          <cell r="B44" t="str">
            <v>P069</v>
          </cell>
        </row>
        <row r="45">
          <cell r="A45" t="str">
            <v>Pôle Santé Services du Pays d'Auray</v>
          </cell>
          <cell r="B45" t="str">
            <v>P070</v>
          </cell>
        </row>
        <row r="46">
          <cell r="A46" t="str">
            <v>CCAS Hennebont</v>
          </cell>
          <cell r="B46" t="str">
            <v>P071</v>
          </cell>
        </row>
        <row r="47">
          <cell r="A47" t="str">
            <v>Comité départemental du Morbihan</v>
          </cell>
          <cell r="B47" t="str">
            <v>P073</v>
          </cell>
        </row>
        <row r="48">
          <cell r="A48" t="str">
            <v>Abureau information jeunesse de Lorient</v>
          </cell>
          <cell r="B48" t="str">
            <v>P074</v>
          </cell>
        </row>
        <row r="49">
          <cell r="A49" t="str">
            <v>SESAM Bretagne</v>
          </cell>
          <cell r="B49" t="str">
            <v>P075</v>
          </cell>
        </row>
        <row r="50">
          <cell r="A50" t="str">
            <v>Kersouffle</v>
          </cell>
          <cell r="B50" t="str">
            <v>P076</v>
          </cell>
        </row>
        <row r="51">
          <cell r="A51" t="str">
            <v>SOLIHA</v>
          </cell>
          <cell r="B51" t="str">
            <v>P077</v>
          </cell>
        </row>
        <row r="52">
          <cell r="A52" t="str">
            <v>CCAS Riantec</v>
          </cell>
          <cell r="B52" t="str">
            <v>P078</v>
          </cell>
        </row>
        <row r="53">
          <cell r="A53" t="str">
            <v>CCAS Locmariaquer</v>
          </cell>
          <cell r="B53" t="str">
            <v>P079</v>
          </cell>
        </row>
        <row r="54">
          <cell r="A54" t="str">
            <v>OPTIM-ISM</v>
          </cell>
          <cell r="B54" t="str">
            <v>P080</v>
          </cell>
        </row>
        <row r="55">
          <cell r="A55" t="str">
            <v>Association Place des rencontres</v>
          </cell>
          <cell r="B55" t="str">
            <v>P081</v>
          </cell>
        </row>
        <row r="56">
          <cell r="A56" t="str">
            <v>A la Découverte de l'Age Libre- ADAL</v>
          </cell>
          <cell r="B56" t="str">
            <v>P082</v>
          </cell>
        </row>
        <row r="57">
          <cell r="A57" t="str">
            <v>CCAS BRECH</v>
          </cell>
          <cell r="B57" t="str">
            <v>P083</v>
          </cell>
        </row>
        <row r="58">
          <cell r="A58" t="str">
            <v>CIAS DE PLOERMEL</v>
          </cell>
          <cell r="B58" t="str">
            <v>P084</v>
          </cell>
        </row>
        <row r="59">
          <cell r="A59" t="str">
            <v>Unis Cité</v>
          </cell>
          <cell r="B59" t="str">
            <v>P085</v>
          </cell>
        </row>
        <row r="60">
          <cell r="A60" t="str">
            <v>CLARPA 56</v>
          </cell>
          <cell r="B60" t="str">
            <v>P086</v>
          </cell>
        </row>
      </sheetData>
      <sheetData sheetId="1">
        <row r="1">
          <cell r="A1" t="str">
            <v>CCT</v>
          </cell>
          <cell r="B1" t="str">
            <v>Porteur</v>
          </cell>
          <cell r="C1" t="str">
            <v>Nom du projet</v>
          </cell>
          <cell r="D1" t="str">
            <v>Date de réception</v>
          </cell>
          <cell r="E1" t="str">
            <v>Code Projet</v>
          </cell>
        </row>
        <row r="2">
          <cell r="A2" t="str">
            <v>ARC SUD BRETAGNEParcours d'initiation à l'Informatique pour seniors débutants et ateliers pour seniors en perfectionnement</v>
          </cell>
          <cell r="B2" t="str">
            <v>ARC SUD BRETAGNE</v>
          </cell>
          <cell r="C2" t="str">
            <v>Parcours d'initiation à l'Informatique pour seniors débutants et ateliers pour seniors en perfectionnement</v>
          </cell>
          <cell r="D2">
            <v>43466</v>
          </cell>
          <cell r="E2" t="str">
            <v>AC001</v>
          </cell>
        </row>
        <row r="3">
          <cell r="A3" t="str">
            <v>Association clinique des Augustines de MalestroitAteliers créatifs et de mémoire pour la prévention du suicide chez les personnes âgées isolées</v>
          </cell>
          <cell r="B3" t="str">
            <v>Association clinique des Augustines de Malestroit</v>
          </cell>
          <cell r="C3" t="str">
            <v>Ateliers créatifs et de mémoire pour la prévention du suicide chez les personnes âgées isolées</v>
          </cell>
          <cell r="D3">
            <v>43495</v>
          </cell>
          <cell r="E3" t="str">
            <v>AC003</v>
          </cell>
        </row>
        <row r="4">
          <cell r="A4" t="str">
            <v>EHPAD Virginie DANIONBistrot Mémoire des amis au Pays de Mauron</v>
          </cell>
          <cell r="B4" t="str">
            <v>EHPAD Virginie DANION</v>
          </cell>
          <cell r="C4" t="str">
            <v>Bistrot Mémoire des amis au Pays de Mauron</v>
          </cell>
          <cell r="D4">
            <v>43495</v>
          </cell>
          <cell r="E4" t="str">
            <v>AC004</v>
          </cell>
        </row>
        <row r="5">
          <cell r="A5" t="str">
            <v>Association clinique des Augustines de MalestroitBistrot Mémoire de Malestroit</v>
          </cell>
          <cell r="B5" t="str">
            <v>Association clinique des Augustines de Malestroit</v>
          </cell>
          <cell r="C5" t="str">
            <v>Bistrot Mémoire de Malestroit</v>
          </cell>
          <cell r="D5">
            <v>43495</v>
          </cell>
          <cell r="E5" t="str">
            <v>AC005</v>
          </cell>
        </row>
        <row r="6">
          <cell r="A6" t="str">
            <v>KINE OUEST PREVENTIONProgramme Equilibr’Age (prévention des chutes chez les personnes âgées) 2019 décliné pour 2 publics : seniors à domicile GIR 6 et personnes âgées fragiles GIR 5</v>
          </cell>
          <cell r="B6" t="str">
            <v>KINE OUEST PREVENTION</v>
          </cell>
          <cell r="C6" t="str">
            <v>Programme Equilibr’Age (prévention des chutes chez les personnes âgées) 2019 décliné pour 2 publics : seniors à domicile GIR 6 et personnes âgées fragiles GIR 5</v>
          </cell>
          <cell r="D6">
            <v>43497</v>
          </cell>
          <cell r="E6" t="str">
            <v>AC008</v>
          </cell>
        </row>
        <row r="7">
          <cell r="A7" t="str">
            <v>Centre de prévention Bien Vieillir Agirc-Arrco BretagneCampagnes de prévention pour la santé des seniors dans le Morbihan</v>
          </cell>
          <cell r="B7" t="str">
            <v>Centre de prévention Bien Vieillir Agirc-Arrco Bretagne</v>
          </cell>
          <cell r="C7" t="str">
            <v>Campagnes de prévention pour la santé des seniors dans le Morbihan</v>
          </cell>
          <cell r="D7">
            <v>43500</v>
          </cell>
          <cell r="E7" t="str">
            <v>AC009</v>
          </cell>
        </row>
        <row r="8">
          <cell r="A8" t="str">
            <v>IREPS BRETAGNE LES AMOURS DES SENIORS A VANNES</v>
          </cell>
          <cell r="B8" t="str">
            <v>IREPS BRETAGNE</v>
          </cell>
          <cell r="C8" t="str">
            <v>LES AMOURS DES SENIORS A VANNES</v>
          </cell>
          <cell r="D8">
            <v>43501</v>
          </cell>
          <cell r="E8" t="str">
            <v>AC010</v>
          </cell>
        </row>
        <row r="9">
          <cell r="A9" t="str">
            <v>IREPS BRETAGNE BIEN VIEILLIR APRES L'ESAT A PLOERMEL</v>
          </cell>
          <cell r="B9" t="str">
            <v>IREPS BRETAGNE</v>
          </cell>
          <cell r="C9" t="str">
            <v>BIEN VIEILLIR APRES L'ESAT A PLOERMEL</v>
          </cell>
          <cell r="D9">
            <v>43501</v>
          </cell>
          <cell r="E9" t="str">
            <v>AC011</v>
          </cell>
        </row>
        <row r="10">
          <cell r="A10" t="str">
            <v>ASSA (Association Santé Sport Adapté)Programme d'activité physique pour personnes âgées (PAPPA)</v>
          </cell>
          <cell r="B10" t="str">
            <v>ASSA (Association Santé Sport Adapté)</v>
          </cell>
          <cell r="C10" t="str">
            <v>Programme d'activité physique pour personnes âgées (PAPPA)</v>
          </cell>
          <cell r="D10">
            <v>43501</v>
          </cell>
          <cell r="E10" t="str">
            <v>AC012</v>
          </cell>
        </row>
        <row r="11">
          <cell r="A11" t="str">
            <v>PETR Pays de Ploërmel-Cœur de Bretagne - Service Espace Autonomie Est MorbihanAction de soutien psychologique à destination des personnes âgées fragilisées du territoire Est Morbihan</v>
          </cell>
          <cell r="B11" t="str">
            <v>PETR Pays de Ploërmel-Cœur de Bretagne - Service Espace Autonomie Est Morbihan</v>
          </cell>
          <cell r="C11" t="str">
            <v>Action de soutien psychologique à destination des personnes âgées fragilisées du territoire Est Morbihan</v>
          </cell>
          <cell r="D11">
            <v>43501</v>
          </cell>
          <cell r="E11" t="str">
            <v>AC013</v>
          </cell>
        </row>
        <row r="12">
          <cell r="A12" t="str">
            <v>Association Siel BleuAp'aidant</v>
          </cell>
          <cell r="B12" t="str">
            <v>Association Siel Bleu</v>
          </cell>
          <cell r="C12" t="str">
            <v>Ap'aidant</v>
          </cell>
          <cell r="D12">
            <v>43501</v>
          </cell>
          <cell r="E12" t="str">
            <v>AC016</v>
          </cell>
        </row>
        <row r="13">
          <cell r="A13" t="str">
            <v>Association Siel BleuEquilibre en Bleu</v>
          </cell>
          <cell r="B13" t="str">
            <v>Association Siel Bleu</v>
          </cell>
          <cell r="C13" t="str">
            <v>Equilibre en Bleu</v>
          </cell>
          <cell r="D13">
            <v>43501</v>
          </cell>
          <cell r="E13" t="str">
            <v>AC017</v>
          </cell>
        </row>
        <row r="14">
          <cell r="A14" t="str">
            <v>COMITE DEPARTEMENTAL EPGV 56PREVENTION DES CHUTES POUR PRESERVER L'AUTONOMIE DES RETRAITES</v>
          </cell>
          <cell r="B14" t="str">
            <v>COMITE DEPARTEMENTAL EPGV 56</v>
          </cell>
          <cell r="C14" t="str">
            <v>PREVENTION DES CHUTES POUR PRESERVER L'AUTONOMIE DES RETRAITES</v>
          </cell>
          <cell r="D14">
            <v>43501</v>
          </cell>
          <cell r="E14" t="str">
            <v>AC018</v>
          </cell>
        </row>
        <row r="15">
          <cell r="A15" t="str">
            <v>BRAIN UP ASSOCIATIONFormation « Bienvenue à la Retraite »</v>
          </cell>
          <cell r="B15" t="str">
            <v>BRAIN UP ASSOCIATION</v>
          </cell>
          <cell r="C15" t="str">
            <v>Formation « Bienvenue à la Retraite »</v>
          </cell>
          <cell r="D15">
            <v>43503</v>
          </cell>
          <cell r="E15" t="str">
            <v>AC019</v>
          </cell>
        </row>
        <row r="16">
          <cell r="A16" t="str">
            <v>BRAIN UP ASSOCIATIONLa mémoire : pourquoi et comment la stimuler ?</v>
          </cell>
          <cell r="B16" t="str">
            <v>BRAIN UP ASSOCIATION</v>
          </cell>
          <cell r="C16" t="str">
            <v>La mémoire : pourquoi et comment la stimuler ?</v>
          </cell>
          <cell r="D16">
            <v>43503</v>
          </cell>
          <cell r="E16" t="str">
            <v>AC020</v>
          </cell>
        </row>
        <row r="17">
          <cell r="A17" t="str">
            <v>BRAIN UP ASSOCIATION"L’équilibre alimentaire et le plaisir de manger"</v>
          </cell>
          <cell r="B17" t="str">
            <v>BRAIN UP ASSOCIATION</v>
          </cell>
          <cell r="C17" t="str">
            <v>"L’équilibre alimentaire et le plaisir de manger"</v>
          </cell>
          <cell r="D17">
            <v>43503</v>
          </cell>
          <cell r="E17" t="str">
            <v>AC021</v>
          </cell>
        </row>
        <row r="18">
          <cell r="A18" t="str">
            <v>BRAIN UP ASSOCIATION"Être aidant, être aidé"</v>
          </cell>
          <cell r="B18" t="str">
            <v>BRAIN UP ASSOCIATION</v>
          </cell>
          <cell r="C18" t="str">
            <v>"Être aidant, être aidé"</v>
          </cell>
          <cell r="D18">
            <v>43503</v>
          </cell>
          <cell r="E18" t="str">
            <v>AC022</v>
          </cell>
        </row>
        <row r="19">
          <cell r="A19" t="str">
            <v>BRAIN UP ASSOCIATIONPlaisir, sécurité et sérénité au volant</v>
          </cell>
          <cell r="B19" t="str">
            <v>BRAIN UP ASSOCIATION</v>
          </cell>
          <cell r="C19" t="str">
            <v>Plaisir, sécurité et sérénité au volant</v>
          </cell>
          <cell r="D19">
            <v>43466</v>
          </cell>
          <cell r="E19" t="str">
            <v>AC023</v>
          </cell>
        </row>
        <row r="20">
          <cell r="A20" t="str">
            <v>BRAIN UP ASSOCIATIONLe sommeil : Mieux le comprendre, mieux le gérer</v>
          </cell>
          <cell r="B20" t="str">
            <v>BRAIN UP ASSOCIATION</v>
          </cell>
          <cell r="C20" t="str">
            <v>Le sommeil : Mieux le comprendre, mieux le gérer</v>
          </cell>
          <cell r="D20">
            <v>43503</v>
          </cell>
          <cell r="E20" t="str">
            <v>AC024</v>
          </cell>
        </row>
        <row r="21">
          <cell r="A21" t="str">
            <v>A la Découverte de l'Age Libre- ADALla D-marche, une invitation à augmenter durablement son nombre de pas au quotidien</v>
          </cell>
          <cell r="B21" t="str">
            <v>A la Découverte de l'Age Libre- ADAL</v>
          </cell>
          <cell r="C21" t="str">
            <v>la D-marche, une invitation à augmenter durablement son nombre de pas au quotidien</v>
          </cell>
          <cell r="D21">
            <v>43503</v>
          </cell>
          <cell r="E21" t="str">
            <v>AC026</v>
          </cell>
        </row>
        <row r="22">
          <cell r="A22" t="str">
            <v>ASSAD Du Pays De RedonCafé des aidants. Ouverture sur Redon</v>
          </cell>
          <cell r="B22" t="str">
            <v>ASSAD Du Pays De Redon</v>
          </cell>
          <cell r="C22" t="str">
            <v>Café des aidants. Ouverture sur Redon</v>
          </cell>
          <cell r="D22">
            <v>43503</v>
          </cell>
          <cell r="E22" t="str">
            <v>AC027</v>
          </cell>
        </row>
        <row r="23">
          <cell r="A23" t="str">
            <v>LES MULOTSPasseport E-démarches</v>
          </cell>
          <cell r="B23" t="str">
            <v>LES MULOTS</v>
          </cell>
          <cell r="C23" t="str">
            <v>Passeport E-démarches</v>
          </cell>
          <cell r="D23">
            <v>43503</v>
          </cell>
          <cell r="E23" t="str">
            <v>AC028</v>
          </cell>
        </row>
        <row r="24">
          <cell r="A24" t="str">
            <v>Association Les Yeux ouvertsSANTE GLOBALE - BIEN VIEILLIR</v>
          </cell>
          <cell r="B24" t="str">
            <v>Association Les Yeux ouverts</v>
          </cell>
          <cell r="C24" t="str">
            <v>SANTE GLOBALE - BIEN VIEILLIR</v>
          </cell>
          <cell r="D24">
            <v>43503</v>
          </cell>
          <cell r="E24" t="str">
            <v>AC029</v>
          </cell>
        </row>
        <row r="25">
          <cell r="A25" t="str">
            <v>KASSIOPEELA MAISON DES AIDANTS DE CAUDAN</v>
          </cell>
          <cell r="B25" t="str">
            <v>KASSIOPEE</v>
          </cell>
          <cell r="C25" t="str">
            <v>LA MAISON DES AIDANTS DE CAUDAN</v>
          </cell>
          <cell r="D25">
            <v>43503</v>
          </cell>
          <cell r="E25" t="str">
            <v>AC030</v>
          </cell>
        </row>
        <row r="26">
          <cell r="A26" t="str">
            <v>Centre d'Accès au Droit Nord MorbihanRapprocher le droit des aînés, rapprocher les aînés de leurs droits</v>
          </cell>
          <cell r="B26" t="str">
            <v>Centre d'Accès au Droit Nord Morbihan</v>
          </cell>
          <cell r="C26" t="str">
            <v>Rapprocher le droit des aînés, rapprocher les aînés de leurs droits</v>
          </cell>
          <cell r="D26">
            <v>43503</v>
          </cell>
          <cell r="E26" t="str">
            <v>AC031</v>
          </cell>
        </row>
        <row r="27">
          <cell r="A27" t="str">
            <v>CCAS BRECHORGANISATION DE LA SEMAINE BLEUE 2019</v>
          </cell>
          <cell r="B27" t="str">
            <v>CCAS BRECH</v>
          </cell>
          <cell r="C27" t="str">
            <v>ORGANISATION DE LA SEMAINE BLEUE 2019</v>
          </cell>
          <cell r="D27">
            <v>43503</v>
          </cell>
          <cell r="E27" t="str">
            <v>AC033</v>
          </cell>
        </row>
        <row r="28">
          <cell r="A28" t="str">
            <v>Fédération des Centres Sociaux de BretagneAtelier "Vivre une retraite active et citoyenne"</v>
          </cell>
          <cell r="B28" t="str">
            <v>Fédération des Centres Sociaux de Bretagne</v>
          </cell>
          <cell r="C28" t="str">
            <v>Atelier "Vivre une retraite active et citoyenne"</v>
          </cell>
          <cell r="D28">
            <v>43503</v>
          </cell>
          <cell r="E28" t="str">
            <v>AC034</v>
          </cell>
        </row>
        <row r="29">
          <cell r="A29" t="str">
            <v>Fédération des Centres Sociaux de BretagnePermanences numériques</v>
          </cell>
          <cell r="B29" t="str">
            <v>Fédération des Centres Sociaux de Bretagne</v>
          </cell>
          <cell r="C29" t="str">
            <v>Permanences numériques</v>
          </cell>
          <cell r="D29">
            <v>43503</v>
          </cell>
          <cell r="E29" t="str">
            <v>AC035</v>
          </cell>
        </row>
        <row r="30">
          <cell r="A30" t="str">
            <v>CCAS de VannesInitiation au numérique auprès du public personnes âgées</v>
          </cell>
          <cell r="B30" t="str">
            <v>CCAS de Vannes</v>
          </cell>
          <cell r="C30" t="str">
            <v>Initiation au numérique auprès du public personnes âgées</v>
          </cell>
          <cell r="D30">
            <v>43503</v>
          </cell>
          <cell r="E30" t="str">
            <v>AC036</v>
          </cell>
        </row>
        <row r="31">
          <cell r="A31" t="str">
            <v>CCAS de VannesProjet "Bien dans sa tête, bien dans son corps"</v>
          </cell>
          <cell r="B31" t="str">
            <v>CCAS de Vannes</v>
          </cell>
          <cell r="C31" t="str">
            <v>Projet "Bien dans sa tête, bien dans son corps"</v>
          </cell>
          <cell r="D31">
            <v>43503</v>
          </cell>
          <cell r="E31" t="str">
            <v>AC037</v>
          </cell>
        </row>
        <row r="32">
          <cell r="A32" t="str">
            <v>CCAS de VannesProjet d'accompagnement et de soutien au bénévolat et au volontariat</v>
          </cell>
          <cell r="B32" t="str">
            <v>CCAS de Vannes</v>
          </cell>
          <cell r="C32" t="str">
            <v>Projet d'accompagnement et de soutien au bénévolat et au volontariat</v>
          </cell>
          <cell r="D32">
            <v>43503</v>
          </cell>
          <cell r="E32" t="str">
            <v>AC038</v>
          </cell>
        </row>
        <row r="33">
          <cell r="A33" t="str">
            <v>Patronage Laique de Lorient - Centre social du PolygoneVieillir en citoyen. Des RDV pour les séniors</v>
          </cell>
          <cell r="B33" t="str">
            <v>Patronage Laique de Lorient - Centre social du Polygone</v>
          </cell>
          <cell r="C33" t="str">
            <v>Vieillir en citoyen. Des RDV pour les séniors</v>
          </cell>
          <cell r="D33">
            <v>43503</v>
          </cell>
          <cell r="E33" t="str">
            <v>AC039</v>
          </cell>
        </row>
        <row r="34">
          <cell r="A34" t="str">
            <v>ASSOCIATION DES CENTRES DE SOINS ALLAIRE MALANSACBOUGER ET S'EPANOUIR DANS SON TERRITOIRE</v>
          </cell>
          <cell r="B34" t="str">
            <v>ASSOCIATION DES CENTRES DE SOINS ALLAIRE MALANSAC</v>
          </cell>
          <cell r="C34" t="str">
            <v>BOUGER ET S'EPANOUIR DANS SON TERRITOIRE</v>
          </cell>
          <cell r="D34">
            <v>43503</v>
          </cell>
          <cell r="E34" t="str">
            <v>AC040</v>
          </cell>
        </row>
        <row r="35">
          <cell r="A35" t="str">
            <v>CIAS DE PLOERMELLES PERSONNES AGEES BOUGENT A PLOERMEL COMMUNAUTE !</v>
          </cell>
          <cell r="B35" t="str">
            <v>CIAS DE PLOERMEL</v>
          </cell>
          <cell r="C35" t="str">
            <v>LES PERSONNES AGEES BOUGENT A PLOERMEL COMMUNAUTE !</v>
          </cell>
          <cell r="D35">
            <v>43503</v>
          </cell>
          <cell r="E35" t="str">
            <v>AC041</v>
          </cell>
        </row>
        <row r="36">
          <cell r="A36" t="str">
            <v>APPUI AUX PROFESSIONNELS DE SANTEBienvenue à la Retraite</v>
          </cell>
          <cell r="B36" t="str">
            <v>APPUI AUX PROFESSIONNELS DE SANTE</v>
          </cell>
          <cell r="C36" t="str">
            <v>Bienvenue à la Retraite</v>
          </cell>
          <cell r="D36">
            <v>43503</v>
          </cell>
          <cell r="E36" t="str">
            <v>AC042</v>
          </cell>
        </row>
        <row r="37">
          <cell r="A37" t="str">
            <v>APPUI AUX PROFESSIONNELS DE SANTEBistrot Mémoire</v>
          </cell>
          <cell r="B37" t="str">
            <v>APPUI AUX PROFESSIONNELS DE SANTE</v>
          </cell>
          <cell r="C37" t="str">
            <v>Bistrot Mémoire</v>
          </cell>
          <cell r="D37">
            <v>43503</v>
          </cell>
          <cell r="E37" t="str">
            <v>AC043</v>
          </cell>
        </row>
        <row r="38">
          <cell r="A38" t="str">
            <v>APPUI AUX PROFESSIONNELS DE SANTEAteliers Nutrition</v>
          </cell>
          <cell r="B38" t="str">
            <v>APPUI AUX PROFESSIONNELS DE SANTE</v>
          </cell>
          <cell r="C38" t="str">
            <v>Ateliers Nutrition</v>
          </cell>
          <cell r="D38">
            <v>43503</v>
          </cell>
          <cell r="E38" t="str">
            <v>AC044</v>
          </cell>
        </row>
        <row r="39">
          <cell r="A39" t="str">
            <v>APPUI AUX PROFESSIONNELS DE SANTELes dispositions juridiques pour garantir ses choix de vie</v>
          </cell>
          <cell r="B39" t="str">
            <v>APPUI AUX PROFESSIONNELS DE SANTE</v>
          </cell>
          <cell r="C39" t="str">
            <v>Les dispositions juridiques pour garantir ses choix de vie</v>
          </cell>
          <cell r="D39">
            <v>43503</v>
          </cell>
          <cell r="E39" t="str">
            <v>AC045</v>
          </cell>
        </row>
        <row r="40">
          <cell r="A40" t="str">
            <v>Profession Sport 56Aide au maintien de l'autonomie de la personne, lutte contre l'isolement et sensibilisation à la nutrition sur la commune de Kerfourn et avoisinantes</v>
          </cell>
          <cell r="B40" t="str">
            <v>Profession Sport 56</v>
          </cell>
          <cell r="C40" t="str">
            <v>Aide au maintien de l'autonomie de la personne, lutte contre l'isolement et sensibilisation à la nutrition sur la commune de Kerfourn et avoisinantes</v>
          </cell>
          <cell r="D40">
            <v>43504</v>
          </cell>
          <cell r="E40" t="str">
            <v>AC046</v>
          </cell>
        </row>
        <row r="41">
          <cell r="A41" t="str">
            <v>Profession Sport 56Aide au maintien de l'autonomie de la personne, lutte contre l'isolement et sensibilisation à la nutrition</v>
          </cell>
          <cell r="B41" t="str">
            <v>Profession Sport 56</v>
          </cell>
          <cell r="C41" t="str">
            <v>Aide au maintien de l'autonomie de la personne, lutte contre l'isolement et sensibilisation à la nutrition</v>
          </cell>
          <cell r="D41">
            <v>43504</v>
          </cell>
          <cell r="E41" t="str">
            <v>AC047</v>
          </cell>
        </row>
        <row r="42">
          <cell r="A42" t="str">
            <v>Caisse Primaire d'Assurance Maladie du Morbihan (CPAM)Prévention seniors: adopter les bons gestes santé pour bien vieillir</v>
          </cell>
          <cell r="B42" t="str">
            <v>Caisse Primaire d'Assurance Maladie du Morbihan (CPAM)</v>
          </cell>
          <cell r="C42" t="str">
            <v>Prévention seniors: adopter les bons gestes santé pour bien vieillir</v>
          </cell>
          <cell r="D42">
            <v>43504</v>
          </cell>
          <cell r="E42" t="str">
            <v>AC048</v>
          </cell>
        </row>
        <row r="43">
          <cell r="A43" t="str">
            <v>MAISON POUR TOUSLe vieillissement - Dire, Se dire, Le Dire</v>
          </cell>
          <cell r="B43" t="str">
            <v>MAISON POUR TOUS</v>
          </cell>
          <cell r="C43" t="str">
            <v>Le vieillissement - Dire, Se dire, Le Dire</v>
          </cell>
          <cell r="D43">
            <v>43504</v>
          </cell>
          <cell r="E43" t="str">
            <v>AC049</v>
          </cell>
        </row>
        <row r="44">
          <cell r="A44" t="str">
            <v>MAISON POUR TOUSSolidarité citoyenne et lutte contre l'isolement des personnes âgées</v>
          </cell>
          <cell r="B44" t="str">
            <v>MAISON POUR TOUS</v>
          </cell>
          <cell r="C44" t="str">
            <v>Solidarité citoyenne et lutte contre l'isolement des personnes âgées</v>
          </cell>
          <cell r="D44">
            <v>43504</v>
          </cell>
          <cell r="E44" t="str">
            <v>AC050</v>
          </cell>
        </row>
        <row r="45">
          <cell r="A45" t="str">
            <v>Mutualité Retraite 29-56Halte-répit - Lieu d'accueil pour personnes atteintes de maladies neurodégénératives</v>
          </cell>
          <cell r="B45" t="str">
            <v>Mutualité Retraite 29-56</v>
          </cell>
          <cell r="C45" t="str">
            <v>Halte-répit - Lieu d'accueil pour personnes atteintes de maladies neurodégénératives</v>
          </cell>
          <cell r="D45">
            <v>43504</v>
          </cell>
          <cell r="E45" t="str">
            <v>AC051</v>
          </cell>
        </row>
        <row r="46">
          <cell r="A46" t="str">
            <v>Mutualité Retraite 29-56Prévention des pertes mnésiques et du déclin cognitif</v>
          </cell>
          <cell r="B46" t="str">
            <v>Mutualité Retraite 29-56</v>
          </cell>
          <cell r="C46" t="str">
            <v>Prévention des pertes mnésiques et du déclin cognitif</v>
          </cell>
          <cell r="D46">
            <v>43504</v>
          </cell>
          <cell r="E46" t="str">
            <v>AC052</v>
          </cell>
        </row>
        <row r="47">
          <cell r="A47" t="str">
            <v>Mutualité Retraite 29-56Psychomotricité et prévention du vieillissement</v>
          </cell>
          <cell r="B47" t="str">
            <v>Mutualité Retraite 29-56</v>
          </cell>
          <cell r="C47" t="str">
            <v>Psychomotricité et prévention du vieillissement</v>
          </cell>
          <cell r="D47">
            <v>43504</v>
          </cell>
          <cell r="E47" t="str">
            <v>AC053</v>
          </cell>
        </row>
        <row r="48">
          <cell r="A48" t="str">
            <v>Mutualité Retraite 29-56Prévention des troubles neuro dégénératifs et du vieillissement par l'activité physique</v>
          </cell>
          <cell r="B48" t="str">
            <v>Mutualité Retraite 29-56</v>
          </cell>
          <cell r="C48" t="str">
            <v>Prévention des troubles neuro dégénératifs et du vieillissement par l'activité physique</v>
          </cell>
          <cell r="D48">
            <v>43504</v>
          </cell>
          <cell r="E48" t="str">
            <v>AC054</v>
          </cell>
        </row>
        <row r="49">
          <cell r="A49" t="str">
            <v>Mutualité Française Finistère Morbihan ALCAT 56Habitat, l'information et la sensibilisation "au bien vieillir chez soi"</v>
          </cell>
          <cell r="B49" t="str">
            <v>Mutualité Française Finistère Morbihan ALCAT 56</v>
          </cell>
          <cell r="C49" t="str">
            <v>Habitat, l'information et la sensibilisation "au bien vieillir chez soi"</v>
          </cell>
          <cell r="D49">
            <v>43504</v>
          </cell>
          <cell r="E49" t="str">
            <v>AC055</v>
          </cell>
        </row>
        <row r="50">
          <cell r="A50" t="str">
            <v>Mutualité Retraite 29-56L'alimentation, l'allié pour vieillir en bonne santé</v>
          </cell>
          <cell r="B50" t="str">
            <v>Mutualité Retraite 29-56</v>
          </cell>
          <cell r="C50" t="str">
            <v>L'alimentation, l'allié pour vieillir en bonne santé</v>
          </cell>
          <cell r="D50">
            <v>43504</v>
          </cell>
          <cell r="E50" t="str">
            <v>AC056</v>
          </cell>
        </row>
        <row r="51">
          <cell r="A51" t="str">
            <v>ARC SUD BRETAGNE"PERTE D'AUDITION : SOYEZ A L'ECOUTE"</v>
          </cell>
          <cell r="B51" t="str">
            <v>ARC SUD BRETAGNE</v>
          </cell>
          <cell r="C51" t="str">
            <v>"PERTE D'AUDITION : SOYEZ A L'ECOUTE"</v>
          </cell>
          <cell r="D51">
            <v>43504</v>
          </cell>
          <cell r="E51" t="str">
            <v>AC057</v>
          </cell>
        </row>
        <row r="52">
          <cell r="A52" t="str">
            <v>Centre Social du pays de Guer"Atout'âge : l'heure du partage"</v>
          </cell>
          <cell r="B52" t="str">
            <v>Centre Social du pays de Guer</v>
          </cell>
          <cell r="C52" t="str">
            <v>"Atout'âge : l'heure du partage"</v>
          </cell>
          <cell r="D52">
            <v>43504</v>
          </cell>
          <cell r="E52" t="str">
            <v>AC058</v>
          </cell>
        </row>
        <row r="53">
          <cell r="A53" t="str">
            <v>Centre Social du pays de GuerAtelier Cuisine</v>
          </cell>
          <cell r="B53" t="str">
            <v>Centre Social du pays de Guer</v>
          </cell>
          <cell r="C53" t="str">
            <v>Atelier Cuisine</v>
          </cell>
          <cell r="D53">
            <v>43101</v>
          </cell>
          <cell r="E53" t="str">
            <v>AC061</v>
          </cell>
        </row>
        <row r="54">
          <cell r="A54" t="str">
            <v>France Alzheimer MorbihanPROGRAMME DE SOUTIEN</v>
          </cell>
          <cell r="B54" t="str">
            <v>France Alzheimer Morbihan</v>
          </cell>
          <cell r="C54" t="str">
            <v>PROGRAMME DE SOUTIEN</v>
          </cell>
          <cell r="D54">
            <v>43504</v>
          </cell>
          <cell r="E54" t="str">
            <v>AC063</v>
          </cell>
        </row>
        <row r="55">
          <cell r="A55" t="str">
            <v>France Alzheimer MorbihanAide aux aidants</v>
          </cell>
          <cell r="B55" t="str">
            <v>France Alzheimer Morbihan</v>
          </cell>
          <cell r="C55" t="str">
            <v>Aide aux aidants</v>
          </cell>
          <cell r="D55">
            <v>43504</v>
          </cell>
          <cell r="E55" t="str">
            <v>AC064</v>
          </cell>
        </row>
        <row r="56">
          <cell r="A56" t="str">
            <v>Maison de quartier du Bois du ChâteauVivre et bien veillir au Bois du Château</v>
          </cell>
          <cell r="B56" t="str">
            <v>Maison de quartier du Bois du Château</v>
          </cell>
          <cell r="C56" t="str">
            <v>Vivre et bien veillir au Bois du Château</v>
          </cell>
          <cell r="D56">
            <v>43504</v>
          </cell>
          <cell r="E56" t="str">
            <v>AC066</v>
          </cell>
        </row>
        <row r="57">
          <cell r="A57" t="str">
            <v>UfcvSeniors en action</v>
          </cell>
          <cell r="B57" t="str">
            <v>Ufcv</v>
          </cell>
          <cell r="C57" t="str">
            <v>Seniors en action</v>
          </cell>
          <cell r="D57">
            <v>43504</v>
          </cell>
          <cell r="E57" t="str">
            <v>AC067</v>
          </cell>
        </row>
        <row r="58">
          <cell r="A58" t="str">
            <v>Mutualité Française BretagneThéâtres-débats de prévention « Vieillir… tout un art ! »</v>
          </cell>
          <cell r="B58" t="str">
            <v>Mutualité Française Bretagne</v>
          </cell>
          <cell r="C58" t="str">
            <v>Théâtres-débats de prévention « Vieillir… tout un art ! »</v>
          </cell>
          <cell r="D58">
            <v>43504</v>
          </cell>
          <cell r="E58" t="str">
            <v>AC068</v>
          </cell>
        </row>
        <row r="59">
          <cell r="A59" t="str">
            <v>Mutualité Française BretagneGroupe d'informations et d'échanges (GIE) pour les personnes atteintes de Dégénérescence Maculaire Liée à l'Age (DMLA)</v>
          </cell>
          <cell r="B59" t="str">
            <v>Mutualité Française Bretagne</v>
          </cell>
          <cell r="C59" t="str">
            <v>Groupe d'informations et d'échanges (GIE) pour les personnes atteintes de Dégénérescence Maculaire Liée à l'Age (DMLA)</v>
          </cell>
          <cell r="D59">
            <v>43504</v>
          </cell>
          <cell r="E59" t="str">
            <v>AC069</v>
          </cell>
        </row>
        <row r="60">
          <cell r="A60" t="str">
            <v>Mutualité Française BretagneLA CONFUSIONITE
Un nouveau regard sur Alzheimer</v>
          </cell>
          <cell r="B60" t="str">
            <v>Mutualité Française Bretagne</v>
          </cell>
          <cell r="C60" t="str">
            <v>LA CONFUSIONITE
Un nouveau regard sur Alzheimer</v>
          </cell>
          <cell r="D60">
            <v>43504</v>
          </cell>
          <cell r="E60" t="str">
            <v>AC070</v>
          </cell>
        </row>
        <row r="61">
          <cell r="A61" t="str">
            <v>Unis CitéLes volontaires "InterGénéreux" : ateliers "Silver Geek"</v>
          </cell>
          <cell r="B61" t="str">
            <v>Unis Cité</v>
          </cell>
          <cell r="C61" t="str">
            <v>Les volontaires "InterGénéreux" : ateliers "Silver Geek"</v>
          </cell>
          <cell r="D61">
            <v>43504</v>
          </cell>
          <cell r="E61" t="str">
            <v>AC073</v>
          </cell>
        </row>
        <row r="62">
          <cell r="A62" t="str">
            <v>Centre social intercommunal EVEIL Agir en citoyen</v>
          </cell>
          <cell r="B62" t="str">
            <v>Centre social intercommunal EVEIL</v>
          </cell>
          <cell r="C62" t="str">
            <v>Agir en citoyen</v>
          </cell>
          <cell r="D62">
            <v>43504</v>
          </cell>
          <cell r="E62" t="str">
            <v>AC074</v>
          </cell>
        </row>
        <row r="63">
          <cell r="A63" t="str">
            <v>COMITE DEPARTEMENTAL SPORTS POUR TOUS MORBIHANPass Club Sports Santé Seniors : Activité Physique Adaptée pour les seniors - Prévention des chutes pour les seniors</v>
          </cell>
          <cell r="B63" t="str">
            <v>COMITE DEPARTEMENTAL SPORTS POUR TOUS MORBIHAN</v>
          </cell>
          <cell r="C63" t="str">
            <v>Pass Club Sports Santé Seniors : Activité Physique Adaptée pour les seniors - Prévention des chutes pour les seniors</v>
          </cell>
          <cell r="D63">
            <v>43504</v>
          </cell>
          <cell r="E63" t="str">
            <v>AC075</v>
          </cell>
        </row>
        <row r="64">
          <cell r="A64" t="str">
            <v>ESCALE BRIZEUXRepas Santé</v>
          </cell>
          <cell r="B64" t="str">
            <v>ESCALE BRIZEUX</v>
          </cell>
          <cell r="C64" t="str">
            <v>Repas Santé</v>
          </cell>
          <cell r="D64">
            <v>43504</v>
          </cell>
          <cell r="E64" t="str">
            <v>AC076</v>
          </cell>
        </row>
        <row r="65">
          <cell r="A65" t="str">
            <v>Communauté de Communes Auray Quiberon Terre AtlantiqueTables-Rondes "Maintien à domicile : les équipements et financements pour adapter son logement"</v>
          </cell>
          <cell r="B65" t="str">
            <v>Communauté de Communes Auray Quiberon Terre Atlantique</v>
          </cell>
          <cell r="C65" t="str">
            <v>Tables-Rondes "Maintien à domicile : les équipements et financements pour adapter son logement"</v>
          </cell>
          <cell r="D65">
            <v>43504</v>
          </cell>
          <cell r="E65" t="str">
            <v>AC077</v>
          </cell>
        </row>
        <row r="66">
          <cell r="A66" t="str">
            <v>Communauté de Communes Auray Quiberon Terre AtlantiqueMobilité dans le parc public : 
Dispositif de repérage et d’information en direction des locataires séniors du parc public pour favoriser la mobilité dans un parc adapté.</v>
          </cell>
          <cell r="B66" t="str">
            <v>Communauté de Communes Auray Quiberon Terre Atlantique</v>
          </cell>
          <cell r="C66" t="str">
            <v>Mobilité dans le parc public : 
Dispositif de repérage et d’information en direction des locataires séniors du parc public pour favoriser la mobilité dans un parc adapté.</v>
          </cell>
          <cell r="D66">
            <v>43504</v>
          </cell>
          <cell r="E66" t="str">
            <v>AC078</v>
          </cell>
        </row>
        <row r="67">
          <cell r="A67" t="str">
            <v>PROXIM'SERVICES RHUYS-MUZILLACMAINTIEN DU LIEN SOCIAL ET ACTION DE DENUTRITION</v>
          </cell>
          <cell r="B67" t="str">
            <v>PROXIM'SERVICES RHUYS-MUZILLAC</v>
          </cell>
          <cell r="C67" t="str">
            <v>MAINTIEN DU LIEN SOCIAL ET ACTION DE DENUTRITION</v>
          </cell>
          <cell r="D67">
            <v>43504</v>
          </cell>
          <cell r="E67" t="str">
            <v>AC079</v>
          </cell>
        </row>
        <row r="68">
          <cell r="A68" t="str">
            <v>CLARPA 56Apprivoisez la tablette</v>
          </cell>
          <cell r="B68" t="str">
            <v>CLARPA 56</v>
          </cell>
          <cell r="C68" t="str">
            <v>Apprivoisez la tablette</v>
          </cell>
          <cell r="D68">
            <v>43504</v>
          </cell>
          <cell r="E68" t="str">
            <v>AC082</v>
          </cell>
        </row>
        <row r="69">
          <cell r="A69" t="str">
            <v>CLARPA 56Atelier bien-être CLARPA</v>
          </cell>
          <cell r="B69" t="str">
            <v>CLARPA 56</v>
          </cell>
          <cell r="C69" t="str">
            <v>Atelier bien-être CLARPA</v>
          </cell>
          <cell r="D69">
            <v>43504</v>
          </cell>
          <cell r="E69" t="str">
            <v>AC083</v>
          </cell>
        </row>
        <row r="70">
          <cell r="A70" t="str">
            <v>CLARPA 56Atelier bienvenue à la retraite</v>
          </cell>
          <cell r="B70" t="str">
            <v>CLARPA 56</v>
          </cell>
          <cell r="C70" t="str">
            <v>Atelier bienvenue à la retraite</v>
          </cell>
          <cell r="D70">
            <v>43504</v>
          </cell>
          <cell r="E70" t="str">
            <v>AC084</v>
          </cell>
        </row>
        <row r="71">
          <cell r="A71" t="str">
            <v>CLARPA 56Osons le bus</v>
          </cell>
          <cell r="B71" t="str">
            <v>CLARPA 56</v>
          </cell>
          <cell r="C71" t="str">
            <v>Osons le bus</v>
          </cell>
          <cell r="D71">
            <v>43504</v>
          </cell>
          <cell r="E71" t="str">
            <v>AC086</v>
          </cell>
        </row>
        <row r="72">
          <cell r="A72" t="str">
            <v>FEDERATION ADMR DU MORBIHANUne bulle de bien-être pour les clients de l'ADMR</v>
          </cell>
          <cell r="B72" t="str">
            <v>FEDERATION ADMR DU MORBIHAN</v>
          </cell>
          <cell r="C72" t="str">
            <v>Une bulle de bien-être pour les clients de l'ADMR</v>
          </cell>
          <cell r="D72">
            <v>43504</v>
          </cell>
          <cell r="E72" t="str">
            <v>AC087</v>
          </cell>
        </row>
        <row r="73">
          <cell r="A73" t="str">
            <v>FEDERATION ADMR DU MORBIHANL'ADMR travaille la mémoire</v>
          </cell>
          <cell r="B73" t="str">
            <v>FEDERATION ADMR DU MORBIHAN</v>
          </cell>
          <cell r="C73" t="str">
            <v>L'ADMR travaille la mémoire</v>
          </cell>
          <cell r="D73">
            <v>43504</v>
          </cell>
          <cell r="E73" t="str">
            <v>AC088</v>
          </cell>
        </row>
        <row r="74">
          <cell r="A74" t="str">
            <v>CCAS BRECHA tout âge, faire société</v>
          </cell>
          <cell r="B74" t="str">
            <v>CCAS BRECH</v>
          </cell>
          <cell r="C74" t="str">
            <v>A tout âge, faire société</v>
          </cell>
          <cell r="D74">
            <v>43374</v>
          </cell>
          <cell r="E74" t="str">
            <v>AC093</v>
          </cell>
        </row>
        <row r="75">
          <cell r="A75" t="str">
            <v>CCAS Saint-PerreuxÉquilibre alimentaire des séniors</v>
          </cell>
          <cell r="B75" t="str">
            <v>CCAS Saint-Perreux</v>
          </cell>
          <cell r="C75" t="str">
            <v>Équilibre alimentaire des séniors</v>
          </cell>
          <cell r="D75">
            <v>43374</v>
          </cell>
          <cell r="E75" t="str">
            <v>AC094</v>
          </cell>
        </row>
        <row r="76">
          <cell r="A76" t="str">
            <v>EHPAD PlumélieauOUVERTURE DE L'ACTIVITE MEDIATION ANIMALE DE L'EHPAD AUX PERSONNES AGEES DE 60 ANS ET PLUS VIVANT A DOMICILE</v>
          </cell>
          <cell r="B76" t="str">
            <v>EHPAD Plumélieau</v>
          </cell>
          <cell r="C76" t="str">
            <v>OUVERTURE DE L'ACTIVITE MEDIATION ANIMALE DE L'EHPAD AUX PERSONNES AGEES DE 60 ANS ET PLUS VIVANT A DOMICILE</v>
          </cell>
          <cell r="D76">
            <v>43101</v>
          </cell>
          <cell r="E76" t="str">
            <v>AC095</v>
          </cell>
        </row>
        <row r="77">
          <cell r="A77" t="str">
            <v>CCAS PloemeurATELIERS EQUILIBRE POUR LES SENIORS PLOEMEUROIS 2018</v>
          </cell>
          <cell r="B77" t="str">
            <v>CCAS Ploemeur</v>
          </cell>
          <cell r="C77" t="str">
            <v>ATELIERS EQUILIBRE POUR LES SENIORS PLOEMEUROIS 2018</v>
          </cell>
          <cell r="D77">
            <v>43101</v>
          </cell>
          <cell r="E77" t="str">
            <v>AC096</v>
          </cell>
        </row>
        <row r="78">
          <cell r="A78" t="str">
            <v>Association de santé, d'éducation et de prévention sur les territoires de Bretagne (ASEPT Bretagne)Actions collectives de prévention de la perte d'autonomie à destination des personnes âgées, retraités de plus de 60 ans, autonomes (GIR 5 et 6)</v>
          </cell>
          <cell r="B78" t="str">
            <v>Association de santé, d'éducation et de prévention sur les territoires de Bretagne (ASEPT Bretagne)</v>
          </cell>
          <cell r="C78" t="str">
            <v>Actions collectives de prévention de la perte d'autonomie à destination des personnes âgées, retraités de plus de 60 ans, autonomes (GIR 5 et 6)</v>
          </cell>
          <cell r="D78">
            <v>43504</v>
          </cell>
          <cell r="E78" t="str">
            <v>AC097</v>
          </cell>
        </row>
        <row r="79">
          <cell r="A79" t="str">
            <v>IREPS BRETAGNEPROJET "LES AMOURS DES SENIORS - LORIENT"</v>
          </cell>
          <cell r="B79" t="str">
            <v>IREPS BRETAGNE</v>
          </cell>
          <cell r="C79" t="str">
            <v>PROJET "LES AMOURS DES SENIORS - LORIENT"</v>
          </cell>
          <cell r="D79">
            <v>43101</v>
          </cell>
          <cell r="E79" t="str">
            <v>AC098</v>
          </cell>
        </row>
        <row r="80">
          <cell r="A80" t="str">
            <v>IREPS BRETAGNEPROJET "BIEN VIEILLIR APRES L'ESAT"</v>
          </cell>
          <cell r="B80" t="str">
            <v>IREPS BRETAGNE</v>
          </cell>
          <cell r="C80" t="str">
            <v>PROJET "BIEN VIEILLIR APRES L'ESAT"</v>
          </cell>
          <cell r="D80">
            <v>43101</v>
          </cell>
          <cell r="E80" t="str">
            <v>AC099</v>
          </cell>
        </row>
        <row r="81">
          <cell r="A81" t="str">
            <v>ARC SUD BRETAGNE"PERTE D'AUDITION, SOYEZ A L'ECOUTE" 2018</v>
          </cell>
          <cell r="B81" t="str">
            <v>ARC SUD BRETAGNE</v>
          </cell>
          <cell r="C81" t="str">
            <v>"PERTE D'AUDITION, SOYEZ A L'ECOUTE" 2018</v>
          </cell>
          <cell r="D81">
            <v>43101</v>
          </cell>
          <cell r="E81" t="str">
            <v>AC100</v>
          </cell>
        </row>
        <row r="82">
          <cell r="A82" t="str">
            <v>de l'Oust à Brocéliande CommunautéParkinson : Vous connaissez ? 2018</v>
          </cell>
          <cell r="B82" t="str">
            <v>de l'Oust à Brocéliande Communauté</v>
          </cell>
          <cell r="C82" t="str">
            <v>Parkinson : Vous connaissez ? 2018</v>
          </cell>
          <cell r="D82">
            <v>43101</v>
          </cell>
          <cell r="E82" t="str">
            <v>AC101</v>
          </cell>
        </row>
        <row r="83">
          <cell r="A83" t="str">
            <v>Association clinique des Augustines de MalestroitAteliers créatifs et de mémoire pour la prévention du suicide chez les personnes âgées isolées 2018</v>
          </cell>
          <cell r="B83" t="str">
            <v>Association clinique des Augustines de Malestroit</v>
          </cell>
          <cell r="C83" t="str">
            <v>Ateliers créatifs et de mémoire pour la prévention du suicide chez les personnes âgées isolées 2018</v>
          </cell>
          <cell r="D83">
            <v>43101</v>
          </cell>
          <cell r="E83" t="str">
            <v>AC102</v>
          </cell>
        </row>
        <row r="84">
          <cell r="A84" t="str">
            <v>Association de santé, d'éducation et de prévention sur les territoires de Bretagne (ASEPT Bretagne)Le développement des actions collectives de prévention de la perte d'autonomie de l'ASEPT Bretagne auprès des personnes âgées de 60 ans et plus sur le département du Morbihan</v>
          </cell>
          <cell r="B84" t="str">
            <v>Association de santé, d'éducation et de prévention sur les territoires de Bretagne (ASEPT Bretagne)</v>
          </cell>
          <cell r="C84" t="str">
            <v>Le développement des actions collectives de prévention de la perte d'autonomie de l'ASEPT Bretagne auprès des personnes âgées de 60 ans et plus sur le département du Morbihan</v>
          </cell>
          <cell r="D84">
            <v>43101</v>
          </cell>
          <cell r="E84" t="str">
            <v>AC103</v>
          </cell>
        </row>
        <row r="85">
          <cell r="A85" t="str">
            <v>ESPACE AUTONOMIE SENIORS CENTRE OUEST MORBIHANForum "S'épanouir et bien vieillir en pays de Pontivy"</v>
          </cell>
          <cell r="B85" t="str">
            <v>ESPACE AUTONOMIE SENIORS CENTRE OUEST MORBIHAN</v>
          </cell>
          <cell r="C85" t="str">
            <v>Forum "S'épanouir et bien vieillir en pays de Pontivy"</v>
          </cell>
          <cell r="D85">
            <v>43101</v>
          </cell>
          <cell r="E85" t="str">
            <v>AC104</v>
          </cell>
        </row>
        <row r="86">
          <cell r="A86" t="str">
            <v>Pôle Santé Services du Pays d'AurayFORUM SUCCESSION</v>
          </cell>
          <cell r="B86" t="str">
            <v>Pôle Santé Services du Pays d'Auray</v>
          </cell>
          <cell r="C86" t="str">
            <v>FORUM SUCCESSION</v>
          </cell>
          <cell r="D86">
            <v>43101</v>
          </cell>
          <cell r="E86" t="str">
            <v>AC105</v>
          </cell>
        </row>
        <row r="87">
          <cell r="A87" t="str">
            <v>CCAS HennebontEtre senior et connecté</v>
          </cell>
          <cell r="B87" t="str">
            <v>CCAS Hennebont</v>
          </cell>
          <cell r="C87" t="str">
            <v>Etre senior et connecté</v>
          </cell>
          <cell r="D87">
            <v>43101</v>
          </cell>
          <cell r="E87" t="str">
            <v>AC106</v>
          </cell>
        </row>
        <row r="88">
          <cell r="A88" t="str">
            <v>KASSIOPEELA MAISON DES AIDANTS DE CAUDAN 2018</v>
          </cell>
          <cell r="B88" t="str">
            <v>KASSIOPEE</v>
          </cell>
          <cell r="C88" t="str">
            <v>LA MAISON DES AIDANTS DE CAUDAN 2018</v>
          </cell>
          <cell r="D88">
            <v>43101</v>
          </cell>
          <cell r="E88" t="str">
            <v>AC107</v>
          </cell>
        </row>
        <row r="89">
          <cell r="A89" t="str">
            <v>BRAIN UP ASSOCIATIONLa mémoire : pourquoi et comment la stimuler? 2018</v>
          </cell>
          <cell r="B89" t="str">
            <v>BRAIN UP ASSOCIATION</v>
          </cell>
          <cell r="C89" t="str">
            <v>La mémoire : pourquoi et comment la stimuler? 2018</v>
          </cell>
          <cell r="D89">
            <v>43101</v>
          </cell>
          <cell r="E89" t="str">
            <v>AC108</v>
          </cell>
        </row>
        <row r="90">
          <cell r="A90" t="str">
            <v>BRAIN UP ASSOCIATIONL'alimentation et la nutrition 2018</v>
          </cell>
          <cell r="B90" t="str">
            <v>BRAIN UP ASSOCIATION</v>
          </cell>
          <cell r="C90" t="str">
            <v>L'alimentation et la nutrition 2018</v>
          </cell>
          <cell r="D90">
            <v>43101</v>
          </cell>
          <cell r="E90" t="str">
            <v>AC109</v>
          </cell>
        </row>
        <row r="91">
          <cell r="A91" t="str">
            <v>BRAIN UP ASSOCIATIONLe sommeil : Mieux le comprendre, mieux le gérer 2018</v>
          </cell>
          <cell r="B91" t="str">
            <v>BRAIN UP ASSOCIATION</v>
          </cell>
          <cell r="C91" t="str">
            <v>Le sommeil : Mieux le comprendre, mieux le gérer 2018</v>
          </cell>
          <cell r="D91">
            <v>43101</v>
          </cell>
          <cell r="E91" t="str">
            <v>AC110</v>
          </cell>
        </row>
        <row r="92">
          <cell r="A92" t="str">
            <v>BRAIN UP ASSOCIATIONPlaisir, sécurité et sérénité au volant 2018</v>
          </cell>
          <cell r="B92" t="str">
            <v>BRAIN UP ASSOCIATION</v>
          </cell>
          <cell r="C92" t="str">
            <v>Plaisir, sécurité et sérénité au volant 2018</v>
          </cell>
          <cell r="D92">
            <v>43101</v>
          </cell>
          <cell r="E92" t="str">
            <v>AC111</v>
          </cell>
        </row>
        <row r="93">
          <cell r="A93" t="str">
            <v>PETR Pays de Ploërmel-Cœur de Bretagne - Service Espace Autonomie Est MorbihanProtection des personnes vulnérables</v>
          </cell>
          <cell r="B93" t="str">
            <v>PETR Pays de Ploërmel-Cœur de Bretagne - Service Espace Autonomie Est Morbihan</v>
          </cell>
          <cell r="C93" t="str">
            <v>Protection des personnes vulnérables</v>
          </cell>
          <cell r="D93">
            <v>43101</v>
          </cell>
          <cell r="E93" t="str">
            <v>AC112</v>
          </cell>
        </row>
        <row r="94">
          <cell r="A94" t="str">
            <v>Patronage Laique de Lorient - Centre social du PolygoneVieillir en citoyen. L'activité physique pour bien vieillir 2018</v>
          </cell>
          <cell r="B94" t="str">
            <v>Patronage Laique de Lorient - Centre social du Polygone</v>
          </cell>
          <cell r="C94" t="str">
            <v>Vieillir en citoyen. L'activité physique pour bien vieillir 2018</v>
          </cell>
          <cell r="D94">
            <v>43101</v>
          </cell>
          <cell r="E94" t="str">
            <v>AC113</v>
          </cell>
        </row>
        <row r="95">
          <cell r="A95" t="str">
            <v>Patronage Laique de Lorient - Centre social du PolygoneVieillir en citoyen. Des RDV pour les séniors  2018</v>
          </cell>
          <cell r="B95" t="str">
            <v>Patronage Laique de Lorient - Centre social du Polygone</v>
          </cell>
          <cell r="C95" t="str">
            <v>Vieillir en citoyen. Des RDV pour les séniors  2018</v>
          </cell>
          <cell r="D95">
            <v>43101</v>
          </cell>
          <cell r="E95" t="str">
            <v>AC114</v>
          </cell>
        </row>
        <row r="96">
          <cell r="A96" t="str">
            <v>Association clinique des Augustines de MalestroitBistrot Mémoire de Malestroit 2018</v>
          </cell>
          <cell r="B96" t="str">
            <v>Association clinique des Augustines de Malestroit</v>
          </cell>
          <cell r="C96" t="str">
            <v>Bistrot Mémoire de Malestroit 2018</v>
          </cell>
          <cell r="D96">
            <v>43101</v>
          </cell>
          <cell r="E96" t="str">
            <v>AC115</v>
          </cell>
        </row>
        <row r="97">
          <cell r="A97" t="str">
            <v>EHPAD Virginie DANIONBistrot mémoire des amis au Pays de Mauron 2018</v>
          </cell>
          <cell r="B97" t="str">
            <v>EHPAD Virginie DANION</v>
          </cell>
          <cell r="C97" t="str">
            <v>Bistrot mémoire des amis au Pays de Mauron 2018</v>
          </cell>
          <cell r="D97">
            <v>43101</v>
          </cell>
          <cell r="E97" t="str">
            <v>AC116</v>
          </cell>
        </row>
        <row r="98">
          <cell r="A98" t="str">
            <v>Comité départemental du MorbihanSeniors, restez mobile !</v>
          </cell>
          <cell r="B98" t="str">
            <v>Comité départemental du Morbihan</v>
          </cell>
          <cell r="C98" t="str">
            <v>Seniors, restez mobile !</v>
          </cell>
          <cell r="D98">
            <v>43101</v>
          </cell>
          <cell r="E98" t="str">
            <v>AC117</v>
          </cell>
        </row>
        <row r="99">
          <cell r="A99" t="str">
            <v>KINE OUEST PREVENTIONProgramme Equilibr’Age (prévention des chutes chez les personnes âgées)  décliné pour 2 publics : seniors à domicile GIR 6 et personnes âgées fragiles GIR 5 2018</v>
          </cell>
          <cell r="B99" t="str">
            <v>KINE OUEST PREVENTION</v>
          </cell>
          <cell r="C99" t="str">
            <v>Programme Equilibr’Age (prévention des chutes chez les personnes âgées)  décliné pour 2 publics : seniors à domicile GIR 6 et personnes âgées fragiles GIR 5 2018</v>
          </cell>
          <cell r="D99">
            <v>43101</v>
          </cell>
          <cell r="E99" t="str">
            <v>AC118</v>
          </cell>
        </row>
        <row r="100">
          <cell r="A100" t="str">
            <v>Abureau information jeunesse de LorientMaintien du lien social et lutte contre l'isolement, la sollitude, rencontres intergénérationelles</v>
          </cell>
          <cell r="B100" t="str">
            <v>Abureau information jeunesse de Lorient</v>
          </cell>
          <cell r="C100" t="str">
            <v>Maintien du lien social et lutte contre l'isolement, la sollitude, rencontres intergénérationelles</v>
          </cell>
          <cell r="D100">
            <v>43101</v>
          </cell>
          <cell r="E100" t="str">
            <v>AC119</v>
          </cell>
        </row>
        <row r="101">
          <cell r="A101" t="str">
            <v>SESAM BretagneRetisser et reconstruire des liens transgénérationnels autour de la personne âgée en s'appuyant sur son domicile</v>
          </cell>
          <cell r="B101" t="str">
            <v>SESAM Bretagne</v>
          </cell>
          <cell r="C101" t="str">
            <v>Retisser et reconstruire des liens transgénérationnels autour de la personne âgée en s'appuyant sur son domicile</v>
          </cell>
          <cell r="D101">
            <v>43101</v>
          </cell>
          <cell r="E101" t="str">
            <v>AC120</v>
          </cell>
        </row>
        <row r="102">
          <cell r="A102" t="str">
            <v>Mutualité Retraite 29-56Prévention des troubles neurodégénératifs et du vieillissement par l'activité physique 2018</v>
          </cell>
          <cell r="B102" t="str">
            <v>Mutualité Retraite 29-56</v>
          </cell>
          <cell r="C102" t="str">
            <v>Prévention des troubles neurodégénératifs et du vieillissement par l'activité physique 2018</v>
          </cell>
          <cell r="D102">
            <v>43101</v>
          </cell>
          <cell r="E102" t="str">
            <v>AC121</v>
          </cell>
        </row>
        <row r="103">
          <cell r="A103" t="str">
            <v>Mutualité Retraite 29-56L'alimentation, l'allié pour vieillir en bonne santé 2018</v>
          </cell>
          <cell r="B103" t="str">
            <v>Mutualité Retraite 29-56</v>
          </cell>
          <cell r="C103" t="str">
            <v>L'alimentation, l'allié pour vieillir en bonne santé 2018</v>
          </cell>
          <cell r="D103">
            <v>43101</v>
          </cell>
          <cell r="E103" t="str">
            <v>AC122</v>
          </cell>
        </row>
        <row r="104">
          <cell r="A104" t="str">
            <v>Mutualité Retraite 29-56Prévention des pertes mnésiques et du déclin cognitif 2018</v>
          </cell>
          <cell r="B104" t="str">
            <v>Mutualité Retraite 29-56</v>
          </cell>
          <cell r="C104" t="str">
            <v>Prévention des pertes mnésiques et du déclin cognitif 2018</v>
          </cell>
          <cell r="D104">
            <v>43101</v>
          </cell>
          <cell r="E104" t="str">
            <v>AC123</v>
          </cell>
        </row>
        <row r="105">
          <cell r="A105" t="str">
            <v>Mutualité Retraite 29-56Psychomotricité et prévention du vieillissement 2018</v>
          </cell>
          <cell r="B105" t="str">
            <v>Mutualité Retraite 29-56</v>
          </cell>
          <cell r="C105" t="str">
            <v>Psychomotricité et prévention du vieillissement 2018</v>
          </cell>
          <cell r="D105">
            <v>43101</v>
          </cell>
          <cell r="E105" t="str">
            <v>AC124</v>
          </cell>
        </row>
        <row r="106">
          <cell r="A106" t="str">
            <v>Mutualité Retraite 29-56Prévention des troubles du sommeil - restauration de l'estime de soi 2018</v>
          </cell>
          <cell r="B106" t="str">
            <v>Mutualité Retraite 29-56</v>
          </cell>
          <cell r="C106" t="str">
            <v>Prévention des troubles du sommeil - restauration de l'estime de soi 2018</v>
          </cell>
          <cell r="D106">
            <v>43101</v>
          </cell>
          <cell r="E106" t="str">
            <v>AC125</v>
          </cell>
        </row>
        <row r="107">
          <cell r="A107" t="str">
            <v>ESCALE BRIZEUXPrévention routière 2018</v>
          </cell>
          <cell r="B107" t="str">
            <v>ESCALE BRIZEUX</v>
          </cell>
          <cell r="C107" t="str">
            <v>Prévention routière 2018</v>
          </cell>
          <cell r="D107">
            <v>43101</v>
          </cell>
          <cell r="E107" t="str">
            <v>AC126</v>
          </cell>
        </row>
        <row r="108">
          <cell r="A108" t="str">
            <v>ESCALE BRIZEUXRepas Santé 2018</v>
          </cell>
          <cell r="B108" t="str">
            <v>ESCALE BRIZEUX</v>
          </cell>
          <cell r="C108" t="str">
            <v>Repas Santé 2018</v>
          </cell>
          <cell r="D108">
            <v>43101</v>
          </cell>
          <cell r="E108" t="str">
            <v>AC127</v>
          </cell>
        </row>
        <row r="109">
          <cell r="A109" t="str">
            <v>ESCALE BRIZEUXGym équilibre 2018</v>
          </cell>
          <cell r="B109" t="str">
            <v>ESCALE BRIZEUX</v>
          </cell>
          <cell r="C109" t="str">
            <v>Gym équilibre 2018</v>
          </cell>
          <cell r="D109">
            <v>43101</v>
          </cell>
          <cell r="E109" t="str">
            <v>AC128</v>
          </cell>
        </row>
        <row r="110">
          <cell r="A110" t="str">
            <v>Kersouffle Développer la pratique des activités physiques et sportives comme accompagnement au traitement des personnes en situation de handicap d'origine respiratoire</v>
          </cell>
          <cell r="B110" t="str">
            <v>Kersouffle</v>
          </cell>
          <cell r="C110" t="str">
            <v>Développer la pratique des activités physiques et sportives comme accompagnement au traitement des personnes en situation de handicap d'origine respiratoire</v>
          </cell>
          <cell r="D110">
            <v>43101</v>
          </cell>
          <cell r="E110" t="str">
            <v>AC129</v>
          </cell>
        </row>
        <row r="111">
          <cell r="A111" t="str">
            <v>France Alzheimer MorbihanCAFE MÉMOIRE 2018</v>
          </cell>
          <cell r="B111" t="str">
            <v>France Alzheimer Morbihan</v>
          </cell>
          <cell r="C111" t="str">
            <v>CAFE MÉMOIRE 2018</v>
          </cell>
          <cell r="D111">
            <v>43101</v>
          </cell>
          <cell r="E111" t="str">
            <v>AC130</v>
          </cell>
        </row>
        <row r="112">
          <cell r="A112" t="str">
            <v>France Alzheimer MorbihanPROGRAMME DE SOUTIEN 2018</v>
          </cell>
          <cell r="B112" t="str">
            <v>France Alzheimer Morbihan</v>
          </cell>
          <cell r="C112" t="str">
            <v>PROGRAMME DE SOUTIEN 2018</v>
          </cell>
          <cell r="D112">
            <v>43101</v>
          </cell>
          <cell r="E112" t="str">
            <v>AC131</v>
          </cell>
        </row>
        <row r="113">
          <cell r="A113" t="str">
            <v>France Alzheimer MorbihanMusicothérapie 2018</v>
          </cell>
          <cell r="B113" t="str">
            <v>France Alzheimer Morbihan</v>
          </cell>
          <cell r="C113" t="str">
            <v>Musicothérapie 2018</v>
          </cell>
          <cell r="D113">
            <v>43101</v>
          </cell>
          <cell r="E113" t="str">
            <v>AC132</v>
          </cell>
        </row>
        <row r="114">
          <cell r="A114" t="str">
            <v>France Alzheimer MorbihanActivité randonnée</v>
          </cell>
          <cell r="B114" t="str">
            <v>France Alzheimer Morbihan</v>
          </cell>
          <cell r="C114" t="str">
            <v>Activité randonnée</v>
          </cell>
          <cell r="D114">
            <v>43101</v>
          </cell>
          <cell r="E114" t="str">
            <v>AC133</v>
          </cell>
        </row>
        <row r="115">
          <cell r="A115" t="str">
            <v>France Alzheimer MorbihanActions de convivialité pour les familles touchées par la maladie 2018</v>
          </cell>
          <cell r="B115" t="str">
            <v>France Alzheimer Morbihan</v>
          </cell>
          <cell r="C115" t="str">
            <v>Actions de convivialité pour les familles touchées par la maladie 2018</v>
          </cell>
          <cell r="D115">
            <v>43101</v>
          </cell>
          <cell r="E115" t="str">
            <v>AC134</v>
          </cell>
        </row>
        <row r="116">
          <cell r="A116" t="str">
            <v>COMITE DEPARTEMENTAL SPORTS POUR TOUS MORBIHANPass Club Sports Santé Seniors : Activité Physique Adaptée pour les seniors - Prévention des chutes pour les seniors 2018</v>
          </cell>
          <cell r="B116" t="str">
            <v>COMITE DEPARTEMENTAL SPORTS POUR TOUS MORBIHAN</v>
          </cell>
          <cell r="C116" t="str">
            <v>Pass Club Sports Santé Seniors : Activité Physique Adaptée pour les seniors - Prévention des chutes pour les seniors 2018</v>
          </cell>
          <cell r="D116">
            <v>43101</v>
          </cell>
          <cell r="E116" t="str">
            <v>AC135</v>
          </cell>
        </row>
        <row r="117">
          <cell r="A117" t="str">
            <v>SOLIHAReprésentations de pièces de théâtre dédiées à la perte d'autonomie</v>
          </cell>
          <cell r="B117" t="str">
            <v>SOLIHA</v>
          </cell>
          <cell r="C117" t="str">
            <v>Représentations de pièces de théâtre dédiées à la perte d'autonomie</v>
          </cell>
          <cell r="D117">
            <v>43101</v>
          </cell>
          <cell r="E117" t="str">
            <v>AC136</v>
          </cell>
        </row>
        <row r="118">
          <cell r="A118" t="str">
            <v>SOLIHAAtelier "Bien Vieillir chez soi"</v>
          </cell>
          <cell r="B118" t="str">
            <v>SOLIHA</v>
          </cell>
          <cell r="C118" t="str">
            <v>Atelier "Bien Vieillir chez soi"</v>
          </cell>
          <cell r="D118">
            <v>43101</v>
          </cell>
          <cell r="E118" t="str">
            <v>AC137</v>
          </cell>
        </row>
        <row r="119">
          <cell r="A119" t="str">
            <v>SOLIHA« Anticiper le vieillissement dans le parc public »</v>
          </cell>
          <cell r="B119" t="str">
            <v>SOLIHA</v>
          </cell>
          <cell r="C119" t="str">
            <v>« Anticiper le vieillissement dans le parc public »</v>
          </cell>
          <cell r="D119">
            <v>43101</v>
          </cell>
          <cell r="E119" t="str">
            <v>AC138</v>
          </cell>
        </row>
        <row r="120">
          <cell r="A120" t="str">
            <v>SOLIHALes Tournées mobiles de l'autonomie</v>
          </cell>
          <cell r="B120" t="str">
            <v>SOLIHA</v>
          </cell>
          <cell r="C120" t="str">
            <v>Les Tournées mobiles de l'autonomie</v>
          </cell>
          <cell r="D120">
            <v>43101</v>
          </cell>
          <cell r="E120" t="str">
            <v>AC139</v>
          </cell>
        </row>
        <row r="121">
          <cell r="A121" t="str">
            <v>Communauté de Communes Auray Quiberon Terre AtlantiqueTables-Rondes "Maintien à domicile : les équipements et financements pour adapter son logement" 2018</v>
          </cell>
          <cell r="B121" t="str">
            <v>Communauté de Communes Auray Quiberon Terre Atlantique</v>
          </cell>
          <cell r="C121" t="str">
            <v>Tables-Rondes "Maintien à domicile : les équipements et financements pour adapter son logement" 2018</v>
          </cell>
          <cell r="D121">
            <v>43101</v>
          </cell>
          <cell r="E121" t="str">
            <v>AC140</v>
          </cell>
        </row>
        <row r="122">
          <cell r="A122" t="str">
            <v>Fédération des Centres Sociaux de BretagneGroupement Régional Vieillissement</v>
          </cell>
          <cell r="B122" t="str">
            <v>Fédération des Centres Sociaux de Bretagne</v>
          </cell>
          <cell r="C122" t="str">
            <v>Groupement Régional Vieillissement</v>
          </cell>
          <cell r="D122">
            <v>43101</v>
          </cell>
          <cell r="E122" t="str">
            <v>AC141</v>
          </cell>
        </row>
        <row r="123">
          <cell r="A123" t="str">
            <v>Fédération des Centres Sociaux de BretagneRencontre départementale des centres sociaux autour de la pièce de théâtre "pas sans moi"</v>
          </cell>
          <cell r="B123" t="str">
            <v>Fédération des Centres Sociaux de Bretagne</v>
          </cell>
          <cell r="C123" t="str">
            <v>Rencontre départementale des centres sociaux autour de la pièce de théâtre "pas sans moi"</v>
          </cell>
          <cell r="D123">
            <v>43101</v>
          </cell>
          <cell r="E123" t="str">
            <v>AC142</v>
          </cell>
        </row>
        <row r="124">
          <cell r="A124" t="str">
            <v>Fédération des Centres Sociaux de BretagneFormation action pour le vieillissement de bénévoles Séniors</v>
          </cell>
          <cell r="B124" t="str">
            <v>Fédération des Centres Sociaux de Bretagne</v>
          </cell>
          <cell r="C124" t="str">
            <v>Formation action pour le vieillissement de bénévoles Séniors</v>
          </cell>
          <cell r="D124">
            <v>43101</v>
          </cell>
          <cell r="E124" t="str">
            <v>AC143</v>
          </cell>
        </row>
        <row r="125">
          <cell r="A125" t="str">
            <v>Fédération des Centres Sociaux de BretagnePermanences numériques 2018</v>
          </cell>
          <cell r="B125" t="str">
            <v>Fédération des Centres Sociaux de Bretagne</v>
          </cell>
          <cell r="C125" t="str">
            <v>Permanences numériques 2018</v>
          </cell>
          <cell r="D125">
            <v>43101</v>
          </cell>
          <cell r="E125" t="str">
            <v>AC144</v>
          </cell>
        </row>
        <row r="126">
          <cell r="A126" t="str">
            <v>Unis CitéLes ateliers "Silver Geek"</v>
          </cell>
          <cell r="B126" t="str">
            <v>Unis Cité</v>
          </cell>
          <cell r="C126" t="str">
            <v>Les ateliers "Silver Geek"</v>
          </cell>
          <cell r="D126">
            <v>43101</v>
          </cell>
          <cell r="E126" t="str">
            <v>AC145</v>
          </cell>
        </row>
        <row r="127">
          <cell r="A127" t="str">
            <v>Mutualité Française Finistère Morbihan ALCAT 56L'information et la sensibilisation au "bien vieillir"</v>
          </cell>
          <cell r="B127" t="str">
            <v>Mutualité Française Finistère Morbihan ALCAT 56</v>
          </cell>
          <cell r="C127" t="str">
            <v>L'information et la sensibilisation au "bien vieillir"</v>
          </cell>
          <cell r="D127">
            <v>43101</v>
          </cell>
          <cell r="E127" t="str">
            <v>AC146</v>
          </cell>
        </row>
        <row r="128">
          <cell r="A128" t="str">
            <v>Centre social intercommunal EVEIL Etre acteur de son vieillissement collectivement, anticipons notre vieillesse ! 2018</v>
          </cell>
          <cell r="B128" t="str">
            <v>Centre social intercommunal EVEIL</v>
          </cell>
          <cell r="C128" t="str">
            <v>Etre acteur de son vieillissement collectivement, anticipons notre vieillesse ! 2018</v>
          </cell>
          <cell r="D128">
            <v>43101</v>
          </cell>
          <cell r="E128" t="str">
            <v>AC147</v>
          </cell>
        </row>
        <row r="129">
          <cell r="A129" t="str">
            <v>CLARPA 56Osons le bus 2018</v>
          </cell>
          <cell r="B129" t="str">
            <v>CLARPA 56</v>
          </cell>
          <cell r="C129" t="str">
            <v>Osons le bus 2018</v>
          </cell>
          <cell r="D129">
            <v>43101</v>
          </cell>
          <cell r="E129" t="str">
            <v>AC148</v>
          </cell>
        </row>
        <row r="130">
          <cell r="A130" t="str">
            <v>CLARPA 56Atelier bien-être CLARPA 2018</v>
          </cell>
          <cell r="B130" t="str">
            <v>CLARPA 56</v>
          </cell>
          <cell r="C130" t="str">
            <v>Atelier bien-être CLARPA 2018</v>
          </cell>
          <cell r="D130">
            <v>43101</v>
          </cell>
          <cell r="E130" t="str">
            <v>AC149</v>
          </cell>
        </row>
        <row r="131">
          <cell r="A131" t="str">
            <v>CLARPA 56Animation de la coopération Monalisa en Morbihan 2018</v>
          </cell>
          <cell r="B131" t="str">
            <v>CLARPA 56</v>
          </cell>
          <cell r="C131" t="str">
            <v>Animation de la coopération Monalisa en Morbihan 2018</v>
          </cell>
          <cell r="D131">
            <v>43101</v>
          </cell>
          <cell r="E131" t="str">
            <v>AC150</v>
          </cell>
        </row>
        <row r="132">
          <cell r="A132" t="str">
            <v>CLARPA 56Apprivoisez la tablette 2018</v>
          </cell>
          <cell r="B132" t="str">
            <v>CLARPA 56</v>
          </cell>
          <cell r="C132" t="str">
            <v>Apprivoisez la tablette 2018</v>
          </cell>
          <cell r="D132">
            <v>43101</v>
          </cell>
          <cell r="E132" t="str">
            <v>AC151</v>
          </cell>
        </row>
        <row r="133">
          <cell r="A133" t="str">
            <v>CCAS RiantecMise en place et animation d'un réseau de bénévoles intervenant au domicile des personnes âgées isolées</v>
          </cell>
          <cell r="B133" t="str">
            <v>CCAS Riantec</v>
          </cell>
          <cell r="C133" t="str">
            <v>Mise en place et animation d'un réseau de bénévoles intervenant au domicile des personnes âgées isolées</v>
          </cell>
          <cell r="D133">
            <v>43101</v>
          </cell>
          <cell r="E133" t="str">
            <v>AC152</v>
          </cell>
        </row>
        <row r="134">
          <cell r="A134" t="str">
            <v>Mutualité Française BretagneGroupe d'informations et d'échanges (GIE) pour les personnes atteintes de Dégénérescence Maculaire Liée à l'Age (DMLA) 2018</v>
          </cell>
          <cell r="B134" t="str">
            <v>Mutualité Française Bretagne</v>
          </cell>
          <cell r="C134" t="str">
            <v>Groupe d'informations et d'échanges (GIE) pour les personnes atteintes de Dégénérescence Maculaire Liée à l'Age (DMLA) 2018</v>
          </cell>
          <cell r="D134">
            <v>43101</v>
          </cell>
          <cell r="E134" t="str">
            <v>AC153</v>
          </cell>
        </row>
        <row r="135">
          <cell r="A135" t="str">
            <v>Mutualité Française BretagneThéâtre Forum sur la malentendance, Sophie est tout ouïe</v>
          </cell>
          <cell r="B135" t="str">
            <v>Mutualité Française Bretagne</v>
          </cell>
          <cell r="C135" t="str">
            <v>Théâtre Forum sur la malentendance, Sophie est tout ouïe</v>
          </cell>
          <cell r="D135">
            <v>43101</v>
          </cell>
          <cell r="E135" t="str">
            <v>AC154</v>
          </cell>
        </row>
        <row r="136">
          <cell r="A136" t="str">
            <v>Mutualité Française BretagneThéâtres-débats de prévention « Vieillir… tout un art ! » 2018</v>
          </cell>
          <cell r="B136" t="str">
            <v>Mutualité Française Bretagne</v>
          </cell>
          <cell r="C136" t="str">
            <v>Théâtres-débats de prévention « Vieillir… tout un art ! » 2018</v>
          </cell>
          <cell r="D136">
            <v>43101</v>
          </cell>
          <cell r="E136" t="str">
            <v>AC155</v>
          </cell>
        </row>
        <row r="137">
          <cell r="A137" t="str">
            <v>Centre Social du pays de GuerActivité Physique Partagée 2018</v>
          </cell>
          <cell r="B137" t="str">
            <v>Centre Social du pays de Guer</v>
          </cell>
          <cell r="C137" t="str">
            <v>Activité Physique Partagée 2018</v>
          </cell>
          <cell r="D137">
            <v>43101</v>
          </cell>
          <cell r="E137" t="str">
            <v>AC156</v>
          </cell>
        </row>
        <row r="138">
          <cell r="A138" t="str">
            <v>Centre Social du pays de Guer"Atout'âge : l'heure du partage" 2018</v>
          </cell>
          <cell r="B138" t="str">
            <v>Centre Social du pays de Guer</v>
          </cell>
          <cell r="C138" t="str">
            <v>"Atout'âge : l'heure du partage" 2018</v>
          </cell>
          <cell r="D138">
            <v>43101</v>
          </cell>
          <cell r="E138" t="str">
            <v>AC157</v>
          </cell>
        </row>
        <row r="139">
          <cell r="A139" t="str">
            <v>Centre Social du pays de GuerSORTIES - SEJOUR Séniors 2018</v>
          </cell>
          <cell r="B139" t="str">
            <v>Centre Social du pays de Guer</v>
          </cell>
          <cell r="C139" t="str">
            <v>SORTIES - SEJOUR Séniors 2018</v>
          </cell>
          <cell r="D139">
            <v>43101</v>
          </cell>
          <cell r="E139" t="str">
            <v>AC158</v>
          </cell>
        </row>
        <row r="140">
          <cell r="A140" t="str">
            <v>Centre Social du pays de Guer"Mobilité des séniors" 2018</v>
          </cell>
          <cell r="B140" t="str">
            <v>Centre Social du pays de Guer</v>
          </cell>
          <cell r="C140" t="str">
            <v>"Mobilité des séniors" 2018</v>
          </cell>
          <cell r="D140">
            <v>43101</v>
          </cell>
          <cell r="E140" t="str">
            <v>AC159</v>
          </cell>
        </row>
        <row r="141">
          <cell r="A141" t="str">
            <v>Centre Social du pays de GuerSOPHROLOGIE 2018</v>
          </cell>
          <cell r="B141" t="str">
            <v>Centre Social du pays de Guer</v>
          </cell>
          <cell r="C141" t="str">
            <v>SOPHROLOGIE 2018</v>
          </cell>
          <cell r="D141">
            <v>43101</v>
          </cell>
          <cell r="E141" t="str">
            <v>AC160</v>
          </cell>
        </row>
        <row r="142">
          <cell r="A142" t="str">
            <v>Centre Social du pays de GuerAtelier Cuisine 2018</v>
          </cell>
          <cell r="B142" t="str">
            <v>Centre Social du pays de Guer</v>
          </cell>
          <cell r="C142" t="str">
            <v>Atelier Cuisine 2018</v>
          </cell>
          <cell r="D142">
            <v>43101</v>
          </cell>
          <cell r="E142" t="str">
            <v>AC161</v>
          </cell>
        </row>
        <row r="143">
          <cell r="A143" t="str">
            <v>Centre Social du pays de GuerAtelier Bien-être 2018</v>
          </cell>
          <cell r="B143" t="str">
            <v>Centre Social du pays de Guer</v>
          </cell>
          <cell r="C143" t="str">
            <v>Atelier Bien-être 2018</v>
          </cell>
          <cell r="D143">
            <v>43101</v>
          </cell>
          <cell r="E143" t="str">
            <v>AC162</v>
          </cell>
        </row>
        <row r="144">
          <cell r="A144" t="str">
            <v>Centre Social du pays de GuerAtelier Loisirs créatif (couture et crochet) 2018</v>
          </cell>
          <cell r="B144" t="str">
            <v>Centre Social du pays de Guer</v>
          </cell>
          <cell r="C144" t="str">
            <v>Atelier Loisirs créatif (couture et crochet) 2018</v>
          </cell>
          <cell r="D144">
            <v>43101</v>
          </cell>
          <cell r="E144" t="str">
            <v>AC163</v>
          </cell>
        </row>
        <row r="145">
          <cell r="A145" t="str">
            <v>Centre Social du pays de GuerPouvoir d'agir des personnes âgées 2018</v>
          </cell>
          <cell r="B145" t="str">
            <v>Centre Social du pays de Guer</v>
          </cell>
          <cell r="C145" t="str">
            <v>Pouvoir d'agir des personnes âgées 2018</v>
          </cell>
          <cell r="D145">
            <v>43101</v>
          </cell>
          <cell r="E145" t="str">
            <v>AC164</v>
          </cell>
        </row>
        <row r="146">
          <cell r="A146" t="str">
            <v>Centre Social du pays de GuerDéveloppement du secteur sénior 2018</v>
          </cell>
          <cell r="B146" t="str">
            <v>Centre Social du pays de Guer</v>
          </cell>
          <cell r="C146" t="str">
            <v>Développement du secteur sénior 2018</v>
          </cell>
          <cell r="D146">
            <v>43101</v>
          </cell>
          <cell r="E146" t="str">
            <v>AC165</v>
          </cell>
        </row>
        <row r="147">
          <cell r="A147" t="str">
            <v>Maison de quartier du Bois du ChâteauVivre et bien veillir au Bois du Château 2018</v>
          </cell>
          <cell r="B147" t="str">
            <v>Maison de quartier du Bois du Château</v>
          </cell>
          <cell r="C147" t="str">
            <v>Vivre et bien veillir au Bois du Château 2018</v>
          </cell>
          <cell r="D147">
            <v>43101</v>
          </cell>
          <cell r="E147" t="str">
            <v>AC166</v>
          </cell>
        </row>
        <row r="148">
          <cell r="A148" t="str">
            <v>Association Siel BleuManger équilibré, bouger rythmé</v>
          </cell>
          <cell r="B148" t="str">
            <v>Association Siel Bleu</v>
          </cell>
          <cell r="C148" t="str">
            <v>Manger équilibré, bouger rythmé</v>
          </cell>
          <cell r="D148">
            <v>43101</v>
          </cell>
          <cell r="E148" t="str">
            <v>AC167</v>
          </cell>
        </row>
        <row r="149">
          <cell r="A149" t="str">
            <v>Association Siel BleuGym prévention santé 2018</v>
          </cell>
          <cell r="B149" t="str">
            <v>Association Siel Bleu</v>
          </cell>
          <cell r="C149" t="str">
            <v>Gym prévention santé 2018</v>
          </cell>
          <cell r="D149">
            <v>43101</v>
          </cell>
          <cell r="E149" t="str">
            <v>AC168</v>
          </cell>
        </row>
        <row r="150">
          <cell r="A150" t="str">
            <v>CCAS LocmariaquerAtelier mémoire</v>
          </cell>
          <cell r="B150" t="str">
            <v>CCAS Locmariaquer</v>
          </cell>
          <cell r="C150" t="str">
            <v>Atelier mémoire</v>
          </cell>
          <cell r="D150">
            <v>43101</v>
          </cell>
          <cell r="E150" t="str">
            <v>AC169</v>
          </cell>
        </row>
        <row r="151">
          <cell r="A151" t="str">
            <v>MAISON POUR TOUSPlace sociale des seniors</v>
          </cell>
          <cell r="B151" t="str">
            <v>MAISON POUR TOUS</v>
          </cell>
          <cell r="C151" t="str">
            <v>Place sociale des seniors</v>
          </cell>
          <cell r="D151">
            <v>43101</v>
          </cell>
          <cell r="E151" t="str">
            <v>AC170</v>
          </cell>
        </row>
        <row r="152">
          <cell r="A152" t="str">
            <v>OPTIM-ISMHappy-syklett</v>
          </cell>
          <cell r="B152" t="str">
            <v>OPTIM-ISM</v>
          </cell>
          <cell r="C152" t="str">
            <v>Happy-syklett</v>
          </cell>
          <cell r="D152">
            <v>43101</v>
          </cell>
          <cell r="E152" t="str">
            <v>AC171</v>
          </cell>
        </row>
        <row r="153">
          <cell r="A153" t="str">
            <v>Association Place des rencontresBien vivre et bien vieillir au quartier</v>
          </cell>
          <cell r="B153" t="str">
            <v>Association Place des rencontres</v>
          </cell>
          <cell r="C153" t="str">
            <v>Bien vivre et bien vieillir au quartier</v>
          </cell>
          <cell r="D153">
            <v>43101</v>
          </cell>
          <cell r="E153" t="str">
            <v>AC172</v>
          </cell>
        </row>
        <row r="154">
          <cell r="A154" t="str">
            <v>Mutualité Française BretagneConférences pour les aidants 2018</v>
          </cell>
          <cell r="B154" t="str">
            <v>Mutualité Française Bretagne</v>
          </cell>
          <cell r="C154" t="str">
            <v>Conférences pour les aidants 2018</v>
          </cell>
          <cell r="D154">
            <v>43101</v>
          </cell>
          <cell r="E154" t="str">
            <v>AC173</v>
          </cell>
        </row>
        <row r="155">
          <cell r="A155" t="str">
            <v>COMITE DEPARTEMENTAL SPORTS POUR TOUS MORBIHANPass Club Sports Santé Seniors : Activité Physique Adaptée pour les seniors - Prévention des chutes pour les seniors 2017</v>
          </cell>
          <cell r="B155" t="str">
            <v>COMITE DEPARTEMENTAL SPORTS POUR TOUS MORBIHAN</v>
          </cell>
          <cell r="C155" t="str">
            <v>Pass Club Sports Santé Seniors : Activité Physique Adaptée pour les seniors - Prévention des chutes pour les seniors 2017</v>
          </cell>
          <cell r="D155">
            <v>43101</v>
          </cell>
          <cell r="E155" t="str">
            <v>AC174</v>
          </cell>
        </row>
        <row r="156">
          <cell r="A156" t="str">
            <v>Association Siel BleuGym prévention santé 2017</v>
          </cell>
          <cell r="B156" t="str">
            <v>Association Siel Bleu</v>
          </cell>
          <cell r="C156" t="str">
            <v>Gym prévention santé 2017</v>
          </cell>
          <cell r="D156">
            <v>43101</v>
          </cell>
          <cell r="E156" t="str">
            <v>AC175</v>
          </cell>
        </row>
        <row r="157">
          <cell r="A157" t="str">
            <v>BRAIN UP ASSOCIATIONPlaisir, sécurité et sérénité au volant 2017</v>
          </cell>
          <cell r="B157" t="str">
            <v>BRAIN UP ASSOCIATION</v>
          </cell>
          <cell r="C157" t="str">
            <v>Plaisir, sécurité et sérénité au volant 2017</v>
          </cell>
          <cell r="D157">
            <v>43101</v>
          </cell>
          <cell r="E157" t="str">
            <v>AC177</v>
          </cell>
        </row>
        <row r="158">
          <cell r="A158" t="str">
            <v>Association clinique des Augustines de MalestroitFormation des libéraux - Filière gériatrique</v>
          </cell>
          <cell r="B158" t="str">
            <v>Association clinique des Augustines de Malestroit</v>
          </cell>
          <cell r="C158" t="str">
            <v>Formation des libéraux - Filière gériatrique</v>
          </cell>
          <cell r="D158">
            <v>43101</v>
          </cell>
          <cell r="E158" t="str">
            <v>AC178</v>
          </cell>
        </row>
        <row r="159">
          <cell r="A159" t="str">
            <v>Association Perrine SAMSON Maison Sainte FamilleElargir l'accueil dans les structures d'hébergement temporaire aux personnes atteintes de maladies neurodégénératives</v>
          </cell>
          <cell r="B159" t="str">
            <v>Association Perrine SAMSON Maison Sainte Famille</v>
          </cell>
          <cell r="C159" t="str">
            <v>Elargir l'accueil dans les structures d'hébergement temporaire aux personnes atteintes de maladies neurodégénératives</v>
          </cell>
          <cell r="D159">
            <v>43101</v>
          </cell>
          <cell r="E159" t="str">
            <v>AC179</v>
          </cell>
        </row>
        <row r="160">
          <cell r="A160" t="str">
            <v>Association Perrine SAMSON Maison Sainte FamilleAccueil de personnes vivant au domicile pour un temps de restauration 2018</v>
          </cell>
          <cell r="B160" t="str">
            <v>Association Perrine SAMSON Maison Sainte Famille</v>
          </cell>
          <cell r="C160" t="str">
            <v>Accueil de personnes vivant au domicile pour un temps de restauration 2018</v>
          </cell>
          <cell r="D160">
            <v>43101</v>
          </cell>
          <cell r="E160" t="str">
            <v>AC180</v>
          </cell>
        </row>
        <row r="161">
          <cell r="A161" t="str">
            <v>Association Perrine SAMSON Maison Sainte FamilleAccompagner les résidents au domicile à l'issue d'un séjour d'hébergement temporaire</v>
          </cell>
          <cell r="B161" t="str">
            <v>Association Perrine SAMSON Maison Sainte Famille</v>
          </cell>
          <cell r="C161" t="str">
            <v>Accompagner les résidents au domicile à l'issue d'un séjour d'hébergement temporaire</v>
          </cell>
          <cell r="D161">
            <v>43101</v>
          </cell>
          <cell r="E161" t="str">
            <v>AC181</v>
          </cell>
        </row>
        <row r="162">
          <cell r="A162" t="str">
            <v>ASSOCIATION DES CENTRES DE SOINS ALLAIRE MALANSACrester actif et s'épanouir pour bien vieillir à domicile</v>
          </cell>
          <cell r="B162" t="str">
            <v>ASSOCIATION DES CENTRES DE SOINS ALLAIRE MALANSAC</v>
          </cell>
          <cell r="C162" t="str">
            <v>rester actif et s'épanouir pour bien vieillir à domicile</v>
          </cell>
          <cell r="D162">
            <v>43101</v>
          </cell>
          <cell r="E162" t="str">
            <v>AC182</v>
          </cell>
        </row>
        <row r="163">
          <cell r="A163" t="str">
            <v>Centre d'Accès au Droit Nord MorbihanAccès au droit sur le territoire de Roi Morvan Communauté</v>
          </cell>
          <cell r="B163" t="str">
            <v>Centre d'Accès au Droit Nord Morbihan</v>
          </cell>
          <cell r="C163" t="str">
            <v>Accès au droit sur le territoire de Roi Morvan Communauté</v>
          </cell>
          <cell r="D163">
            <v>43101</v>
          </cell>
          <cell r="E163" t="str">
            <v>AC183</v>
          </cell>
        </row>
        <row r="164">
          <cell r="A164" t="str">
            <v>CLARPA 56Osons le bus 2017</v>
          </cell>
          <cell r="B164" t="str">
            <v>CLARPA 56</v>
          </cell>
          <cell r="C164" t="str">
            <v>Osons le bus 2017</v>
          </cell>
          <cell r="D164">
            <v>43101</v>
          </cell>
          <cell r="E164" t="str">
            <v>AC184</v>
          </cell>
        </row>
        <row r="165">
          <cell r="A165" t="str">
            <v>CLARPA 56Apprivoisez la tablette 2017</v>
          </cell>
          <cell r="B165" t="str">
            <v>CLARPA 56</v>
          </cell>
          <cell r="C165" t="str">
            <v>Apprivoisez la tablette 2017</v>
          </cell>
          <cell r="D165">
            <v>43101</v>
          </cell>
          <cell r="E165" t="str">
            <v>AC185</v>
          </cell>
        </row>
        <row r="166">
          <cell r="A166" t="str">
            <v>CLARPA 56Ateliers bien-être 2017</v>
          </cell>
          <cell r="B166" t="str">
            <v>CLARPA 56</v>
          </cell>
          <cell r="C166" t="str">
            <v>Ateliers bien-être 2017</v>
          </cell>
          <cell r="D166">
            <v>43101</v>
          </cell>
          <cell r="E166" t="str">
            <v>AC186</v>
          </cell>
        </row>
        <row r="167">
          <cell r="A167" t="str">
            <v>CLARPA 56Développement d'activités physiques dans les clubs</v>
          </cell>
          <cell r="B167" t="str">
            <v>CLARPA 56</v>
          </cell>
          <cell r="C167" t="str">
            <v>Développement d'activités physiques dans les clubs</v>
          </cell>
          <cell r="D167">
            <v>43101</v>
          </cell>
          <cell r="E167" t="str">
            <v>AC187</v>
          </cell>
        </row>
        <row r="168">
          <cell r="A168" t="str">
            <v>Fédération des Centres Sociaux de BretagneVieillir en citoyen</v>
          </cell>
          <cell r="B168" t="str">
            <v>Fédération des Centres Sociaux de Bretagne</v>
          </cell>
          <cell r="C168" t="str">
            <v>Vieillir en citoyen</v>
          </cell>
          <cell r="D168">
            <v>43101</v>
          </cell>
          <cell r="E168" t="str">
            <v>AC188</v>
          </cell>
        </row>
        <row r="169">
          <cell r="A169" t="str">
            <v>FEDERATION ADMR DU MORBIHANDe la Gym Douce pour les clients de l'ADMR</v>
          </cell>
          <cell r="B169" t="str">
            <v>FEDERATION ADMR DU MORBIHAN</v>
          </cell>
          <cell r="C169" t="str">
            <v>De la Gym Douce pour les clients de l'ADMR</v>
          </cell>
          <cell r="D169">
            <v>43101</v>
          </cell>
          <cell r="E169" t="str">
            <v>AC189</v>
          </cell>
        </row>
        <row r="170">
          <cell r="A170" t="str">
            <v>FEDERATION ADMR DU MORBIHANUne bulle de bien-être pour les clients de l'ADMR 2017</v>
          </cell>
          <cell r="B170" t="str">
            <v>FEDERATION ADMR DU MORBIHAN</v>
          </cell>
          <cell r="C170" t="str">
            <v>Une bulle de bien-être pour les clients de l'ADMR 2017</v>
          </cell>
          <cell r="D170">
            <v>43101</v>
          </cell>
          <cell r="E170" t="str">
            <v>AC190</v>
          </cell>
        </row>
        <row r="171">
          <cell r="A171" t="str">
            <v>FEDERATION ADMR DU MORBIHANJe mange donc je vis ADMR</v>
          </cell>
          <cell r="B171" t="str">
            <v>FEDERATION ADMR DU MORBIHAN</v>
          </cell>
          <cell r="C171" t="str">
            <v>Je mange donc je vis ADMR</v>
          </cell>
          <cell r="D171">
            <v>43101</v>
          </cell>
          <cell r="E171" t="str">
            <v>AC191</v>
          </cell>
        </row>
        <row r="172">
          <cell r="A172" t="str">
            <v>FEDERATION ADMR DU MORBIHANL'ADMR travaille la mémoire 2017</v>
          </cell>
          <cell r="B172" t="str">
            <v>FEDERATION ADMR DU MORBIHAN</v>
          </cell>
          <cell r="C172" t="str">
            <v>L'ADMR travaille la mémoire 2017</v>
          </cell>
          <cell r="D172">
            <v>43101</v>
          </cell>
          <cell r="E172" t="str">
            <v>AC192</v>
          </cell>
        </row>
        <row r="173">
          <cell r="A173" t="str">
            <v>FEDERATION ADMR DU MORBIHANL'ADMR actrice contre l'isolement des personnes âgées 2017</v>
          </cell>
          <cell r="B173" t="str">
            <v>FEDERATION ADMR DU MORBIHAN</v>
          </cell>
          <cell r="C173" t="str">
            <v>L'ADMR actrice contre l'isolement des personnes âgées 2017</v>
          </cell>
          <cell r="D173">
            <v>43101</v>
          </cell>
          <cell r="E173" t="str">
            <v>AC193</v>
          </cell>
        </row>
        <row r="174">
          <cell r="A174" t="str">
            <v>CIAS DE PLOERMELLe bien être : une solution pour bien vieillir à Ploërmel Communauté</v>
          </cell>
          <cell r="B174" t="str">
            <v>CIAS DE PLOERMEL</v>
          </cell>
          <cell r="C174" t="str">
            <v>Le bien être : une solution pour bien vieillir à Ploërmel Communauté</v>
          </cell>
          <cell r="D174">
            <v>43101</v>
          </cell>
          <cell r="E174" t="str">
            <v>AC194</v>
          </cell>
        </row>
        <row r="175">
          <cell r="A175" t="str">
            <v>Association clinique des Augustines de MalestroitAteliers créatifs et de mémoire pour la prévention du suicide chez les personnes âgées isolées 2017</v>
          </cell>
          <cell r="B175" t="str">
            <v>Association clinique des Augustines de Malestroit</v>
          </cell>
          <cell r="C175" t="str">
            <v>Ateliers créatifs et de mémoire pour la prévention du suicide chez les personnes âgées isolées 2017</v>
          </cell>
          <cell r="D175">
            <v>43101</v>
          </cell>
          <cell r="E175" t="str">
            <v>AC195</v>
          </cell>
        </row>
        <row r="176">
          <cell r="A176" t="str">
            <v>Communauté de Communes Auray Quiberon Terre AtlantiqueMobilité dans le parc public : 
Dispositif de repérage et d’information en direction des locataires séniors du parc public pour favoriser la mobilité dans un parc adapté. 2018</v>
          </cell>
          <cell r="B176" t="str">
            <v>Communauté de Communes Auray Quiberon Terre Atlantique</v>
          </cell>
          <cell r="C176" t="str">
            <v>Mobilité dans le parc public : 
Dispositif de repérage et d’information en direction des locataires séniors du parc public pour favoriser la mobilité dans un parc adapté. 2018</v>
          </cell>
          <cell r="D176">
            <v>43101</v>
          </cell>
          <cell r="E176" t="str">
            <v>AC196</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ire"/>
      <sheetName val="Lisez-moi"/>
      <sheetName val="Page de garde"/>
      <sheetName val="Identification"/>
      <sheetName val="Thématiques"/>
      <sheetName val="Motivations"/>
      <sheetName val="Couverture_territoriale"/>
      <sheetName val="Objectifs"/>
      <sheetName val="Evaluation"/>
      <sheetName val="Table"/>
      <sheetName val="Mise en oeuvre"/>
      <sheetName val="Financement"/>
      <sheetName val="Grille_analyse"/>
      <sheetName val="Liste"/>
      <sheetName val="DIM participation beneficiai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Oui</v>
          </cell>
          <cell r="B1">
            <v>1</v>
          </cell>
        </row>
        <row r="2">
          <cell r="A2" t="str">
            <v>Non</v>
          </cell>
          <cell r="B2">
            <v>0</v>
          </cell>
        </row>
      </sheetData>
      <sheetData sheetId="14"/>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AX671"/>
  <sheetViews>
    <sheetView showGridLines="0" showRowColHeaders="0" topLeftCell="A565" zoomScale="142" zoomScaleNormal="142" workbookViewId="0">
      <selection activeCell="E554" sqref="E554"/>
    </sheetView>
  </sheetViews>
  <sheetFormatPr baseColWidth="10" defaultColWidth="1.85546875" defaultRowHeight="16.5" x14ac:dyDescent="0.3"/>
  <cols>
    <col min="1" max="1" width="1.85546875" style="1" customWidth="1"/>
    <col min="2" max="10" width="1.85546875" style="2" customWidth="1"/>
    <col min="11" max="17" width="1.85546875" style="1" customWidth="1"/>
    <col min="18" max="18" width="1.85546875" style="3" hidden="1" customWidth="1"/>
    <col min="19" max="33" width="1.85546875" style="1" customWidth="1"/>
    <col min="34" max="34" width="1.85546875" style="3" hidden="1" customWidth="1"/>
    <col min="35" max="48" width="1.85546875" style="1" customWidth="1"/>
    <col min="49" max="49" width="1.85546875" style="3" customWidth="1"/>
    <col min="50" max="51" width="1.85546875" style="1" customWidth="1"/>
    <col min="52" max="52" width="5.7109375" style="1" customWidth="1"/>
    <col min="53" max="16384" width="1.85546875" style="1"/>
  </cols>
  <sheetData>
    <row r="3" spans="2:47" ht="9" customHeight="1" x14ac:dyDescent="0.3">
      <c r="B3" s="280" t="s">
        <v>1047</v>
      </c>
      <c r="C3" s="280"/>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c r="AF3" s="280"/>
      <c r="AG3" s="280"/>
      <c r="AH3" s="280"/>
      <c r="AI3" s="280"/>
      <c r="AJ3" s="280"/>
      <c r="AK3" s="280"/>
      <c r="AL3" s="280"/>
      <c r="AM3" s="280"/>
      <c r="AN3" s="280"/>
      <c r="AO3" s="280"/>
      <c r="AP3" s="280"/>
      <c r="AQ3" s="280"/>
      <c r="AR3" s="280"/>
      <c r="AS3" s="280"/>
      <c r="AT3" s="280"/>
      <c r="AU3" s="280"/>
    </row>
    <row r="4" spans="2:47" ht="9" customHeight="1" x14ac:dyDescent="0.3">
      <c r="B4" s="280"/>
      <c r="C4" s="280"/>
      <c r="D4" s="280"/>
      <c r="E4" s="280"/>
      <c r="F4" s="280"/>
      <c r="G4" s="280"/>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row>
    <row r="5" spans="2:47" ht="9" customHeight="1" x14ac:dyDescent="0.3">
      <c r="B5" s="280"/>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row>
    <row r="6" spans="2:47" ht="9" customHeight="1" x14ac:dyDescent="0.3">
      <c r="B6" s="280"/>
      <c r="C6" s="280"/>
      <c r="D6" s="280"/>
      <c r="E6" s="280"/>
      <c r="F6" s="280"/>
      <c r="G6" s="280"/>
      <c r="H6" s="280"/>
      <c r="I6" s="280"/>
      <c r="J6" s="280"/>
      <c r="K6" s="280"/>
      <c r="L6" s="280"/>
      <c r="M6" s="280"/>
      <c r="N6" s="280"/>
      <c r="O6" s="280"/>
      <c r="P6" s="280"/>
      <c r="Q6" s="280"/>
      <c r="R6" s="280"/>
      <c r="S6" s="280"/>
      <c r="T6" s="280"/>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row>
    <row r="7" spans="2:47" ht="9" customHeight="1" x14ac:dyDescent="0.3">
      <c r="B7" s="280"/>
      <c r="C7" s="280"/>
      <c r="D7" s="280"/>
      <c r="E7" s="280"/>
      <c r="F7" s="280"/>
      <c r="G7" s="280"/>
      <c r="H7" s="280"/>
      <c r="I7" s="280"/>
      <c r="J7" s="280"/>
      <c r="K7" s="280"/>
      <c r="L7" s="280"/>
      <c r="M7" s="280"/>
      <c r="N7" s="280"/>
      <c r="O7" s="280"/>
      <c r="P7" s="280"/>
      <c r="Q7" s="280"/>
      <c r="R7" s="280"/>
      <c r="S7" s="280"/>
      <c r="T7" s="280"/>
      <c r="U7" s="280"/>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row>
    <row r="8" spans="2:47" ht="9" customHeight="1" x14ac:dyDescent="0.3">
      <c r="B8" s="280"/>
      <c r="C8" s="280"/>
      <c r="D8" s="280"/>
      <c r="E8" s="280"/>
      <c r="F8" s="280"/>
      <c r="G8" s="280"/>
      <c r="H8" s="280"/>
      <c r="I8" s="280"/>
      <c r="J8" s="280"/>
      <c r="K8" s="280"/>
      <c r="L8" s="280"/>
      <c r="M8" s="280"/>
      <c r="N8" s="280"/>
      <c r="O8" s="280"/>
      <c r="P8" s="280"/>
      <c r="Q8" s="280"/>
      <c r="R8" s="280"/>
      <c r="S8" s="280"/>
      <c r="T8" s="280"/>
      <c r="U8" s="280"/>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row>
    <row r="9" spans="2:47" ht="9" customHeight="1" x14ac:dyDescent="0.3">
      <c r="B9" s="280"/>
      <c r="C9" s="280"/>
      <c r="D9" s="280"/>
      <c r="E9" s="280"/>
      <c r="F9" s="280"/>
      <c r="G9" s="280"/>
      <c r="H9" s="280"/>
      <c r="I9" s="280"/>
      <c r="J9" s="280"/>
      <c r="K9" s="280"/>
      <c r="L9" s="280"/>
      <c r="M9" s="280"/>
      <c r="N9" s="280"/>
      <c r="O9" s="280"/>
      <c r="P9" s="280"/>
      <c r="Q9" s="280"/>
      <c r="R9" s="280"/>
      <c r="S9" s="280"/>
      <c r="T9" s="280"/>
      <c r="U9" s="280"/>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row>
    <row r="15" spans="2:47" ht="9" customHeight="1" x14ac:dyDescent="0.3">
      <c r="B15" s="281" t="s">
        <v>1048</v>
      </c>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row>
    <row r="16" spans="2:47" ht="9" customHeight="1" x14ac:dyDescent="0.3">
      <c r="B16" s="281"/>
      <c r="C16" s="281"/>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row>
    <row r="17" spans="2:47" ht="9" customHeight="1" x14ac:dyDescent="0.3">
      <c r="B17" s="281"/>
      <c r="C17" s="281"/>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row>
    <row r="23" spans="2:47" ht="9" customHeight="1" x14ac:dyDescent="0.3">
      <c r="D23" s="258" t="s">
        <v>1049</v>
      </c>
      <c r="E23" s="258"/>
      <c r="F23" s="258"/>
      <c r="G23" s="258"/>
      <c r="H23" s="258"/>
      <c r="I23" s="258"/>
      <c r="J23" s="258"/>
      <c r="K23" s="258"/>
      <c r="L23" s="258"/>
      <c r="M23" s="258"/>
      <c r="N23" s="258"/>
      <c r="O23" s="258"/>
      <c r="P23" s="258"/>
      <c r="Q23" s="258"/>
      <c r="R23" s="258"/>
      <c r="S23" s="258"/>
      <c r="T23" s="258"/>
      <c r="U23" s="258"/>
      <c r="V23" s="258"/>
      <c r="W23" s="258"/>
      <c r="X23" s="258"/>
      <c r="Y23" s="258"/>
      <c r="Z23" s="258"/>
      <c r="AA23" s="258"/>
      <c r="AB23" s="258"/>
      <c r="AC23" s="258"/>
      <c r="AD23" s="258"/>
      <c r="AE23" s="258"/>
      <c r="AF23" s="258"/>
      <c r="AG23" s="258"/>
      <c r="AH23" s="258"/>
      <c r="AI23" s="258"/>
      <c r="AJ23" s="258"/>
      <c r="AK23" s="258"/>
      <c r="AL23" s="258"/>
      <c r="AM23" s="258"/>
      <c r="AN23" s="258"/>
      <c r="AO23" s="258"/>
      <c r="AP23" s="258"/>
      <c r="AQ23" s="258"/>
      <c r="AR23" s="258"/>
      <c r="AS23" s="258"/>
      <c r="AT23" s="258"/>
      <c r="AU23" s="258"/>
    </row>
    <row r="24" spans="2:47" ht="9" customHeight="1" x14ac:dyDescent="0.3">
      <c r="D24" s="258"/>
      <c r="E24" s="258"/>
      <c r="F24" s="258"/>
      <c r="G24" s="258"/>
      <c r="H24" s="258"/>
      <c r="I24" s="258"/>
      <c r="J24" s="258"/>
      <c r="K24" s="258"/>
      <c r="L24" s="258"/>
      <c r="M24" s="258"/>
      <c r="N24" s="258"/>
      <c r="O24" s="258"/>
      <c r="P24" s="258"/>
      <c r="Q24" s="258"/>
      <c r="R24" s="258"/>
      <c r="S24" s="258"/>
      <c r="T24" s="258"/>
      <c r="U24" s="258"/>
      <c r="V24" s="258"/>
      <c r="W24" s="258"/>
      <c r="X24" s="258"/>
      <c r="Y24" s="258"/>
      <c r="Z24" s="258"/>
      <c r="AA24" s="258"/>
      <c r="AB24" s="258"/>
      <c r="AC24" s="258"/>
      <c r="AD24" s="258"/>
      <c r="AE24" s="258"/>
      <c r="AF24" s="258"/>
      <c r="AG24" s="258"/>
      <c r="AH24" s="258"/>
      <c r="AI24" s="258"/>
      <c r="AJ24" s="258"/>
      <c r="AK24" s="258"/>
      <c r="AL24" s="258"/>
      <c r="AM24" s="258"/>
      <c r="AN24" s="258"/>
      <c r="AO24" s="258"/>
      <c r="AP24" s="258"/>
      <c r="AQ24" s="258"/>
      <c r="AR24" s="258"/>
      <c r="AS24" s="258"/>
      <c r="AT24" s="258"/>
      <c r="AU24" s="258"/>
    </row>
    <row r="27" spans="2:47" ht="9" customHeight="1" x14ac:dyDescent="0.3">
      <c r="B27" s="244" t="s">
        <v>1050</v>
      </c>
      <c r="C27" s="244"/>
      <c r="D27" s="245" t="s">
        <v>1051</v>
      </c>
      <c r="E27" s="245"/>
      <c r="F27" s="245"/>
      <c r="G27" s="245"/>
      <c r="H27" s="245"/>
      <c r="I27" s="245"/>
      <c r="J27" s="245"/>
      <c r="L27" s="278" t="s">
        <v>1052</v>
      </c>
      <c r="M27" s="278"/>
      <c r="N27" s="278"/>
      <c r="O27" s="278"/>
      <c r="P27" s="278"/>
      <c r="Q27" s="278"/>
      <c r="R27" s="278"/>
      <c r="S27" s="278"/>
      <c r="T27" s="278"/>
      <c r="U27" s="278"/>
      <c r="V27" s="278"/>
      <c r="W27" s="278"/>
      <c r="X27" s="278"/>
      <c r="Y27" s="278"/>
      <c r="Z27" s="278"/>
      <c r="AA27" s="278"/>
      <c r="AB27" s="278"/>
      <c r="AC27" s="278"/>
      <c r="AD27" s="278"/>
      <c r="AE27" s="278"/>
      <c r="AF27" s="278"/>
      <c r="AG27" s="278"/>
      <c r="AH27" s="278"/>
      <c r="AI27" s="278"/>
      <c r="AJ27" s="278"/>
      <c r="AK27" s="278"/>
      <c r="AL27" s="278"/>
      <c r="AM27" s="278"/>
      <c r="AN27" s="278"/>
      <c r="AO27" s="278"/>
      <c r="AP27" s="278"/>
      <c r="AQ27" s="278"/>
      <c r="AR27" s="278"/>
      <c r="AS27" s="278"/>
      <c r="AT27" s="278"/>
      <c r="AU27" s="278"/>
    </row>
    <row r="28" spans="2:47" ht="9" customHeight="1" x14ac:dyDescent="0.3">
      <c r="B28" s="244"/>
      <c r="C28" s="244"/>
      <c r="D28" s="245"/>
      <c r="E28" s="245"/>
      <c r="F28" s="245"/>
      <c r="G28" s="245"/>
      <c r="H28" s="245"/>
      <c r="I28" s="245"/>
      <c r="J28" s="245"/>
      <c r="L28" s="278"/>
      <c r="M28" s="278"/>
      <c r="N28" s="278"/>
      <c r="O28" s="278"/>
      <c r="P28" s="278"/>
      <c r="Q28" s="278"/>
      <c r="R28" s="278"/>
      <c r="S28" s="278"/>
      <c r="T28" s="278"/>
      <c r="U28" s="278"/>
      <c r="V28" s="278"/>
      <c r="W28" s="278"/>
      <c r="X28" s="278"/>
      <c r="Y28" s="278"/>
      <c r="Z28" s="278"/>
      <c r="AA28" s="278"/>
      <c r="AB28" s="278"/>
      <c r="AC28" s="278"/>
      <c r="AD28" s="278"/>
      <c r="AE28" s="278"/>
      <c r="AF28" s="278"/>
      <c r="AG28" s="278"/>
      <c r="AH28" s="278"/>
      <c r="AI28" s="278"/>
      <c r="AJ28" s="278"/>
      <c r="AK28" s="278"/>
      <c r="AL28" s="278"/>
      <c r="AM28" s="278"/>
      <c r="AN28" s="278"/>
      <c r="AO28" s="278"/>
      <c r="AP28" s="278"/>
      <c r="AQ28" s="278"/>
      <c r="AR28" s="278"/>
      <c r="AS28" s="278"/>
      <c r="AT28" s="278"/>
      <c r="AU28" s="278"/>
    </row>
    <row r="29" spans="2:47" ht="9" customHeight="1" x14ac:dyDescent="0.3">
      <c r="D29" s="245"/>
      <c r="E29" s="245"/>
      <c r="F29" s="245"/>
      <c r="G29" s="245"/>
      <c r="H29" s="245"/>
      <c r="I29" s="245"/>
      <c r="J29" s="245"/>
    </row>
    <row r="30" spans="2:47" ht="9" customHeight="1" x14ac:dyDescent="0.3">
      <c r="D30" s="245"/>
      <c r="E30" s="245"/>
      <c r="F30" s="245"/>
      <c r="G30" s="245"/>
      <c r="H30" s="245"/>
      <c r="I30" s="245"/>
      <c r="J30" s="245"/>
      <c r="L30" s="275" t="s">
        <v>1053</v>
      </c>
      <c r="M30" s="275"/>
      <c r="N30" s="275"/>
      <c r="O30" s="275"/>
      <c r="P30" s="275"/>
      <c r="Q30" s="275"/>
      <c r="R30" s="275"/>
      <c r="S30" s="275"/>
      <c r="T30" s="275"/>
      <c r="U30" s="275"/>
    </row>
    <row r="31" spans="2:47" ht="9" customHeight="1" x14ac:dyDescent="0.3">
      <c r="D31" s="245"/>
      <c r="E31" s="245"/>
      <c r="F31" s="245"/>
      <c r="G31" s="245"/>
      <c r="H31" s="245"/>
      <c r="I31" s="245"/>
      <c r="J31" s="245"/>
      <c r="L31" s="275"/>
      <c r="M31" s="275"/>
      <c r="N31" s="275"/>
      <c r="O31" s="275"/>
      <c r="P31" s="275"/>
      <c r="Q31" s="275"/>
      <c r="R31" s="275"/>
      <c r="S31" s="275"/>
      <c r="T31" s="275"/>
      <c r="U31" s="275"/>
    </row>
    <row r="32" spans="2:47" ht="9" customHeight="1" x14ac:dyDescent="0.3">
      <c r="D32" s="245"/>
      <c r="E32" s="245"/>
      <c r="F32" s="245"/>
      <c r="G32" s="245"/>
      <c r="H32" s="245"/>
      <c r="I32" s="245"/>
      <c r="J32" s="245"/>
    </row>
    <row r="33" spans="2:47" ht="9" customHeight="1" x14ac:dyDescent="0.3">
      <c r="B33" s="4"/>
      <c r="C33" s="4"/>
      <c r="D33" s="4"/>
      <c r="E33" s="4"/>
      <c r="F33" s="4"/>
      <c r="G33" s="4"/>
      <c r="H33" s="4"/>
      <c r="I33" s="4"/>
      <c r="J33" s="4"/>
      <c r="L33" s="278" t="s">
        <v>1054</v>
      </c>
      <c r="M33" s="278"/>
      <c r="N33" s="278"/>
      <c r="O33" s="278"/>
      <c r="P33" s="278"/>
      <c r="Q33" s="278"/>
      <c r="R33" s="278"/>
      <c r="S33" s="278"/>
      <c r="T33" s="278"/>
      <c r="U33" s="278"/>
      <c r="V33" s="278"/>
      <c r="W33" s="278"/>
      <c r="X33" s="278"/>
      <c r="Y33" s="278"/>
      <c r="Z33" s="278"/>
      <c r="AA33" s="278"/>
      <c r="AB33" s="278"/>
      <c r="AC33" s="278"/>
      <c r="AD33" s="278"/>
      <c r="AE33" s="278"/>
      <c r="AF33" s="278"/>
      <c r="AG33" s="278"/>
      <c r="AH33" s="278"/>
      <c r="AI33" s="278"/>
      <c r="AJ33" s="278"/>
      <c r="AK33" s="278"/>
      <c r="AL33" s="278"/>
      <c r="AM33" s="278"/>
      <c r="AN33" s="278"/>
      <c r="AO33" s="278"/>
      <c r="AP33" s="278"/>
      <c r="AQ33" s="278"/>
      <c r="AR33" s="278"/>
      <c r="AS33" s="278"/>
      <c r="AT33" s="278"/>
      <c r="AU33" s="278"/>
    </row>
    <row r="34" spans="2:47" ht="9" customHeight="1" x14ac:dyDescent="0.3">
      <c r="B34" s="4"/>
      <c r="C34" s="4"/>
      <c r="D34" s="4"/>
      <c r="E34" s="4"/>
      <c r="F34" s="4"/>
      <c r="G34" s="4"/>
      <c r="H34" s="4"/>
      <c r="I34" s="4"/>
      <c r="J34" s="4"/>
      <c r="L34" s="278"/>
      <c r="M34" s="278"/>
      <c r="N34" s="278"/>
      <c r="O34" s="278"/>
      <c r="P34" s="278"/>
      <c r="Q34" s="278"/>
      <c r="R34" s="278"/>
      <c r="S34" s="278"/>
      <c r="T34" s="278"/>
      <c r="U34" s="278"/>
      <c r="V34" s="278"/>
      <c r="W34" s="278"/>
      <c r="X34" s="278"/>
      <c r="Y34" s="278"/>
      <c r="Z34" s="278"/>
      <c r="AA34" s="278"/>
      <c r="AB34" s="278"/>
      <c r="AC34" s="278"/>
      <c r="AD34" s="278"/>
      <c r="AE34" s="278"/>
      <c r="AF34" s="278"/>
      <c r="AG34" s="278"/>
      <c r="AH34" s="278"/>
      <c r="AI34" s="278"/>
      <c r="AJ34" s="278"/>
      <c r="AK34" s="278"/>
      <c r="AL34" s="278"/>
      <c r="AM34" s="278"/>
      <c r="AN34" s="278"/>
      <c r="AO34" s="278"/>
      <c r="AP34" s="278"/>
      <c r="AQ34" s="278"/>
      <c r="AR34" s="278"/>
      <c r="AS34" s="278"/>
      <c r="AT34" s="278"/>
      <c r="AU34" s="278"/>
    </row>
    <row r="35" spans="2:47" ht="9" customHeight="1" x14ac:dyDescent="0.3">
      <c r="B35" s="4"/>
      <c r="C35" s="4"/>
      <c r="D35" s="4"/>
      <c r="E35" s="4"/>
      <c r="F35" s="4"/>
      <c r="G35" s="4"/>
      <c r="H35" s="4"/>
      <c r="I35" s="4"/>
      <c r="J35" s="4"/>
    </row>
    <row r="36" spans="2:47" ht="9" customHeight="1" x14ac:dyDescent="0.3">
      <c r="B36" s="4"/>
      <c r="C36" s="4"/>
      <c r="D36" s="4"/>
      <c r="E36" s="4"/>
      <c r="F36" s="4"/>
      <c r="G36" s="4"/>
      <c r="H36" s="4"/>
      <c r="I36" s="4"/>
      <c r="J36" s="4"/>
      <c r="L36" s="279">
        <v>29800</v>
      </c>
      <c r="M36" s="279"/>
      <c r="N36" s="279"/>
      <c r="O36" s="279"/>
      <c r="P36" s="279"/>
      <c r="Q36" s="279"/>
      <c r="R36" s="279"/>
      <c r="S36" s="279"/>
      <c r="T36" s="279"/>
      <c r="U36" s="279"/>
      <c r="V36" s="5"/>
      <c r="W36" s="279" t="s">
        <v>1055</v>
      </c>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row>
    <row r="37" spans="2:47" ht="9" customHeight="1" x14ac:dyDescent="0.3">
      <c r="B37" s="4"/>
      <c r="C37" s="4"/>
      <c r="D37" s="4"/>
      <c r="E37" s="4"/>
      <c r="F37" s="4"/>
      <c r="G37" s="4"/>
      <c r="H37" s="4"/>
      <c r="I37" s="4"/>
      <c r="J37" s="4"/>
      <c r="L37" s="279"/>
      <c r="M37" s="279"/>
      <c r="N37" s="279"/>
      <c r="O37" s="279"/>
      <c r="P37" s="279"/>
      <c r="Q37" s="279"/>
      <c r="R37" s="279"/>
      <c r="S37" s="279"/>
      <c r="T37" s="279"/>
      <c r="U37" s="279"/>
      <c r="V37" s="5"/>
      <c r="W37" s="279"/>
      <c r="X37" s="279"/>
      <c r="Y37" s="279"/>
      <c r="Z37" s="279"/>
      <c r="AA37" s="279"/>
      <c r="AB37" s="279"/>
      <c r="AC37" s="279"/>
      <c r="AD37" s="279"/>
      <c r="AE37" s="279"/>
      <c r="AF37" s="279"/>
      <c r="AG37" s="279"/>
      <c r="AH37" s="279"/>
      <c r="AI37" s="279"/>
      <c r="AJ37" s="279"/>
      <c r="AK37" s="279"/>
      <c r="AL37" s="279"/>
      <c r="AM37" s="279"/>
      <c r="AN37" s="279"/>
      <c r="AO37" s="279"/>
      <c r="AP37" s="279"/>
      <c r="AQ37" s="279"/>
      <c r="AR37" s="279"/>
      <c r="AS37" s="279"/>
      <c r="AT37" s="279"/>
      <c r="AU37" s="279"/>
    </row>
    <row r="38" spans="2:47" ht="9" customHeight="1" x14ac:dyDescent="0.3">
      <c r="B38" s="4"/>
      <c r="C38" s="4"/>
      <c r="D38" s="4"/>
      <c r="E38" s="4"/>
      <c r="F38" s="4"/>
      <c r="G38" s="4"/>
      <c r="H38" s="4"/>
      <c r="I38" s="4"/>
      <c r="J38" s="4"/>
      <c r="L38" s="6"/>
      <c r="M38" s="6"/>
      <c r="N38" s="6"/>
      <c r="O38" s="6"/>
      <c r="P38" s="6"/>
      <c r="Q38" s="6"/>
      <c r="R38" s="7"/>
      <c r="S38" s="6"/>
      <c r="T38" s="6"/>
      <c r="U38" s="6"/>
      <c r="V38" s="6"/>
      <c r="W38" s="6"/>
      <c r="X38" s="6"/>
      <c r="Y38" s="6"/>
      <c r="Z38" s="6"/>
      <c r="AA38" s="6"/>
      <c r="AB38" s="6"/>
      <c r="AC38" s="6"/>
      <c r="AD38" s="6"/>
      <c r="AE38" s="6"/>
      <c r="AF38" s="6"/>
      <c r="AG38" s="6"/>
      <c r="AH38" s="7"/>
      <c r="AI38" s="6"/>
      <c r="AJ38" s="6"/>
      <c r="AK38" s="6"/>
      <c r="AL38" s="6"/>
      <c r="AM38" s="6"/>
      <c r="AN38" s="6"/>
      <c r="AO38" s="6"/>
      <c r="AP38" s="6"/>
      <c r="AQ38" s="6"/>
      <c r="AR38" s="6"/>
      <c r="AS38" s="6"/>
      <c r="AT38" s="6"/>
      <c r="AU38" s="6"/>
    </row>
    <row r="39" spans="2:47" ht="9" customHeight="1" x14ac:dyDescent="0.3">
      <c r="B39" s="4"/>
      <c r="C39" s="4"/>
      <c r="D39" s="4"/>
      <c r="E39" s="4"/>
      <c r="F39" s="4"/>
      <c r="G39" s="4"/>
      <c r="H39" s="4"/>
      <c r="I39" s="4"/>
      <c r="J39" s="4"/>
    </row>
    <row r="40" spans="2:47" ht="9" customHeight="1" x14ac:dyDescent="0.3">
      <c r="B40" s="244" t="s">
        <v>1050</v>
      </c>
      <c r="C40" s="244"/>
      <c r="D40" s="245" t="s">
        <v>1056</v>
      </c>
      <c r="E40" s="245"/>
      <c r="F40" s="245"/>
      <c r="G40" s="245"/>
      <c r="H40" s="245"/>
      <c r="I40" s="245"/>
      <c r="J40" s="245"/>
    </row>
    <row r="41" spans="2:47" ht="9" customHeight="1" x14ac:dyDescent="0.3">
      <c r="B41" s="244"/>
      <c r="C41" s="244"/>
      <c r="D41" s="245"/>
      <c r="E41" s="245"/>
      <c r="F41" s="245"/>
      <c r="G41" s="245"/>
      <c r="H41" s="245"/>
      <c r="I41" s="245"/>
      <c r="J41" s="245"/>
    </row>
    <row r="42" spans="2:47" ht="9" customHeight="1" x14ac:dyDescent="0.3">
      <c r="D42" s="245"/>
      <c r="E42" s="245"/>
      <c r="F42" s="245"/>
      <c r="G42" s="245"/>
      <c r="H42" s="245"/>
      <c r="I42" s="245"/>
      <c r="J42" s="245"/>
    </row>
    <row r="43" spans="2:47" ht="9" customHeight="1" x14ac:dyDescent="0.3">
      <c r="D43" s="245"/>
      <c r="E43" s="245"/>
      <c r="F43" s="245"/>
      <c r="G43" s="245"/>
      <c r="H43" s="245"/>
      <c r="I43" s="245"/>
      <c r="J43" s="245"/>
    </row>
    <row r="44" spans="2:47" ht="9" customHeight="1" x14ac:dyDescent="0.3">
      <c r="D44" s="245"/>
      <c r="E44" s="245"/>
      <c r="F44" s="245"/>
      <c r="G44" s="245"/>
      <c r="H44" s="245"/>
      <c r="I44" s="245"/>
      <c r="J44" s="245"/>
    </row>
    <row r="45" spans="2:47" ht="9" customHeight="1" x14ac:dyDescent="0.3">
      <c r="D45" s="245"/>
      <c r="E45" s="245"/>
      <c r="F45" s="245"/>
      <c r="G45" s="245"/>
      <c r="H45" s="245"/>
      <c r="I45" s="245"/>
      <c r="J45" s="245"/>
    </row>
    <row r="46" spans="2:47" ht="9" customHeight="1" x14ac:dyDescent="0.3">
      <c r="B46" s="1"/>
      <c r="C46" s="1"/>
      <c r="D46" s="1"/>
      <c r="E46" s="1"/>
      <c r="F46" s="1"/>
      <c r="G46" s="1"/>
      <c r="H46" s="1"/>
      <c r="I46" s="1"/>
      <c r="J46" s="1"/>
    </row>
    <row r="47" spans="2:47" ht="9" customHeight="1" x14ac:dyDescent="0.3">
      <c r="B47" s="1"/>
      <c r="C47" s="1"/>
      <c r="D47" s="1"/>
      <c r="E47" s="1"/>
      <c r="F47" s="1"/>
      <c r="G47" s="1"/>
      <c r="H47" s="1"/>
      <c r="I47" s="1"/>
      <c r="J47" s="1"/>
    </row>
    <row r="48" spans="2:47" ht="9" customHeight="1" x14ac:dyDescent="0.3">
      <c r="B48" s="244" t="s">
        <v>1050</v>
      </c>
      <c r="C48" s="244"/>
      <c r="D48" s="245" t="s">
        <v>1057</v>
      </c>
      <c r="E48" s="245"/>
      <c r="F48" s="245"/>
      <c r="G48" s="245"/>
      <c r="H48" s="245"/>
      <c r="I48" s="245"/>
      <c r="J48" s="245"/>
    </row>
    <row r="49" spans="2:10" ht="9" customHeight="1" x14ac:dyDescent="0.3">
      <c r="B49" s="244"/>
      <c r="C49" s="244"/>
      <c r="D49" s="245"/>
      <c r="E49" s="245"/>
      <c r="F49" s="245"/>
      <c r="G49" s="245"/>
      <c r="H49" s="245"/>
      <c r="I49" s="245"/>
      <c r="J49" s="245"/>
    </row>
    <row r="50" spans="2:10" ht="9" customHeight="1" x14ac:dyDescent="0.3">
      <c r="D50" s="245"/>
      <c r="E50" s="245"/>
      <c r="F50" s="245"/>
      <c r="G50" s="245"/>
      <c r="H50" s="245"/>
      <c r="I50" s="245"/>
      <c r="J50" s="245"/>
    </row>
    <row r="51" spans="2:10" ht="9" customHeight="1" x14ac:dyDescent="0.3">
      <c r="D51" s="245"/>
      <c r="E51" s="245"/>
      <c r="F51" s="245"/>
      <c r="G51" s="245"/>
      <c r="H51" s="245"/>
      <c r="I51" s="245"/>
      <c r="J51" s="245"/>
    </row>
    <row r="52" spans="2:10" ht="9" customHeight="1" x14ac:dyDescent="0.3">
      <c r="D52" s="245"/>
      <c r="E52" s="245"/>
      <c r="F52" s="245"/>
      <c r="G52" s="245"/>
      <c r="H52" s="245"/>
      <c r="I52" s="245"/>
      <c r="J52" s="245"/>
    </row>
    <row r="53" spans="2:10" ht="9" customHeight="1" x14ac:dyDescent="0.3">
      <c r="D53" s="245"/>
      <c r="E53" s="245"/>
      <c r="F53" s="245"/>
      <c r="G53" s="245"/>
      <c r="H53" s="245"/>
      <c r="I53" s="245"/>
      <c r="J53" s="245"/>
    </row>
    <row r="54" spans="2:10" ht="9" customHeight="1" x14ac:dyDescent="0.3">
      <c r="B54" s="1"/>
      <c r="C54" s="1"/>
      <c r="D54" s="1"/>
      <c r="E54" s="1"/>
      <c r="F54" s="1"/>
      <c r="G54" s="1"/>
      <c r="H54" s="1"/>
      <c r="I54" s="1"/>
      <c r="J54" s="1"/>
    </row>
    <row r="55" spans="2:10" ht="9" customHeight="1" x14ac:dyDescent="0.3">
      <c r="B55" s="1"/>
      <c r="C55" s="1"/>
      <c r="D55" s="1"/>
      <c r="E55" s="1"/>
      <c r="F55" s="1"/>
      <c r="G55" s="1"/>
      <c r="H55" s="1"/>
      <c r="I55" s="1"/>
      <c r="J55" s="1"/>
    </row>
    <row r="56" spans="2:10" ht="9" customHeight="1" x14ac:dyDescent="0.3">
      <c r="B56" s="244" t="s">
        <v>1050</v>
      </c>
      <c r="C56" s="244"/>
      <c r="D56" s="245" t="s">
        <v>1058</v>
      </c>
      <c r="E56" s="245"/>
      <c r="F56" s="245"/>
      <c r="G56" s="245"/>
      <c r="H56" s="245"/>
      <c r="I56" s="245"/>
      <c r="J56" s="245"/>
    </row>
    <row r="57" spans="2:10" ht="9" customHeight="1" x14ac:dyDescent="0.3">
      <c r="B57" s="244"/>
      <c r="C57" s="244"/>
      <c r="D57" s="245"/>
      <c r="E57" s="245"/>
      <c r="F57" s="245"/>
      <c r="G57" s="245"/>
      <c r="H57" s="245"/>
      <c r="I57" s="245"/>
      <c r="J57" s="245"/>
    </row>
    <row r="58" spans="2:10" ht="9" customHeight="1" x14ac:dyDescent="0.3">
      <c r="D58" s="245"/>
      <c r="E58" s="245"/>
      <c r="F58" s="245"/>
      <c r="G58" s="245"/>
      <c r="H58" s="245"/>
      <c r="I58" s="245"/>
      <c r="J58" s="245"/>
    </row>
    <row r="59" spans="2:10" ht="9" customHeight="1" x14ac:dyDescent="0.3">
      <c r="D59" s="245"/>
      <c r="E59" s="245"/>
      <c r="F59" s="245"/>
      <c r="G59" s="245"/>
      <c r="H59" s="245"/>
      <c r="I59" s="245"/>
      <c r="J59" s="245"/>
    </row>
    <row r="60" spans="2:10" ht="9" customHeight="1" x14ac:dyDescent="0.3">
      <c r="D60" s="245"/>
      <c r="E60" s="245"/>
      <c r="F60" s="245"/>
      <c r="G60" s="245"/>
      <c r="H60" s="245"/>
      <c r="I60" s="245"/>
      <c r="J60" s="245"/>
    </row>
    <row r="61" spans="2:10" ht="9" customHeight="1" x14ac:dyDescent="0.3">
      <c r="D61" s="245"/>
      <c r="E61" s="245"/>
      <c r="F61" s="245"/>
      <c r="G61" s="245"/>
      <c r="H61" s="245"/>
      <c r="I61" s="245"/>
      <c r="J61" s="245"/>
    </row>
    <row r="85" spans="1:47" ht="9" customHeight="1" x14ac:dyDescent="0.3">
      <c r="A85" s="260" t="str">
        <f>$L$94</f>
        <v>Le développement des actions collectives de prévention de la perte d'autonomie de l'ASEPT Bretagne dans le Morbihan</v>
      </c>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c r="AE85" s="260"/>
      <c r="AF85" s="260"/>
      <c r="AG85" s="260"/>
      <c r="AH85" s="260"/>
      <c r="AI85" s="260"/>
      <c r="AJ85" s="260"/>
      <c r="AK85" s="260"/>
      <c r="AL85" s="260"/>
      <c r="AM85" s="260"/>
      <c r="AN85" s="260"/>
      <c r="AO85" s="260"/>
      <c r="AP85" s="260"/>
      <c r="AQ85" s="260"/>
      <c r="AR85" s="260"/>
      <c r="AS85" s="260"/>
      <c r="AT85" s="260"/>
      <c r="AU85" s="260"/>
    </row>
    <row r="86" spans="1:47" ht="9" customHeight="1" x14ac:dyDescent="0.3">
      <c r="A86" s="260"/>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c r="AE86" s="260"/>
      <c r="AF86" s="260"/>
      <c r="AG86" s="260"/>
      <c r="AH86" s="260"/>
      <c r="AI86" s="260"/>
      <c r="AJ86" s="260"/>
      <c r="AK86" s="260"/>
      <c r="AL86" s="260"/>
      <c r="AM86" s="260"/>
      <c r="AN86" s="260"/>
      <c r="AO86" s="260"/>
      <c r="AP86" s="260"/>
      <c r="AQ86" s="260"/>
      <c r="AR86" s="260"/>
      <c r="AS86" s="260"/>
      <c r="AT86" s="260"/>
      <c r="AU86" s="260"/>
    </row>
    <row r="87" spans="1:47" ht="9" customHeight="1" x14ac:dyDescent="0.3">
      <c r="A87" s="260"/>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c r="AE87" s="260"/>
      <c r="AF87" s="260"/>
      <c r="AG87" s="260"/>
      <c r="AH87" s="260"/>
      <c r="AI87" s="260"/>
      <c r="AJ87" s="260"/>
      <c r="AK87" s="260"/>
      <c r="AL87" s="260"/>
      <c r="AM87" s="260"/>
      <c r="AN87" s="260"/>
      <c r="AO87" s="260"/>
      <c r="AP87" s="260"/>
      <c r="AQ87" s="260"/>
      <c r="AR87" s="260"/>
      <c r="AS87" s="260"/>
      <c r="AT87" s="260"/>
      <c r="AU87" s="260"/>
    </row>
    <row r="88" spans="1:47" ht="9" customHeight="1" x14ac:dyDescent="0.3">
      <c r="A88" s="8"/>
      <c r="B88" s="8"/>
      <c r="C88" s="8"/>
      <c r="D88" s="8"/>
      <c r="E88" s="8"/>
      <c r="F88" s="8"/>
      <c r="G88" s="8"/>
      <c r="H88" s="8"/>
      <c r="I88" s="8"/>
      <c r="J88" s="8"/>
      <c r="K88" s="8"/>
      <c r="L88" s="8"/>
      <c r="M88" s="8"/>
      <c r="N88" s="8"/>
      <c r="O88" s="8"/>
      <c r="P88" s="8"/>
      <c r="Q88" s="8"/>
      <c r="R88" s="9"/>
      <c r="S88" s="8"/>
      <c r="T88" s="8"/>
      <c r="U88" s="8"/>
      <c r="V88" s="8"/>
      <c r="W88" s="8"/>
      <c r="X88" s="8"/>
      <c r="Y88" s="8"/>
      <c r="Z88" s="8"/>
      <c r="AA88" s="8"/>
      <c r="AB88" s="8"/>
      <c r="AC88" s="8"/>
      <c r="AD88" s="8"/>
      <c r="AE88" s="8"/>
      <c r="AF88" s="8"/>
      <c r="AG88" s="8"/>
      <c r="AH88" s="9"/>
      <c r="AI88" s="8"/>
      <c r="AJ88" s="8"/>
      <c r="AK88" s="8"/>
      <c r="AL88" s="8"/>
      <c r="AM88" s="8"/>
      <c r="AN88" s="8"/>
      <c r="AO88" s="8"/>
      <c r="AP88" s="8"/>
      <c r="AQ88" s="8"/>
      <c r="AR88" s="8"/>
      <c r="AS88" s="8"/>
      <c r="AT88" s="8"/>
      <c r="AU88" s="8"/>
    </row>
    <row r="90" spans="1:47" ht="9" customHeight="1" x14ac:dyDescent="0.3">
      <c r="D90" s="258" t="s">
        <v>1059</v>
      </c>
      <c r="E90" s="258"/>
      <c r="F90" s="258"/>
      <c r="G90" s="258"/>
      <c r="H90" s="258"/>
      <c r="I90" s="258"/>
      <c r="J90" s="258"/>
      <c r="K90" s="258"/>
      <c r="L90" s="258"/>
      <c r="M90" s="258"/>
      <c r="N90" s="258"/>
      <c r="O90" s="258"/>
      <c r="P90" s="258"/>
      <c r="Q90" s="258"/>
      <c r="R90" s="258"/>
      <c r="S90" s="258"/>
      <c r="T90" s="258"/>
      <c r="U90" s="258"/>
      <c r="V90" s="258"/>
      <c r="W90" s="258"/>
      <c r="X90" s="258"/>
      <c r="Y90" s="258"/>
      <c r="Z90" s="258"/>
      <c r="AA90" s="258"/>
      <c r="AB90" s="258"/>
      <c r="AC90" s="258"/>
      <c r="AD90" s="258"/>
      <c r="AE90" s="258"/>
      <c r="AF90" s="258"/>
      <c r="AG90" s="258"/>
      <c r="AH90" s="258"/>
      <c r="AI90" s="258"/>
      <c r="AJ90" s="258"/>
      <c r="AK90" s="258"/>
      <c r="AL90" s="258"/>
      <c r="AM90" s="258"/>
      <c r="AN90" s="258"/>
      <c r="AO90" s="258"/>
      <c r="AP90" s="258"/>
      <c r="AQ90" s="258"/>
      <c r="AR90" s="258"/>
      <c r="AS90" s="258"/>
      <c r="AT90" s="258"/>
      <c r="AU90" s="258"/>
    </row>
    <row r="91" spans="1:47" ht="9" customHeight="1" x14ac:dyDescent="0.3">
      <c r="D91" s="258"/>
      <c r="E91" s="258"/>
      <c r="F91" s="258"/>
      <c r="G91" s="258"/>
      <c r="H91" s="258"/>
      <c r="I91" s="258"/>
      <c r="J91" s="258"/>
      <c r="K91" s="258"/>
      <c r="L91" s="258"/>
      <c r="M91" s="258"/>
      <c r="N91" s="258"/>
      <c r="O91" s="258"/>
      <c r="P91" s="258"/>
      <c r="Q91" s="258"/>
      <c r="R91" s="258"/>
      <c r="S91" s="258"/>
      <c r="T91" s="258"/>
      <c r="U91" s="258"/>
      <c r="V91" s="258"/>
      <c r="W91" s="258"/>
      <c r="X91" s="258"/>
      <c r="Y91" s="258"/>
      <c r="Z91" s="258"/>
      <c r="AA91" s="258"/>
      <c r="AB91" s="258"/>
      <c r="AC91" s="258"/>
      <c r="AD91" s="258"/>
      <c r="AE91" s="258"/>
      <c r="AF91" s="258"/>
      <c r="AG91" s="258"/>
      <c r="AH91" s="258"/>
      <c r="AI91" s="258"/>
      <c r="AJ91" s="258"/>
      <c r="AK91" s="258"/>
      <c r="AL91" s="258"/>
      <c r="AM91" s="258"/>
      <c r="AN91" s="258"/>
      <c r="AO91" s="258"/>
      <c r="AP91" s="258"/>
      <c r="AQ91" s="258"/>
      <c r="AR91" s="258"/>
      <c r="AS91" s="258"/>
      <c r="AT91" s="258"/>
      <c r="AU91" s="258"/>
    </row>
    <row r="94" spans="1:47" ht="9" customHeight="1" x14ac:dyDescent="0.3">
      <c r="B94" s="244" t="s">
        <v>1050</v>
      </c>
      <c r="C94" s="244"/>
      <c r="D94" s="245" t="s">
        <v>1060</v>
      </c>
      <c r="E94" s="245"/>
      <c r="F94" s="245"/>
      <c r="G94" s="245"/>
      <c r="H94" s="245"/>
      <c r="I94" s="245"/>
      <c r="J94" s="245"/>
      <c r="L94" s="277" t="s">
        <v>1061</v>
      </c>
      <c r="M94" s="277"/>
      <c r="N94" s="277"/>
      <c r="O94" s="277"/>
      <c r="P94" s="277"/>
      <c r="Q94" s="277"/>
      <c r="R94" s="277"/>
      <c r="S94" s="277"/>
      <c r="T94" s="277"/>
      <c r="U94" s="277"/>
      <c r="V94" s="277"/>
      <c r="W94" s="277"/>
      <c r="X94" s="277"/>
      <c r="Y94" s="277"/>
      <c r="Z94" s="277"/>
      <c r="AA94" s="277"/>
      <c r="AB94" s="277"/>
      <c r="AC94" s="277"/>
      <c r="AD94" s="277"/>
      <c r="AE94" s="277"/>
      <c r="AF94" s="277"/>
      <c r="AG94" s="277"/>
      <c r="AH94" s="277"/>
      <c r="AI94" s="277"/>
      <c r="AJ94" s="277"/>
      <c r="AK94" s="277"/>
      <c r="AL94" s="277"/>
      <c r="AM94" s="277"/>
      <c r="AN94" s="277"/>
      <c r="AO94" s="277"/>
      <c r="AP94" s="277"/>
      <c r="AQ94" s="277"/>
      <c r="AR94" s="277"/>
      <c r="AS94" s="277"/>
      <c r="AT94" s="277"/>
      <c r="AU94" s="277"/>
    </row>
    <row r="95" spans="1:47" ht="9" customHeight="1" x14ac:dyDescent="0.3">
      <c r="B95" s="244"/>
      <c r="C95" s="244"/>
      <c r="D95" s="245"/>
      <c r="E95" s="245"/>
      <c r="F95" s="245"/>
      <c r="G95" s="245"/>
      <c r="H95" s="245"/>
      <c r="I95" s="245"/>
      <c r="J95" s="245"/>
      <c r="L95" s="277"/>
      <c r="M95" s="277"/>
      <c r="N95" s="277"/>
      <c r="O95" s="277"/>
      <c r="P95" s="277"/>
      <c r="Q95" s="277"/>
      <c r="R95" s="277"/>
      <c r="S95" s="277"/>
      <c r="T95" s="277"/>
      <c r="U95" s="277"/>
      <c r="V95" s="277"/>
      <c r="W95" s="277"/>
      <c r="X95" s="277"/>
      <c r="Y95" s="277"/>
      <c r="Z95" s="277"/>
      <c r="AA95" s="277"/>
      <c r="AB95" s="277"/>
      <c r="AC95" s="277"/>
      <c r="AD95" s="277"/>
      <c r="AE95" s="277"/>
      <c r="AF95" s="277"/>
      <c r="AG95" s="277"/>
      <c r="AH95" s="277"/>
      <c r="AI95" s="277"/>
      <c r="AJ95" s="277"/>
      <c r="AK95" s="277"/>
      <c r="AL95" s="277"/>
      <c r="AM95" s="277"/>
      <c r="AN95" s="277"/>
      <c r="AO95" s="277"/>
      <c r="AP95" s="277"/>
      <c r="AQ95" s="277"/>
      <c r="AR95" s="277"/>
      <c r="AS95" s="277"/>
      <c r="AT95" s="277"/>
      <c r="AU95" s="277"/>
    </row>
    <row r="96" spans="1:47" ht="9" customHeight="1" x14ac:dyDescent="0.3">
      <c r="D96" s="245"/>
      <c r="E96" s="245"/>
      <c r="F96" s="245"/>
      <c r="G96" s="245"/>
      <c r="H96" s="245"/>
      <c r="I96" s="245"/>
      <c r="J96" s="245"/>
      <c r="L96" s="277"/>
      <c r="M96" s="277"/>
      <c r="N96" s="277"/>
      <c r="O96" s="277"/>
      <c r="P96" s="277"/>
      <c r="Q96" s="277"/>
      <c r="R96" s="277"/>
      <c r="S96" s="277"/>
      <c r="T96" s="277"/>
      <c r="U96" s="277"/>
      <c r="V96" s="277"/>
      <c r="W96" s="277"/>
      <c r="X96" s="277"/>
      <c r="Y96" s="277"/>
      <c r="Z96" s="277"/>
      <c r="AA96" s="277"/>
      <c r="AB96" s="277"/>
      <c r="AC96" s="277"/>
      <c r="AD96" s="277"/>
      <c r="AE96" s="277"/>
      <c r="AF96" s="277"/>
      <c r="AG96" s="277"/>
      <c r="AH96" s="277"/>
      <c r="AI96" s="277"/>
      <c r="AJ96" s="277"/>
      <c r="AK96" s="277"/>
      <c r="AL96" s="277"/>
      <c r="AM96" s="277"/>
      <c r="AN96" s="277"/>
      <c r="AO96" s="277"/>
      <c r="AP96" s="277"/>
      <c r="AQ96" s="277"/>
      <c r="AR96" s="277"/>
      <c r="AS96" s="277"/>
      <c r="AT96" s="277"/>
      <c r="AU96" s="277"/>
    </row>
    <row r="97" spans="2:50" ht="9" customHeight="1" x14ac:dyDescent="0.3">
      <c r="D97" s="245"/>
      <c r="E97" s="245"/>
      <c r="F97" s="245"/>
      <c r="G97" s="245"/>
      <c r="H97" s="245"/>
      <c r="I97" s="245"/>
      <c r="J97" s="245"/>
      <c r="L97" s="277"/>
      <c r="M97" s="277"/>
      <c r="N97" s="277"/>
      <c r="O97" s="277"/>
      <c r="P97" s="277"/>
      <c r="Q97" s="277"/>
      <c r="R97" s="277"/>
      <c r="S97" s="277"/>
      <c r="T97" s="277"/>
      <c r="U97" s="277"/>
      <c r="V97" s="277"/>
      <c r="W97" s="277"/>
      <c r="X97" s="277"/>
      <c r="Y97" s="277"/>
      <c r="Z97" s="277"/>
      <c r="AA97" s="277"/>
      <c r="AB97" s="277"/>
      <c r="AC97" s="277"/>
      <c r="AD97" s="277"/>
      <c r="AE97" s="277"/>
      <c r="AF97" s="277"/>
      <c r="AG97" s="277"/>
      <c r="AH97" s="277"/>
      <c r="AI97" s="277"/>
      <c r="AJ97" s="277"/>
      <c r="AK97" s="277"/>
      <c r="AL97" s="277"/>
      <c r="AM97" s="277"/>
      <c r="AN97" s="277"/>
      <c r="AO97" s="277"/>
      <c r="AP97" s="277"/>
      <c r="AQ97" s="277"/>
      <c r="AR97" s="277"/>
      <c r="AS97" s="277"/>
      <c r="AT97" s="277"/>
      <c r="AU97" s="277"/>
    </row>
    <row r="98" spans="2:50" ht="9" customHeight="1" x14ac:dyDescent="0.3">
      <c r="D98" s="245"/>
      <c r="E98" s="245"/>
      <c r="F98" s="245"/>
      <c r="G98" s="245"/>
      <c r="H98" s="245"/>
      <c r="I98" s="245"/>
      <c r="J98" s="245"/>
      <c r="L98" s="277"/>
      <c r="M98" s="277"/>
      <c r="N98" s="277"/>
      <c r="O98" s="277"/>
      <c r="P98" s="277"/>
      <c r="Q98" s="277"/>
      <c r="R98" s="277"/>
      <c r="S98" s="277"/>
      <c r="T98" s="277"/>
      <c r="U98" s="277"/>
      <c r="V98" s="277"/>
      <c r="W98" s="277"/>
      <c r="X98" s="277"/>
      <c r="Y98" s="277"/>
      <c r="Z98" s="277"/>
      <c r="AA98" s="277"/>
      <c r="AB98" s="277"/>
      <c r="AC98" s="277"/>
      <c r="AD98" s="277"/>
      <c r="AE98" s="277"/>
      <c r="AF98" s="277"/>
      <c r="AG98" s="277"/>
      <c r="AH98" s="277"/>
      <c r="AI98" s="277"/>
      <c r="AJ98" s="277"/>
      <c r="AK98" s="277"/>
      <c r="AL98" s="277"/>
      <c r="AM98" s="277"/>
      <c r="AN98" s="277"/>
      <c r="AO98" s="277"/>
      <c r="AP98" s="277"/>
      <c r="AQ98" s="277"/>
      <c r="AR98" s="277"/>
      <c r="AS98" s="277"/>
      <c r="AT98" s="277"/>
      <c r="AU98" s="277"/>
    </row>
    <row r="99" spans="2:50" ht="9" customHeight="1" x14ac:dyDescent="0.3">
      <c r="D99" s="245"/>
      <c r="E99" s="245"/>
      <c r="F99" s="245"/>
      <c r="G99" s="245"/>
      <c r="H99" s="245"/>
      <c r="I99" s="245"/>
      <c r="J99" s="245"/>
      <c r="L99" s="277"/>
      <c r="M99" s="277"/>
      <c r="N99" s="277"/>
      <c r="O99" s="277"/>
      <c r="P99" s="277"/>
      <c r="Q99" s="277"/>
      <c r="R99" s="277"/>
      <c r="S99" s="277"/>
      <c r="T99" s="277"/>
      <c r="U99" s="277"/>
      <c r="V99" s="277"/>
      <c r="W99" s="277"/>
      <c r="X99" s="277"/>
      <c r="Y99" s="277"/>
      <c r="Z99" s="277"/>
      <c r="AA99" s="277"/>
      <c r="AB99" s="277"/>
      <c r="AC99" s="277"/>
      <c r="AD99" s="277"/>
      <c r="AE99" s="277"/>
      <c r="AF99" s="277"/>
      <c r="AG99" s="277"/>
      <c r="AH99" s="277"/>
      <c r="AI99" s="277"/>
      <c r="AJ99" s="277"/>
      <c r="AK99" s="277"/>
      <c r="AL99" s="277"/>
      <c r="AM99" s="277"/>
      <c r="AN99" s="277"/>
      <c r="AO99" s="277"/>
      <c r="AP99" s="277"/>
      <c r="AQ99" s="277"/>
      <c r="AR99" s="277"/>
      <c r="AS99" s="277"/>
      <c r="AT99" s="277"/>
      <c r="AU99" s="277"/>
    </row>
    <row r="100" spans="2:50" ht="9" customHeight="1" x14ac:dyDescent="0.3">
      <c r="D100" s="4"/>
      <c r="E100" s="4"/>
      <c r="F100" s="4"/>
      <c r="G100" s="4"/>
      <c r="H100" s="4"/>
      <c r="I100" s="4"/>
      <c r="J100" s="4"/>
    </row>
    <row r="101" spans="2:50" ht="9" customHeight="1" x14ac:dyDescent="0.3">
      <c r="B101" s="244" t="s">
        <v>1050</v>
      </c>
      <c r="C101" s="244"/>
      <c r="D101" s="245" t="s">
        <v>1062</v>
      </c>
      <c r="E101" s="245"/>
      <c r="F101" s="245"/>
      <c r="G101" s="245"/>
      <c r="H101" s="245"/>
      <c r="I101" s="245"/>
      <c r="J101" s="245"/>
      <c r="K101" s="245"/>
      <c r="L101" s="245"/>
      <c r="M101" s="245"/>
      <c r="N101" s="245"/>
      <c r="O101" s="245"/>
      <c r="P101" s="245"/>
      <c r="Q101" s="245"/>
      <c r="R101" s="245"/>
      <c r="S101" s="245"/>
      <c r="T101" s="245"/>
      <c r="U101" s="245"/>
      <c r="V101" s="245"/>
      <c r="W101" s="245"/>
      <c r="X101" s="245"/>
      <c r="Y101" s="245"/>
      <c r="Z101" s="245"/>
      <c r="AA101" s="245"/>
      <c r="AB101" s="245"/>
      <c r="AC101" s="245"/>
      <c r="AD101" s="245"/>
      <c r="AE101" s="245"/>
      <c r="AF101" s="245"/>
      <c r="AG101" s="245"/>
      <c r="AH101" s="245"/>
      <c r="AI101" s="245"/>
      <c r="AJ101" s="245"/>
      <c r="AK101" s="245"/>
      <c r="AL101" s="245"/>
      <c r="AM101" s="245"/>
      <c r="AN101" s="245"/>
      <c r="AO101" s="245"/>
      <c r="AP101" s="245"/>
      <c r="AQ101" s="245"/>
      <c r="AR101" s="245"/>
      <c r="AS101" s="245"/>
      <c r="AT101" s="245"/>
      <c r="AU101" s="245"/>
      <c r="AV101" s="245"/>
      <c r="AW101" s="10"/>
      <c r="AX101" s="11"/>
    </row>
    <row r="102" spans="2:50" ht="9" customHeight="1" x14ac:dyDescent="0.3">
      <c r="B102" s="244"/>
      <c r="C102" s="244"/>
      <c r="D102" s="245"/>
      <c r="E102" s="245"/>
      <c r="F102" s="245"/>
      <c r="G102" s="245"/>
      <c r="H102" s="245"/>
      <c r="I102" s="245"/>
      <c r="J102" s="245"/>
      <c r="K102" s="245"/>
      <c r="L102" s="245"/>
      <c r="M102" s="245"/>
      <c r="N102" s="245"/>
      <c r="O102" s="245"/>
      <c r="P102" s="245"/>
      <c r="Q102" s="245"/>
      <c r="R102" s="245"/>
      <c r="S102" s="245"/>
      <c r="T102" s="245"/>
      <c r="U102" s="245"/>
      <c r="V102" s="245"/>
      <c r="W102" s="245"/>
      <c r="X102" s="245"/>
      <c r="Y102" s="245"/>
      <c r="Z102" s="245"/>
      <c r="AA102" s="245"/>
      <c r="AB102" s="245"/>
      <c r="AC102" s="245"/>
      <c r="AD102" s="245"/>
      <c r="AE102" s="245"/>
      <c r="AF102" s="245"/>
      <c r="AG102" s="245"/>
      <c r="AH102" s="245"/>
      <c r="AI102" s="245"/>
      <c r="AJ102" s="245"/>
      <c r="AK102" s="245"/>
      <c r="AL102" s="245"/>
      <c r="AM102" s="245"/>
      <c r="AN102" s="245"/>
      <c r="AO102" s="245"/>
      <c r="AP102" s="245"/>
      <c r="AQ102" s="245"/>
      <c r="AR102" s="245"/>
      <c r="AS102" s="245"/>
      <c r="AT102" s="245"/>
      <c r="AU102" s="245"/>
      <c r="AV102" s="245"/>
      <c r="AW102" s="10"/>
      <c r="AX102" s="11"/>
    </row>
    <row r="103" spans="2:50" ht="9" customHeight="1" x14ac:dyDescent="0.3">
      <c r="D103" s="12"/>
      <c r="E103" s="12"/>
      <c r="F103" s="12"/>
      <c r="G103" s="12"/>
      <c r="H103" s="12"/>
      <c r="I103" s="12"/>
      <c r="J103" s="12"/>
      <c r="K103" s="12"/>
      <c r="L103" s="12"/>
      <c r="M103" s="12"/>
      <c r="N103" s="12"/>
      <c r="O103" s="12"/>
      <c r="P103" s="12"/>
      <c r="Q103" s="12"/>
      <c r="R103" s="13"/>
      <c r="S103" s="12"/>
      <c r="T103" s="12"/>
      <c r="U103" s="12"/>
      <c r="V103" s="12"/>
      <c r="W103" s="12"/>
      <c r="X103" s="12"/>
      <c r="Y103" s="12"/>
      <c r="Z103" s="12"/>
      <c r="AA103" s="12"/>
      <c r="AB103" s="12"/>
      <c r="AC103" s="12"/>
      <c r="AD103" s="12"/>
      <c r="AE103" s="12"/>
      <c r="AF103" s="12"/>
      <c r="AG103" s="12"/>
      <c r="AH103" s="13"/>
      <c r="AI103" s="12"/>
      <c r="AJ103" s="12"/>
      <c r="AK103" s="12"/>
      <c r="AL103" s="12"/>
      <c r="AM103" s="12"/>
      <c r="AN103" s="12"/>
      <c r="AO103" s="12"/>
      <c r="AP103" s="12"/>
      <c r="AQ103" s="12"/>
      <c r="AR103" s="12"/>
      <c r="AS103" s="12"/>
      <c r="AT103" s="12"/>
      <c r="AU103" s="12"/>
    </row>
    <row r="104" spans="2:50" s="14" customFormat="1" ht="9" customHeight="1" x14ac:dyDescent="0.3">
      <c r="B104" s="15"/>
      <c r="C104" s="16"/>
      <c r="D104" s="17"/>
      <c r="E104" s="17"/>
      <c r="F104" s="17"/>
      <c r="G104" s="17"/>
      <c r="H104" s="17"/>
      <c r="I104" s="17"/>
      <c r="J104" s="17"/>
      <c r="K104" s="18"/>
      <c r="L104" s="18"/>
      <c r="M104" s="18"/>
      <c r="N104" s="18"/>
      <c r="O104" s="18"/>
      <c r="P104" s="19"/>
      <c r="R104" s="20"/>
      <c r="S104" s="21"/>
      <c r="T104" s="22"/>
      <c r="U104" s="22"/>
      <c r="V104" s="22"/>
      <c r="W104" s="22"/>
      <c r="X104" s="22"/>
      <c r="Y104" s="22"/>
      <c r="Z104" s="22"/>
      <c r="AA104" s="22"/>
      <c r="AB104" s="22"/>
      <c r="AC104" s="22"/>
      <c r="AD104" s="22"/>
      <c r="AE104" s="22"/>
      <c r="AF104" s="23"/>
      <c r="AH104" s="20"/>
      <c r="AI104" s="21"/>
      <c r="AJ104" s="22"/>
      <c r="AK104" s="22"/>
      <c r="AL104" s="22"/>
      <c r="AM104" s="22"/>
      <c r="AN104" s="22"/>
      <c r="AO104" s="22"/>
      <c r="AP104" s="22"/>
      <c r="AQ104" s="22"/>
      <c r="AR104" s="22"/>
      <c r="AS104" s="22"/>
      <c r="AT104" s="22"/>
      <c r="AU104" s="22"/>
      <c r="AV104" s="23"/>
      <c r="AW104" s="20"/>
    </row>
    <row r="105" spans="2:50" s="24" customFormat="1" ht="9" customHeight="1" x14ac:dyDescent="0.3">
      <c r="C105" s="25"/>
      <c r="D105" s="276" t="s">
        <v>1063</v>
      </c>
      <c r="E105" s="276"/>
      <c r="F105" s="276"/>
      <c r="G105" s="276"/>
      <c r="H105" s="276"/>
      <c r="I105" s="276"/>
      <c r="J105" s="276"/>
      <c r="K105" s="276"/>
      <c r="L105" s="276"/>
      <c r="M105" s="276"/>
      <c r="N105" s="276"/>
      <c r="O105" s="276"/>
      <c r="P105" s="26"/>
      <c r="R105" s="27"/>
      <c r="S105" s="28"/>
      <c r="T105" s="276" t="s">
        <v>1064</v>
      </c>
      <c r="U105" s="276"/>
      <c r="V105" s="276"/>
      <c r="W105" s="276"/>
      <c r="X105" s="276"/>
      <c r="Y105" s="276"/>
      <c r="Z105" s="276"/>
      <c r="AA105" s="276"/>
      <c r="AB105" s="276"/>
      <c r="AC105" s="276"/>
      <c r="AD105" s="276"/>
      <c r="AE105" s="276"/>
      <c r="AF105" s="29"/>
      <c r="AG105" s="30"/>
      <c r="AH105" s="31"/>
      <c r="AI105" s="28"/>
      <c r="AJ105" s="276" t="s">
        <v>1065</v>
      </c>
      <c r="AK105" s="276"/>
      <c r="AL105" s="276"/>
      <c r="AM105" s="276"/>
      <c r="AN105" s="276"/>
      <c r="AO105" s="276"/>
      <c r="AP105" s="276"/>
      <c r="AQ105" s="276"/>
      <c r="AR105" s="276"/>
      <c r="AS105" s="276"/>
      <c r="AT105" s="276"/>
      <c r="AU105" s="276"/>
      <c r="AV105" s="29"/>
      <c r="AW105" s="31"/>
    </row>
    <row r="106" spans="2:50" s="24" customFormat="1" ht="9" customHeight="1" x14ac:dyDescent="0.3">
      <c r="C106" s="25"/>
      <c r="D106" s="276"/>
      <c r="E106" s="276"/>
      <c r="F106" s="276"/>
      <c r="G106" s="276"/>
      <c r="H106" s="276"/>
      <c r="I106" s="276"/>
      <c r="J106" s="276"/>
      <c r="K106" s="276"/>
      <c r="L106" s="276"/>
      <c r="M106" s="276"/>
      <c r="N106" s="276"/>
      <c r="O106" s="276"/>
      <c r="P106" s="26"/>
      <c r="R106" s="27"/>
      <c r="S106" s="28"/>
      <c r="T106" s="276"/>
      <c r="U106" s="276"/>
      <c r="V106" s="276"/>
      <c r="W106" s="276"/>
      <c r="X106" s="276"/>
      <c r="Y106" s="276"/>
      <c r="Z106" s="276"/>
      <c r="AA106" s="276"/>
      <c r="AB106" s="276"/>
      <c r="AC106" s="276"/>
      <c r="AD106" s="276"/>
      <c r="AE106" s="276"/>
      <c r="AF106" s="29"/>
      <c r="AG106" s="30"/>
      <c r="AH106" s="31"/>
      <c r="AI106" s="28"/>
      <c r="AJ106" s="276"/>
      <c r="AK106" s="276"/>
      <c r="AL106" s="276"/>
      <c r="AM106" s="276"/>
      <c r="AN106" s="276"/>
      <c r="AO106" s="276"/>
      <c r="AP106" s="276"/>
      <c r="AQ106" s="276"/>
      <c r="AR106" s="276"/>
      <c r="AS106" s="276"/>
      <c r="AT106" s="276"/>
      <c r="AU106" s="276"/>
      <c r="AV106" s="29"/>
      <c r="AW106" s="31"/>
    </row>
    <row r="107" spans="2:50" s="24" customFormat="1" ht="9" customHeight="1" x14ac:dyDescent="0.3">
      <c r="C107" s="25"/>
      <c r="D107" s="276"/>
      <c r="E107" s="276"/>
      <c r="F107" s="276"/>
      <c r="G107" s="276"/>
      <c r="H107" s="276"/>
      <c r="I107" s="276"/>
      <c r="J107" s="276"/>
      <c r="K107" s="276"/>
      <c r="L107" s="276"/>
      <c r="M107" s="276"/>
      <c r="N107" s="276"/>
      <c r="O107" s="276"/>
      <c r="P107" s="26"/>
      <c r="R107" s="27"/>
      <c r="S107" s="28"/>
      <c r="T107" s="276"/>
      <c r="U107" s="276"/>
      <c r="V107" s="276"/>
      <c r="W107" s="276"/>
      <c r="X107" s="276"/>
      <c r="Y107" s="276"/>
      <c r="Z107" s="276"/>
      <c r="AA107" s="276"/>
      <c r="AB107" s="276"/>
      <c r="AC107" s="276"/>
      <c r="AD107" s="276"/>
      <c r="AE107" s="276"/>
      <c r="AF107" s="29"/>
      <c r="AG107" s="30"/>
      <c r="AH107" s="31"/>
      <c r="AI107" s="28"/>
      <c r="AJ107" s="276"/>
      <c r="AK107" s="276"/>
      <c r="AL107" s="276"/>
      <c r="AM107" s="276"/>
      <c r="AN107" s="276"/>
      <c r="AO107" s="276"/>
      <c r="AP107" s="276"/>
      <c r="AQ107" s="276"/>
      <c r="AR107" s="276"/>
      <c r="AS107" s="276"/>
      <c r="AT107" s="276"/>
      <c r="AU107" s="276"/>
      <c r="AV107" s="29"/>
      <c r="AW107" s="31"/>
    </row>
    <row r="108" spans="2:50" s="14" customFormat="1" ht="9" customHeight="1" x14ac:dyDescent="0.3">
      <c r="B108" s="15"/>
      <c r="C108" s="32"/>
      <c r="D108" s="15"/>
      <c r="E108" s="15"/>
      <c r="F108" s="15"/>
      <c r="G108" s="15"/>
      <c r="H108" s="15"/>
      <c r="I108" s="15"/>
      <c r="J108" s="15"/>
      <c r="P108" s="26"/>
      <c r="R108" s="20"/>
      <c r="S108" s="28"/>
      <c r="AF108" s="33"/>
      <c r="AH108" s="20"/>
      <c r="AI108" s="28"/>
      <c r="AV108" s="33"/>
      <c r="AW108" s="20"/>
    </row>
    <row r="109" spans="2:50" s="14" customFormat="1" ht="9" customHeight="1" x14ac:dyDescent="0.3">
      <c r="B109" s="15"/>
      <c r="C109" s="32"/>
      <c r="D109" s="271" t="s">
        <v>1066</v>
      </c>
      <c r="E109" s="271"/>
      <c r="F109" s="271"/>
      <c r="G109" s="271"/>
      <c r="H109" s="271"/>
      <c r="I109" s="271"/>
      <c r="J109" s="271"/>
      <c r="K109" s="271"/>
      <c r="L109" s="271"/>
      <c r="M109" s="15"/>
      <c r="N109" s="263" t="s">
        <v>1067</v>
      </c>
      <c r="O109" s="263"/>
      <c r="P109" s="26"/>
      <c r="R109" s="34">
        <f>VLOOKUP(N109,Liste!A:B,2,0)</f>
        <v>1</v>
      </c>
      <c r="S109" s="28"/>
      <c r="T109" s="271" t="s">
        <v>1068</v>
      </c>
      <c r="U109" s="271"/>
      <c r="V109" s="271"/>
      <c r="W109" s="271"/>
      <c r="X109" s="271"/>
      <c r="Y109" s="271"/>
      <c r="Z109" s="271"/>
      <c r="AA109" s="271"/>
      <c r="AB109" s="271"/>
      <c r="AC109" s="15"/>
      <c r="AD109" s="263" t="s">
        <v>1069</v>
      </c>
      <c r="AE109" s="263"/>
      <c r="AF109" s="33"/>
      <c r="AH109" s="34">
        <f>VLOOKUP(AD109,Liste!A:B,2,0)</f>
        <v>0</v>
      </c>
      <c r="AI109" s="28"/>
      <c r="AJ109" s="271" t="s">
        <v>1065</v>
      </c>
      <c r="AK109" s="271"/>
      <c r="AL109" s="271"/>
      <c r="AM109" s="271"/>
      <c r="AN109" s="271"/>
      <c r="AO109" s="271"/>
      <c r="AP109" s="271"/>
      <c r="AQ109" s="271"/>
      <c r="AR109" s="271"/>
      <c r="AS109" s="15"/>
      <c r="AT109" s="263" t="s">
        <v>1069</v>
      </c>
      <c r="AU109" s="263"/>
      <c r="AV109" s="33"/>
      <c r="AW109" s="34">
        <f>VLOOKUP(AT109,Liste!A:B,2,0)</f>
        <v>0</v>
      </c>
    </row>
    <row r="110" spans="2:50" s="14" customFormat="1" ht="9" customHeight="1" x14ac:dyDescent="0.3">
      <c r="B110" s="15"/>
      <c r="C110" s="32"/>
      <c r="D110" s="271"/>
      <c r="E110" s="271"/>
      <c r="F110" s="271"/>
      <c r="G110" s="271"/>
      <c r="H110" s="271"/>
      <c r="I110" s="271"/>
      <c r="J110" s="271"/>
      <c r="K110" s="271"/>
      <c r="L110" s="271"/>
      <c r="M110" s="15"/>
      <c r="N110" s="263"/>
      <c r="O110" s="263"/>
      <c r="P110" s="26"/>
      <c r="R110" s="20"/>
      <c r="S110" s="28"/>
      <c r="T110" s="271"/>
      <c r="U110" s="271"/>
      <c r="V110" s="271"/>
      <c r="W110" s="271"/>
      <c r="X110" s="271"/>
      <c r="Y110" s="271"/>
      <c r="Z110" s="271"/>
      <c r="AA110" s="271"/>
      <c r="AB110" s="271"/>
      <c r="AC110" s="15"/>
      <c r="AD110" s="263"/>
      <c r="AE110" s="263"/>
      <c r="AF110" s="33"/>
      <c r="AH110" s="20"/>
      <c r="AI110" s="28"/>
      <c r="AJ110" s="271"/>
      <c r="AK110" s="271"/>
      <c r="AL110" s="271"/>
      <c r="AM110" s="271"/>
      <c r="AN110" s="271"/>
      <c r="AO110" s="271"/>
      <c r="AP110" s="271"/>
      <c r="AQ110" s="271"/>
      <c r="AR110" s="271"/>
      <c r="AS110" s="15"/>
      <c r="AT110" s="263"/>
      <c r="AU110" s="263"/>
      <c r="AV110" s="33"/>
      <c r="AW110" s="20"/>
    </row>
    <row r="111" spans="2:50" s="14" customFormat="1" ht="9" customHeight="1" x14ac:dyDescent="0.3">
      <c r="B111" s="15"/>
      <c r="C111" s="32"/>
      <c r="D111" s="35"/>
      <c r="E111" s="35"/>
      <c r="F111" s="35"/>
      <c r="G111" s="35"/>
      <c r="H111" s="35"/>
      <c r="I111" s="35"/>
      <c r="J111" s="35"/>
      <c r="K111" s="36"/>
      <c r="L111" s="36"/>
      <c r="N111" s="37"/>
      <c r="O111" s="37"/>
      <c r="P111" s="26"/>
      <c r="R111" s="20"/>
      <c r="S111" s="28"/>
      <c r="T111" s="35"/>
      <c r="U111" s="35"/>
      <c r="V111" s="35"/>
      <c r="W111" s="35"/>
      <c r="X111" s="35"/>
      <c r="Y111" s="35"/>
      <c r="Z111" s="35"/>
      <c r="AA111" s="36"/>
      <c r="AB111" s="36"/>
      <c r="AD111" s="38"/>
      <c r="AE111" s="38"/>
      <c r="AF111" s="33"/>
      <c r="AH111" s="20"/>
      <c r="AI111" s="39"/>
      <c r="AJ111" s="40"/>
      <c r="AK111" s="40"/>
      <c r="AL111" s="40"/>
      <c r="AM111" s="40"/>
      <c r="AN111" s="40"/>
      <c r="AO111" s="40"/>
      <c r="AP111" s="40"/>
      <c r="AQ111" s="40"/>
      <c r="AR111" s="40"/>
      <c r="AS111" s="40"/>
      <c r="AT111" s="40"/>
      <c r="AU111" s="40"/>
      <c r="AV111" s="41"/>
      <c r="AW111" s="20"/>
    </row>
    <row r="112" spans="2:50" s="14" customFormat="1" ht="9" customHeight="1" x14ac:dyDescent="0.3">
      <c r="B112" s="15"/>
      <c r="C112" s="32"/>
      <c r="D112" s="271" t="s">
        <v>1070</v>
      </c>
      <c r="E112" s="271"/>
      <c r="F112" s="271"/>
      <c r="G112" s="271"/>
      <c r="H112" s="271"/>
      <c r="I112" s="271"/>
      <c r="J112" s="271"/>
      <c r="K112" s="271"/>
      <c r="L112" s="271"/>
      <c r="N112" s="263" t="s">
        <v>1069</v>
      </c>
      <c r="O112" s="263"/>
      <c r="P112" s="26"/>
      <c r="R112" s="34">
        <f>VLOOKUP(N112,Liste!A:B,2,0)</f>
        <v>0</v>
      </c>
      <c r="S112" s="28"/>
      <c r="T112" s="271" t="s">
        <v>1071</v>
      </c>
      <c r="U112" s="271"/>
      <c r="V112" s="271"/>
      <c r="W112" s="271"/>
      <c r="X112" s="271"/>
      <c r="Y112" s="271"/>
      <c r="Z112" s="271"/>
      <c r="AA112" s="271"/>
      <c r="AB112" s="271"/>
      <c r="AD112" s="263" t="s">
        <v>1069</v>
      </c>
      <c r="AE112" s="263"/>
      <c r="AF112" s="33"/>
      <c r="AH112" s="34">
        <f>VLOOKUP(AD112,Liste!A:B,2,0)</f>
        <v>0</v>
      </c>
      <c r="AW112" s="20"/>
    </row>
    <row r="113" spans="2:49" s="14" customFormat="1" ht="9" customHeight="1" x14ac:dyDescent="0.3">
      <c r="B113" s="15"/>
      <c r="C113" s="32"/>
      <c r="D113" s="271"/>
      <c r="E113" s="271"/>
      <c r="F113" s="271"/>
      <c r="G113" s="271"/>
      <c r="H113" s="271"/>
      <c r="I113" s="271"/>
      <c r="J113" s="271"/>
      <c r="K113" s="271"/>
      <c r="L113" s="271"/>
      <c r="N113" s="263"/>
      <c r="O113" s="263"/>
      <c r="P113" s="26"/>
      <c r="R113" s="20"/>
      <c r="S113" s="28"/>
      <c r="T113" s="271"/>
      <c r="U113" s="271"/>
      <c r="V113" s="271"/>
      <c r="W113" s="271"/>
      <c r="X113" s="271"/>
      <c r="Y113" s="271"/>
      <c r="Z113" s="271"/>
      <c r="AA113" s="271"/>
      <c r="AB113" s="271"/>
      <c r="AD113" s="263"/>
      <c r="AE113" s="263"/>
      <c r="AF113" s="33"/>
      <c r="AH113" s="20"/>
      <c r="AI113" s="21"/>
      <c r="AJ113" s="22"/>
      <c r="AK113" s="22"/>
      <c r="AL113" s="22"/>
      <c r="AM113" s="22"/>
      <c r="AN113" s="22"/>
      <c r="AO113" s="22"/>
      <c r="AP113" s="22"/>
      <c r="AQ113" s="22"/>
      <c r="AR113" s="22"/>
      <c r="AS113" s="22"/>
      <c r="AT113" s="22"/>
      <c r="AU113" s="22"/>
      <c r="AV113" s="23"/>
      <c r="AW113" s="20"/>
    </row>
    <row r="114" spans="2:49" s="14" customFormat="1" ht="9" customHeight="1" x14ac:dyDescent="0.3">
      <c r="B114" s="15"/>
      <c r="C114" s="32"/>
      <c r="D114" s="35"/>
      <c r="E114" s="35"/>
      <c r="F114" s="35"/>
      <c r="G114" s="35"/>
      <c r="H114" s="35"/>
      <c r="I114" s="35"/>
      <c r="J114" s="35"/>
      <c r="K114" s="36"/>
      <c r="L114" s="36"/>
      <c r="N114" s="37"/>
      <c r="O114" s="37"/>
      <c r="P114" s="26"/>
      <c r="R114" s="20"/>
      <c r="S114" s="39"/>
      <c r="T114" s="40"/>
      <c r="U114" s="40"/>
      <c r="V114" s="40"/>
      <c r="W114" s="40"/>
      <c r="X114" s="40"/>
      <c r="Y114" s="40"/>
      <c r="Z114" s="40"/>
      <c r="AA114" s="40"/>
      <c r="AB114" s="40"/>
      <c r="AC114" s="40"/>
      <c r="AD114" s="40"/>
      <c r="AE114" s="40"/>
      <c r="AF114" s="41"/>
      <c r="AH114" s="20"/>
      <c r="AI114" s="28"/>
      <c r="AJ114" s="276" t="s">
        <v>1072</v>
      </c>
      <c r="AK114" s="276"/>
      <c r="AL114" s="276"/>
      <c r="AM114" s="276"/>
      <c r="AN114" s="276"/>
      <c r="AO114" s="276"/>
      <c r="AP114" s="276"/>
      <c r="AQ114" s="276"/>
      <c r="AR114" s="276"/>
      <c r="AS114" s="276"/>
      <c r="AT114" s="276"/>
      <c r="AU114" s="276"/>
      <c r="AV114" s="29"/>
      <c r="AW114" s="31"/>
    </row>
    <row r="115" spans="2:49" s="14" customFormat="1" ht="9" customHeight="1" x14ac:dyDescent="0.3">
      <c r="B115" s="15"/>
      <c r="C115" s="32"/>
      <c r="D115" s="271" t="s">
        <v>1073</v>
      </c>
      <c r="E115" s="271"/>
      <c r="F115" s="271"/>
      <c r="G115" s="271"/>
      <c r="H115" s="271"/>
      <c r="I115" s="271"/>
      <c r="J115" s="271"/>
      <c r="K115" s="271"/>
      <c r="L115" s="271"/>
      <c r="N115" s="263" t="s">
        <v>1069</v>
      </c>
      <c r="O115" s="263"/>
      <c r="P115" s="26"/>
      <c r="R115" s="34">
        <f>VLOOKUP(N115,Liste!A:B,2,0)</f>
        <v>0</v>
      </c>
      <c r="AH115" s="20"/>
      <c r="AI115" s="28"/>
      <c r="AJ115" s="276"/>
      <c r="AK115" s="276"/>
      <c r="AL115" s="276"/>
      <c r="AM115" s="276"/>
      <c r="AN115" s="276"/>
      <c r="AO115" s="276"/>
      <c r="AP115" s="276"/>
      <c r="AQ115" s="276"/>
      <c r="AR115" s="276"/>
      <c r="AS115" s="276"/>
      <c r="AT115" s="276"/>
      <c r="AU115" s="276"/>
      <c r="AV115" s="29"/>
      <c r="AW115" s="31"/>
    </row>
    <row r="116" spans="2:49" s="14" customFormat="1" ht="9" customHeight="1" x14ac:dyDescent="0.3">
      <c r="B116" s="15"/>
      <c r="C116" s="32"/>
      <c r="D116" s="271"/>
      <c r="E116" s="271"/>
      <c r="F116" s="271"/>
      <c r="G116" s="271"/>
      <c r="H116" s="271"/>
      <c r="I116" s="271"/>
      <c r="J116" s="271"/>
      <c r="K116" s="271"/>
      <c r="L116" s="271"/>
      <c r="N116" s="263"/>
      <c r="O116" s="263"/>
      <c r="P116" s="26"/>
      <c r="R116" s="20"/>
      <c r="AH116" s="20"/>
      <c r="AI116" s="28"/>
      <c r="AJ116" s="276"/>
      <c r="AK116" s="276"/>
      <c r="AL116" s="276"/>
      <c r="AM116" s="276"/>
      <c r="AN116" s="276"/>
      <c r="AO116" s="276"/>
      <c r="AP116" s="276"/>
      <c r="AQ116" s="276"/>
      <c r="AR116" s="276"/>
      <c r="AS116" s="276"/>
      <c r="AT116" s="276"/>
      <c r="AU116" s="276"/>
      <c r="AV116" s="29"/>
      <c r="AW116" s="31"/>
    </row>
    <row r="117" spans="2:49" s="14" customFormat="1" ht="9" customHeight="1" x14ac:dyDescent="0.3">
      <c r="B117" s="15"/>
      <c r="C117" s="32"/>
      <c r="D117" s="35"/>
      <c r="E117" s="35"/>
      <c r="F117" s="35"/>
      <c r="G117" s="35"/>
      <c r="H117" s="35"/>
      <c r="I117" s="35"/>
      <c r="J117" s="35"/>
      <c r="K117" s="36"/>
      <c r="L117" s="36"/>
      <c r="N117" s="37"/>
      <c r="O117" s="37"/>
      <c r="P117" s="26"/>
      <c r="R117" s="20"/>
      <c r="AH117" s="20"/>
      <c r="AI117" s="28"/>
      <c r="AV117" s="33"/>
      <c r="AW117" s="20"/>
    </row>
    <row r="118" spans="2:49" s="14" customFormat="1" ht="9" customHeight="1" x14ac:dyDescent="0.3">
      <c r="B118" s="15"/>
      <c r="C118" s="32"/>
      <c r="D118" s="271" t="s">
        <v>1074</v>
      </c>
      <c r="E118" s="271"/>
      <c r="F118" s="271"/>
      <c r="G118" s="271"/>
      <c r="H118" s="271"/>
      <c r="I118" s="271"/>
      <c r="J118" s="271"/>
      <c r="K118" s="271"/>
      <c r="L118" s="271"/>
      <c r="N118" s="263" t="s">
        <v>1069</v>
      </c>
      <c r="O118" s="263"/>
      <c r="P118" s="26"/>
      <c r="R118" s="34">
        <f>VLOOKUP(N118,Liste!A:B,2,0)</f>
        <v>0</v>
      </c>
      <c r="AH118" s="20"/>
      <c r="AI118" s="28"/>
      <c r="AJ118" s="271" t="s">
        <v>1075</v>
      </c>
      <c r="AK118" s="271"/>
      <c r="AL118" s="271"/>
      <c r="AM118" s="271"/>
      <c r="AN118" s="271"/>
      <c r="AO118" s="271"/>
      <c r="AP118" s="271"/>
      <c r="AQ118" s="271"/>
      <c r="AR118" s="271"/>
      <c r="AS118" s="15"/>
      <c r="AT118" s="263" t="s">
        <v>1069</v>
      </c>
      <c r="AU118" s="263"/>
      <c r="AV118" s="33"/>
      <c r="AW118" s="34">
        <f>VLOOKUP(AT118,Liste!A:B,2,0)</f>
        <v>0</v>
      </c>
    </row>
    <row r="119" spans="2:49" s="14" customFormat="1" ht="9" customHeight="1" x14ac:dyDescent="0.3">
      <c r="B119" s="15"/>
      <c r="C119" s="32"/>
      <c r="D119" s="271"/>
      <c r="E119" s="271"/>
      <c r="F119" s="271"/>
      <c r="G119" s="271"/>
      <c r="H119" s="271"/>
      <c r="I119" s="271"/>
      <c r="J119" s="271"/>
      <c r="K119" s="271"/>
      <c r="L119" s="271"/>
      <c r="N119" s="263"/>
      <c r="O119" s="263"/>
      <c r="P119" s="26"/>
      <c r="R119" s="20"/>
      <c r="S119" s="21"/>
      <c r="T119" s="22"/>
      <c r="U119" s="22"/>
      <c r="V119" s="22"/>
      <c r="W119" s="22"/>
      <c r="X119" s="22"/>
      <c r="Y119" s="22"/>
      <c r="Z119" s="22"/>
      <c r="AA119" s="22"/>
      <c r="AB119" s="22"/>
      <c r="AC119" s="22"/>
      <c r="AD119" s="22"/>
      <c r="AE119" s="22"/>
      <c r="AF119" s="23"/>
      <c r="AH119" s="20"/>
      <c r="AI119" s="28"/>
      <c r="AJ119" s="271"/>
      <c r="AK119" s="271"/>
      <c r="AL119" s="271"/>
      <c r="AM119" s="271"/>
      <c r="AN119" s="271"/>
      <c r="AO119" s="271"/>
      <c r="AP119" s="271"/>
      <c r="AQ119" s="271"/>
      <c r="AR119" s="271"/>
      <c r="AS119" s="15"/>
      <c r="AT119" s="263"/>
      <c r="AU119" s="263"/>
      <c r="AV119" s="33"/>
      <c r="AW119" s="20"/>
    </row>
    <row r="120" spans="2:49" s="14" customFormat="1" ht="9" customHeight="1" x14ac:dyDescent="0.3">
      <c r="B120" s="15"/>
      <c r="C120" s="32"/>
      <c r="D120" s="35"/>
      <c r="E120" s="35"/>
      <c r="F120" s="35"/>
      <c r="G120" s="35"/>
      <c r="H120" s="35"/>
      <c r="I120" s="35"/>
      <c r="J120" s="35"/>
      <c r="K120" s="36"/>
      <c r="L120" s="36"/>
      <c r="N120" s="37"/>
      <c r="O120" s="37"/>
      <c r="P120" s="26"/>
      <c r="R120" s="20"/>
      <c r="S120" s="28"/>
      <c r="T120" s="276" t="s">
        <v>1076</v>
      </c>
      <c r="U120" s="276"/>
      <c r="V120" s="276"/>
      <c r="W120" s="276"/>
      <c r="X120" s="276"/>
      <c r="Y120" s="276"/>
      <c r="Z120" s="276"/>
      <c r="AA120" s="276"/>
      <c r="AB120" s="276"/>
      <c r="AC120" s="276"/>
      <c r="AD120" s="276"/>
      <c r="AE120" s="276"/>
      <c r="AF120" s="33"/>
      <c r="AH120" s="20"/>
      <c r="AI120" s="39"/>
      <c r="AJ120" s="40"/>
      <c r="AK120" s="40"/>
      <c r="AL120" s="40"/>
      <c r="AM120" s="40"/>
      <c r="AN120" s="40"/>
      <c r="AO120" s="40"/>
      <c r="AP120" s="40"/>
      <c r="AQ120" s="40"/>
      <c r="AR120" s="40"/>
      <c r="AS120" s="40"/>
      <c r="AT120" s="40"/>
      <c r="AU120" s="40"/>
      <c r="AV120" s="41"/>
      <c r="AW120" s="20"/>
    </row>
    <row r="121" spans="2:49" s="14" customFormat="1" ht="9" customHeight="1" x14ac:dyDescent="0.3">
      <c r="B121" s="15"/>
      <c r="C121" s="32"/>
      <c r="D121" s="271" t="s">
        <v>1077</v>
      </c>
      <c r="E121" s="271"/>
      <c r="F121" s="271"/>
      <c r="G121" s="271"/>
      <c r="H121" s="271"/>
      <c r="I121" s="271"/>
      <c r="J121" s="271"/>
      <c r="K121" s="271"/>
      <c r="L121" s="271"/>
      <c r="N121" s="263" t="s">
        <v>1067</v>
      </c>
      <c r="O121" s="263"/>
      <c r="P121" s="26"/>
      <c r="R121" s="34">
        <f>VLOOKUP(N121,Liste!A:B,2,0)</f>
        <v>1</v>
      </c>
      <c r="S121" s="28"/>
      <c r="T121" s="276"/>
      <c r="U121" s="276"/>
      <c r="V121" s="276"/>
      <c r="W121" s="276"/>
      <c r="X121" s="276"/>
      <c r="Y121" s="276"/>
      <c r="Z121" s="276"/>
      <c r="AA121" s="276"/>
      <c r="AB121" s="276"/>
      <c r="AC121" s="276"/>
      <c r="AD121" s="276"/>
      <c r="AE121" s="276"/>
      <c r="AF121" s="33"/>
      <c r="AH121" s="20"/>
      <c r="AW121" s="20"/>
    </row>
    <row r="122" spans="2:49" s="14" customFormat="1" ht="9" customHeight="1" x14ac:dyDescent="0.3">
      <c r="B122" s="15"/>
      <c r="C122" s="32"/>
      <c r="D122" s="271"/>
      <c r="E122" s="271"/>
      <c r="F122" s="271"/>
      <c r="G122" s="271"/>
      <c r="H122" s="271"/>
      <c r="I122" s="271"/>
      <c r="J122" s="271"/>
      <c r="K122" s="271"/>
      <c r="L122" s="271"/>
      <c r="N122" s="263"/>
      <c r="O122" s="263"/>
      <c r="P122" s="26"/>
      <c r="R122" s="20"/>
      <c r="S122" s="28"/>
      <c r="T122" s="276"/>
      <c r="U122" s="276"/>
      <c r="V122" s="276"/>
      <c r="W122" s="276"/>
      <c r="X122" s="276"/>
      <c r="Y122" s="276"/>
      <c r="Z122" s="276"/>
      <c r="AA122" s="276"/>
      <c r="AB122" s="276"/>
      <c r="AC122" s="276"/>
      <c r="AD122" s="276"/>
      <c r="AE122" s="276"/>
      <c r="AF122" s="33"/>
      <c r="AH122" s="20"/>
      <c r="AI122" s="21"/>
      <c r="AJ122" s="22"/>
      <c r="AK122" s="22"/>
      <c r="AL122" s="22"/>
      <c r="AM122" s="22"/>
      <c r="AN122" s="22"/>
      <c r="AO122" s="22"/>
      <c r="AP122" s="22"/>
      <c r="AQ122" s="22"/>
      <c r="AR122" s="22"/>
      <c r="AS122" s="22"/>
      <c r="AT122" s="22"/>
      <c r="AU122" s="22"/>
      <c r="AV122" s="23"/>
      <c r="AW122" s="20"/>
    </row>
    <row r="123" spans="2:49" s="14" customFormat="1" ht="9" customHeight="1" x14ac:dyDescent="0.3">
      <c r="B123" s="15"/>
      <c r="C123" s="32"/>
      <c r="D123" s="35"/>
      <c r="E123" s="35"/>
      <c r="F123" s="35"/>
      <c r="G123" s="35"/>
      <c r="H123" s="35"/>
      <c r="I123" s="35"/>
      <c r="J123" s="35"/>
      <c r="K123" s="36"/>
      <c r="L123" s="36"/>
      <c r="N123" s="37"/>
      <c r="O123" s="37"/>
      <c r="P123" s="26"/>
      <c r="R123" s="20"/>
      <c r="S123" s="28"/>
      <c r="Z123" s="15"/>
      <c r="AF123" s="33"/>
      <c r="AH123" s="20"/>
      <c r="AI123" s="28"/>
      <c r="AJ123" s="276" t="s">
        <v>1078</v>
      </c>
      <c r="AK123" s="276"/>
      <c r="AL123" s="276"/>
      <c r="AM123" s="276"/>
      <c r="AN123" s="276"/>
      <c r="AO123" s="276"/>
      <c r="AP123" s="276"/>
      <c r="AQ123" s="276"/>
      <c r="AR123" s="276"/>
      <c r="AS123" s="276"/>
      <c r="AT123" s="276"/>
      <c r="AU123" s="276"/>
      <c r="AV123" s="29"/>
      <c r="AW123" s="31"/>
    </row>
    <row r="124" spans="2:49" s="14" customFormat="1" ht="9" customHeight="1" x14ac:dyDescent="0.3">
      <c r="B124" s="15"/>
      <c r="C124" s="32"/>
      <c r="D124" s="271" t="s">
        <v>1079</v>
      </c>
      <c r="E124" s="271"/>
      <c r="F124" s="271"/>
      <c r="G124" s="271"/>
      <c r="H124" s="271"/>
      <c r="I124" s="271"/>
      <c r="J124" s="271"/>
      <c r="K124" s="271"/>
      <c r="L124" s="271"/>
      <c r="N124" s="263" t="s">
        <v>1067</v>
      </c>
      <c r="O124" s="263"/>
      <c r="P124" s="26"/>
      <c r="R124" s="34">
        <f>VLOOKUP(N124,Liste!A:B,2,0)</f>
        <v>1</v>
      </c>
      <c r="S124" s="28"/>
      <c r="T124" s="271" t="s">
        <v>1080</v>
      </c>
      <c r="U124" s="271"/>
      <c r="V124" s="271"/>
      <c r="W124" s="271"/>
      <c r="X124" s="271"/>
      <c r="Y124" s="271"/>
      <c r="Z124" s="271"/>
      <c r="AA124" s="271"/>
      <c r="AB124" s="271"/>
      <c r="AC124" s="15"/>
      <c r="AD124" s="263" t="s">
        <v>1069</v>
      </c>
      <c r="AE124" s="263"/>
      <c r="AF124" s="33"/>
      <c r="AH124" s="34">
        <f>VLOOKUP(AD124,Liste!A:B,2,0)</f>
        <v>0</v>
      </c>
      <c r="AI124" s="28"/>
      <c r="AJ124" s="276"/>
      <c r="AK124" s="276"/>
      <c r="AL124" s="276"/>
      <c r="AM124" s="276"/>
      <c r="AN124" s="276"/>
      <c r="AO124" s="276"/>
      <c r="AP124" s="276"/>
      <c r="AQ124" s="276"/>
      <c r="AR124" s="276"/>
      <c r="AS124" s="276"/>
      <c r="AT124" s="276"/>
      <c r="AU124" s="276"/>
      <c r="AV124" s="29"/>
      <c r="AW124" s="31"/>
    </row>
    <row r="125" spans="2:49" s="14" customFormat="1" ht="9" customHeight="1" x14ac:dyDescent="0.3">
      <c r="B125" s="15"/>
      <c r="C125" s="32"/>
      <c r="D125" s="271"/>
      <c r="E125" s="271"/>
      <c r="F125" s="271"/>
      <c r="G125" s="271"/>
      <c r="H125" s="271"/>
      <c r="I125" s="271"/>
      <c r="J125" s="271"/>
      <c r="K125" s="271"/>
      <c r="L125" s="271"/>
      <c r="N125" s="263"/>
      <c r="O125" s="263"/>
      <c r="P125" s="26"/>
      <c r="R125" s="20"/>
      <c r="S125" s="28"/>
      <c r="T125" s="271"/>
      <c r="U125" s="271"/>
      <c r="V125" s="271"/>
      <c r="W125" s="271"/>
      <c r="X125" s="271"/>
      <c r="Y125" s="271"/>
      <c r="Z125" s="271"/>
      <c r="AA125" s="271"/>
      <c r="AB125" s="271"/>
      <c r="AC125" s="15"/>
      <c r="AD125" s="263"/>
      <c r="AE125" s="263"/>
      <c r="AF125" s="33"/>
      <c r="AH125" s="20"/>
      <c r="AI125" s="28"/>
      <c r="AJ125" s="276"/>
      <c r="AK125" s="276"/>
      <c r="AL125" s="276"/>
      <c r="AM125" s="276"/>
      <c r="AN125" s="276"/>
      <c r="AO125" s="276"/>
      <c r="AP125" s="276"/>
      <c r="AQ125" s="276"/>
      <c r="AR125" s="276"/>
      <c r="AS125" s="276"/>
      <c r="AT125" s="276"/>
      <c r="AU125" s="276"/>
      <c r="AV125" s="29"/>
      <c r="AW125" s="31"/>
    </row>
    <row r="126" spans="2:49" s="14" customFormat="1" ht="9" customHeight="1" x14ac:dyDescent="0.3">
      <c r="B126" s="15"/>
      <c r="C126" s="32"/>
      <c r="D126" s="35"/>
      <c r="E126" s="35"/>
      <c r="F126" s="35"/>
      <c r="G126" s="35"/>
      <c r="H126" s="35"/>
      <c r="I126" s="35"/>
      <c r="J126" s="35"/>
      <c r="K126" s="36"/>
      <c r="L126" s="36"/>
      <c r="N126" s="37"/>
      <c r="O126" s="37"/>
      <c r="P126" s="26"/>
      <c r="R126" s="20"/>
      <c r="S126" s="28"/>
      <c r="T126" s="35"/>
      <c r="U126" s="35"/>
      <c r="V126" s="35"/>
      <c r="W126" s="35"/>
      <c r="X126" s="35"/>
      <c r="Y126" s="35"/>
      <c r="Z126" s="35"/>
      <c r="AA126" s="36"/>
      <c r="AB126" s="36"/>
      <c r="AD126" s="38"/>
      <c r="AE126" s="38"/>
      <c r="AF126" s="33"/>
      <c r="AH126" s="20"/>
      <c r="AI126" s="28"/>
      <c r="AV126" s="33"/>
      <c r="AW126" s="20"/>
    </row>
    <row r="127" spans="2:49" s="14" customFormat="1" ht="9" customHeight="1" x14ac:dyDescent="0.3">
      <c r="B127" s="15"/>
      <c r="C127" s="32"/>
      <c r="D127" s="271" t="s">
        <v>1081</v>
      </c>
      <c r="E127" s="271"/>
      <c r="F127" s="271"/>
      <c r="G127" s="271"/>
      <c r="H127" s="271"/>
      <c r="I127" s="271"/>
      <c r="J127" s="271"/>
      <c r="K127" s="271"/>
      <c r="L127" s="271"/>
      <c r="N127" s="263" t="s">
        <v>1069</v>
      </c>
      <c r="O127" s="263"/>
      <c r="P127" s="26"/>
      <c r="R127" s="34">
        <f>VLOOKUP(N127,Liste!A:B,2,0)</f>
        <v>0</v>
      </c>
      <c r="S127" s="28"/>
      <c r="T127" s="271" t="s">
        <v>1082</v>
      </c>
      <c r="U127" s="271"/>
      <c r="V127" s="271"/>
      <c r="W127" s="271"/>
      <c r="X127" s="271"/>
      <c r="Y127" s="271"/>
      <c r="Z127" s="271"/>
      <c r="AA127" s="271"/>
      <c r="AB127" s="271"/>
      <c r="AD127" s="263" t="s">
        <v>1069</v>
      </c>
      <c r="AE127" s="263"/>
      <c r="AF127" s="33"/>
      <c r="AH127" s="34">
        <f>VLOOKUP(AD127,Liste!A:B,2,0)</f>
        <v>0</v>
      </c>
      <c r="AI127" s="28"/>
      <c r="AJ127" s="271" t="s">
        <v>1083</v>
      </c>
      <c r="AK127" s="271"/>
      <c r="AL127" s="271"/>
      <c r="AM127" s="271"/>
      <c r="AN127" s="271"/>
      <c r="AO127" s="271"/>
      <c r="AP127" s="271"/>
      <c r="AQ127" s="271"/>
      <c r="AR127" s="271"/>
      <c r="AS127" s="15"/>
      <c r="AT127" s="263" t="s">
        <v>1069</v>
      </c>
      <c r="AU127" s="263"/>
      <c r="AV127" s="33"/>
      <c r="AW127" s="34">
        <f>VLOOKUP(AT127,Liste!A:B,2,0)</f>
        <v>0</v>
      </c>
    </row>
    <row r="128" spans="2:49" s="14" customFormat="1" ht="9" customHeight="1" x14ac:dyDescent="0.3">
      <c r="B128" s="15"/>
      <c r="C128" s="32"/>
      <c r="D128" s="271"/>
      <c r="E128" s="271"/>
      <c r="F128" s="271"/>
      <c r="G128" s="271"/>
      <c r="H128" s="271"/>
      <c r="I128" s="271"/>
      <c r="J128" s="271"/>
      <c r="K128" s="271"/>
      <c r="L128" s="271"/>
      <c r="N128" s="263"/>
      <c r="O128" s="263"/>
      <c r="P128" s="26"/>
      <c r="R128" s="20"/>
      <c r="S128" s="28"/>
      <c r="T128" s="271"/>
      <c r="U128" s="271"/>
      <c r="V128" s="271"/>
      <c r="W128" s="271"/>
      <c r="X128" s="271"/>
      <c r="Y128" s="271"/>
      <c r="Z128" s="271"/>
      <c r="AA128" s="271"/>
      <c r="AB128" s="271"/>
      <c r="AD128" s="263"/>
      <c r="AE128" s="263"/>
      <c r="AF128" s="33"/>
      <c r="AH128" s="20"/>
      <c r="AI128" s="28"/>
      <c r="AJ128" s="271"/>
      <c r="AK128" s="271"/>
      <c r="AL128" s="271"/>
      <c r="AM128" s="271"/>
      <c r="AN128" s="271"/>
      <c r="AO128" s="271"/>
      <c r="AP128" s="271"/>
      <c r="AQ128" s="271"/>
      <c r="AR128" s="271"/>
      <c r="AS128" s="15"/>
      <c r="AT128" s="263"/>
      <c r="AU128" s="263"/>
      <c r="AV128" s="33"/>
      <c r="AW128" s="20"/>
    </row>
    <row r="129" spans="2:50" s="14" customFormat="1" ht="9" customHeight="1" x14ac:dyDescent="0.3">
      <c r="B129" s="15"/>
      <c r="C129" s="42"/>
      <c r="D129" s="43"/>
      <c r="E129" s="43"/>
      <c r="F129" s="43"/>
      <c r="G129" s="43"/>
      <c r="H129" s="43"/>
      <c r="I129" s="43"/>
      <c r="J129" s="43"/>
      <c r="K129" s="44"/>
      <c r="L129" s="44"/>
      <c r="M129" s="44"/>
      <c r="N129" s="44"/>
      <c r="O129" s="44"/>
      <c r="P129" s="45"/>
      <c r="R129" s="20"/>
      <c r="S129" s="39"/>
      <c r="T129" s="40"/>
      <c r="U129" s="40"/>
      <c r="V129" s="40"/>
      <c r="W129" s="40"/>
      <c r="X129" s="40"/>
      <c r="Y129" s="40"/>
      <c r="Z129" s="40"/>
      <c r="AA129" s="40"/>
      <c r="AB129" s="40"/>
      <c r="AC129" s="40"/>
      <c r="AD129" s="40"/>
      <c r="AE129" s="40"/>
      <c r="AF129" s="41"/>
      <c r="AH129" s="20"/>
      <c r="AI129" s="39"/>
      <c r="AJ129" s="40"/>
      <c r="AK129" s="40"/>
      <c r="AL129" s="40"/>
      <c r="AM129" s="40"/>
      <c r="AN129" s="40"/>
      <c r="AO129" s="40"/>
      <c r="AP129" s="40"/>
      <c r="AQ129" s="40"/>
      <c r="AR129" s="40"/>
      <c r="AS129" s="40"/>
      <c r="AT129" s="40"/>
      <c r="AU129" s="40"/>
      <c r="AV129" s="41"/>
      <c r="AW129" s="20"/>
    </row>
    <row r="132" spans="2:50" ht="9" customHeight="1" x14ac:dyDescent="0.3">
      <c r="B132" s="244" t="s">
        <v>1050</v>
      </c>
      <c r="C132" s="244"/>
      <c r="D132" s="245" t="s">
        <v>1084</v>
      </c>
      <c r="E132" s="245"/>
      <c r="F132" s="245"/>
      <c r="G132" s="245"/>
      <c r="H132" s="245"/>
      <c r="I132" s="245"/>
      <c r="J132" s="245"/>
      <c r="K132" s="245"/>
      <c r="L132" s="245"/>
      <c r="M132" s="245"/>
      <c r="N132" s="245"/>
      <c r="O132" s="245"/>
      <c r="P132" s="245"/>
      <c r="Q132" s="245"/>
      <c r="R132" s="46"/>
      <c r="S132" s="47"/>
      <c r="T132" s="47"/>
      <c r="U132" s="47"/>
      <c r="V132" s="47"/>
      <c r="W132" s="47"/>
      <c r="X132" s="47"/>
      <c r="Y132" s="47"/>
      <c r="Z132" s="47"/>
      <c r="AA132" s="47"/>
      <c r="AB132" s="47"/>
      <c r="AC132" s="47"/>
      <c r="AD132" s="47"/>
      <c r="AE132" s="47"/>
      <c r="AF132" s="47"/>
      <c r="AG132" s="47"/>
      <c r="AH132" s="46"/>
      <c r="AI132" s="47"/>
      <c r="AJ132" s="47"/>
      <c r="AK132" s="47"/>
      <c r="AL132" s="47"/>
      <c r="AM132" s="47"/>
      <c r="AN132" s="47"/>
      <c r="AO132" s="47"/>
      <c r="AP132" s="47"/>
      <c r="AQ132" s="47"/>
      <c r="AR132" s="47"/>
      <c r="AS132" s="47"/>
      <c r="AT132" s="47"/>
      <c r="AU132" s="47"/>
      <c r="AV132" s="47"/>
      <c r="AW132" s="10"/>
      <c r="AX132" s="11"/>
    </row>
    <row r="133" spans="2:50" ht="9" customHeight="1" x14ac:dyDescent="0.3">
      <c r="B133" s="244"/>
      <c r="C133" s="244"/>
      <c r="D133" s="245"/>
      <c r="E133" s="245"/>
      <c r="F133" s="245"/>
      <c r="G133" s="245"/>
      <c r="H133" s="245"/>
      <c r="I133" s="245"/>
      <c r="J133" s="245"/>
      <c r="K133" s="245"/>
      <c r="L133" s="245"/>
      <c r="M133" s="245"/>
      <c r="N133" s="245"/>
      <c r="O133" s="245"/>
      <c r="P133" s="245"/>
      <c r="Q133" s="245"/>
      <c r="R133" s="46"/>
      <c r="S133" s="275" t="s">
        <v>1085</v>
      </c>
      <c r="T133" s="275"/>
      <c r="U133" s="275"/>
      <c r="V133" s="275"/>
      <c r="W133" s="275"/>
      <c r="X133" s="47"/>
      <c r="Y133" s="47"/>
      <c r="Z133" s="47"/>
      <c r="AA133" s="47"/>
      <c r="AB133" s="47"/>
      <c r="AC133" s="47"/>
      <c r="AD133" s="47"/>
      <c r="AE133" s="47"/>
      <c r="AF133" s="47"/>
      <c r="AG133" s="47"/>
      <c r="AH133" s="46"/>
      <c r="AI133" s="47"/>
      <c r="AJ133" s="47"/>
      <c r="AK133" s="47"/>
      <c r="AL133" s="47"/>
      <c r="AM133" s="47"/>
      <c r="AN133" s="47"/>
      <c r="AO133" s="47"/>
      <c r="AP133" s="47"/>
      <c r="AQ133" s="275" t="s">
        <v>1085</v>
      </c>
      <c r="AR133" s="275"/>
      <c r="AS133" s="275"/>
      <c r="AT133" s="275"/>
      <c r="AU133" s="275"/>
      <c r="AV133" s="47"/>
      <c r="AW133" s="10"/>
      <c r="AX133" s="11"/>
    </row>
    <row r="134" spans="2:50" ht="9" customHeight="1" x14ac:dyDescent="0.3">
      <c r="D134" s="1"/>
      <c r="E134" s="1"/>
      <c r="F134" s="1"/>
      <c r="G134" s="1"/>
      <c r="H134" s="1"/>
      <c r="I134" s="1"/>
      <c r="J134" s="1"/>
      <c r="S134" s="275"/>
      <c r="T134" s="275"/>
      <c r="U134" s="275"/>
      <c r="V134" s="275"/>
      <c r="W134" s="275"/>
      <c r="AQ134" s="275"/>
      <c r="AR134" s="275"/>
      <c r="AS134" s="275"/>
      <c r="AT134" s="275"/>
      <c r="AU134" s="275"/>
    </row>
    <row r="135" spans="2:50" ht="9" customHeight="1" x14ac:dyDescent="0.3">
      <c r="D135" s="1"/>
      <c r="E135" s="1"/>
      <c r="F135" s="1"/>
      <c r="G135" s="1"/>
      <c r="H135" s="1"/>
      <c r="I135" s="1"/>
      <c r="J135" s="1"/>
      <c r="Z135" s="2"/>
      <c r="AA135" s="2"/>
    </row>
    <row r="136" spans="2:50" ht="9" customHeight="1" x14ac:dyDescent="0.3">
      <c r="D136" s="273" t="s">
        <v>1086</v>
      </c>
      <c r="E136" s="273"/>
      <c r="F136" s="273"/>
      <c r="G136" s="273"/>
      <c r="H136" s="273"/>
      <c r="I136" s="273"/>
      <c r="J136" s="273"/>
      <c r="K136" s="273"/>
      <c r="L136" s="273"/>
      <c r="M136" s="273"/>
      <c r="N136" s="273"/>
      <c r="O136" s="273"/>
      <c r="P136" s="273"/>
      <c r="S136" s="274">
        <v>108</v>
      </c>
      <c r="T136" s="274"/>
      <c r="U136" s="274"/>
      <c r="V136" s="274"/>
      <c r="W136" s="274"/>
      <c r="Z136" s="2"/>
      <c r="AA136" s="2"/>
      <c r="AB136" s="273" t="s">
        <v>1087</v>
      </c>
      <c r="AC136" s="273"/>
      <c r="AD136" s="273"/>
      <c r="AE136" s="273"/>
      <c r="AF136" s="273"/>
      <c r="AG136" s="273"/>
      <c r="AH136" s="273"/>
      <c r="AI136" s="273"/>
      <c r="AJ136" s="273"/>
      <c r="AK136" s="273"/>
      <c r="AL136" s="273"/>
      <c r="AM136" s="273"/>
      <c r="AN136" s="273"/>
      <c r="AO136" s="273"/>
      <c r="AQ136" s="274">
        <v>2</v>
      </c>
      <c r="AR136" s="274"/>
      <c r="AS136" s="274"/>
      <c r="AT136" s="274"/>
      <c r="AU136" s="274"/>
    </row>
    <row r="137" spans="2:50" ht="9" customHeight="1" x14ac:dyDescent="0.3">
      <c r="D137" s="273"/>
      <c r="E137" s="273"/>
      <c r="F137" s="273"/>
      <c r="G137" s="273"/>
      <c r="H137" s="273"/>
      <c r="I137" s="273"/>
      <c r="J137" s="273"/>
      <c r="K137" s="273"/>
      <c r="L137" s="273"/>
      <c r="M137" s="273"/>
      <c r="N137" s="273"/>
      <c r="O137" s="273"/>
      <c r="P137" s="273"/>
      <c r="S137" s="274"/>
      <c r="T137" s="274"/>
      <c r="U137" s="274"/>
      <c r="V137" s="274"/>
      <c r="W137" s="274"/>
      <c r="Z137" s="2"/>
      <c r="AA137" s="2"/>
      <c r="AB137" s="273"/>
      <c r="AC137" s="273"/>
      <c r="AD137" s="273"/>
      <c r="AE137" s="273"/>
      <c r="AF137" s="273"/>
      <c r="AG137" s="273"/>
      <c r="AH137" s="273"/>
      <c r="AI137" s="273"/>
      <c r="AJ137" s="273"/>
      <c r="AK137" s="273"/>
      <c r="AL137" s="273"/>
      <c r="AM137" s="273"/>
      <c r="AN137" s="273"/>
      <c r="AO137" s="273"/>
      <c r="AQ137" s="274"/>
      <c r="AR137" s="274"/>
      <c r="AS137" s="274"/>
      <c r="AT137" s="274"/>
      <c r="AU137" s="274"/>
    </row>
    <row r="138" spans="2:50" ht="9" customHeight="1" x14ac:dyDescent="0.3">
      <c r="D138" s="48"/>
      <c r="E138" s="48"/>
      <c r="F138" s="48"/>
      <c r="G138" s="48"/>
      <c r="H138" s="48"/>
      <c r="I138" s="48"/>
      <c r="J138" s="48"/>
      <c r="K138" s="6"/>
      <c r="L138" s="6"/>
      <c r="M138" s="6"/>
      <c r="N138" s="6"/>
      <c r="O138" s="6"/>
      <c r="P138" s="6"/>
      <c r="Z138" s="2"/>
      <c r="AA138" s="2"/>
      <c r="AB138" s="48"/>
      <c r="AC138" s="48"/>
      <c r="AD138" s="48"/>
      <c r="AE138" s="48"/>
      <c r="AF138" s="48"/>
      <c r="AG138" s="48"/>
      <c r="AH138" s="49"/>
      <c r="AI138" s="6"/>
      <c r="AJ138" s="6"/>
      <c r="AK138" s="6"/>
      <c r="AL138" s="6"/>
      <c r="AM138" s="6"/>
      <c r="AN138" s="6"/>
      <c r="AO138" s="6"/>
    </row>
    <row r="139" spans="2:50" ht="9" customHeight="1" x14ac:dyDescent="0.3">
      <c r="D139" s="273" t="s">
        <v>1088</v>
      </c>
      <c r="E139" s="273"/>
      <c r="F139" s="273"/>
      <c r="G139" s="273"/>
      <c r="H139" s="273"/>
      <c r="I139" s="273"/>
      <c r="J139" s="273"/>
      <c r="K139" s="273"/>
      <c r="L139" s="273"/>
      <c r="M139" s="273"/>
      <c r="N139" s="273"/>
      <c r="O139" s="273"/>
      <c r="P139" s="273"/>
      <c r="S139" s="274">
        <v>0</v>
      </c>
      <c r="T139" s="274"/>
      <c r="U139" s="274"/>
      <c r="V139" s="274"/>
      <c r="W139" s="274"/>
      <c r="Z139" s="2"/>
      <c r="AA139" s="2"/>
      <c r="AB139" s="273" t="s">
        <v>1089</v>
      </c>
      <c r="AC139" s="273"/>
      <c r="AD139" s="273"/>
      <c r="AE139" s="273"/>
      <c r="AF139" s="273"/>
      <c r="AG139" s="273"/>
      <c r="AH139" s="273"/>
      <c r="AI139" s="273"/>
      <c r="AJ139" s="273"/>
      <c r="AK139" s="273"/>
      <c r="AL139" s="273"/>
      <c r="AM139" s="273"/>
      <c r="AN139" s="273"/>
      <c r="AO139" s="273"/>
      <c r="AQ139" s="274">
        <v>0</v>
      </c>
      <c r="AR139" s="274"/>
      <c r="AS139" s="274"/>
      <c r="AT139" s="274"/>
      <c r="AU139" s="274"/>
    </row>
    <row r="140" spans="2:50" ht="9" customHeight="1" x14ac:dyDescent="0.3">
      <c r="D140" s="273"/>
      <c r="E140" s="273"/>
      <c r="F140" s="273"/>
      <c r="G140" s="273"/>
      <c r="H140" s="273"/>
      <c r="I140" s="273"/>
      <c r="J140" s="273"/>
      <c r="K140" s="273"/>
      <c r="L140" s="273"/>
      <c r="M140" s="273"/>
      <c r="N140" s="273"/>
      <c r="O140" s="273"/>
      <c r="P140" s="273"/>
      <c r="S140" s="274"/>
      <c r="T140" s="274"/>
      <c r="U140" s="274"/>
      <c r="V140" s="274"/>
      <c r="W140" s="274"/>
      <c r="Z140" s="2"/>
      <c r="AA140" s="2"/>
      <c r="AB140" s="273"/>
      <c r="AC140" s="273"/>
      <c r="AD140" s="273"/>
      <c r="AE140" s="273"/>
      <c r="AF140" s="273"/>
      <c r="AG140" s="273"/>
      <c r="AH140" s="273"/>
      <c r="AI140" s="273"/>
      <c r="AJ140" s="273"/>
      <c r="AK140" s="273"/>
      <c r="AL140" s="273"/>
      <c r="AM140" s="273"/>
      <c r="AN140" s="273"/>
      <c r="AO140" s="273"/>
      <c r="AQ140" s="274"/>
      <c r="AR140" s="274"/>
      <c r="AS140" s="274"/>
      <c r="AT140" s="274"/>
      <c r="AU140" s="274"/>
    </row>
    <row r="141" spans="2:50" ht="9" customHeight="1" x14ac:dyDescent="0.3">
      <c r="D141" s="48"/>
      <c r="E141" s="48"/>
      <c r="F141" s="48"/>
      <c r="G141" s="48"/>
      <c r="H141" s="48"/>
      <c r="I141" s="48"/>
      <c r="J141" s="48"/>
      <c r="K141" s="6"/>
      <c r="L141" s="6"/>
      <c r="M141" s="6"/>
      <c r="N141" s="6"/>
      <c r="O141" s="6"/>
      <c r="P141" s="6"/>
      <c r="Z141" s="2"/>
      <c r="AA141" s="2"/>
      <c r="AB141" s="48"/>
      <c r="AC141" s="48"/>
      <c r="AD141" s="48"/>
      <c r="AE141" s="48"/>
      <c r="AF141" s="48"/>
      <c r="AG141" s="48"/>
      <c r="AH141" s="49"/>
      <c r="AI141" s="6"/>
      <c r="AJ141" s="6"/>
      <c r="AK141" s="6"/>
      <c r="AL141" s="6"/>
      <c r="AM141" s="6"/>
      <c r="AN141" s="6"/>
      <c r="AO141" s="6"/>
    </row>
    <row r="142" spans="2:50" ht="9" customHeight="1" x14ac:dyDescent="0.3">
      <c r="D142" s="273" t="s">
        <v>1090</v>
      </c>
      <c r="E142" s="273"/>
      <c r="F142" s="273"/>
      <c r="G142" s="273"/>
      <c r="H142" s="273"/>
      <c r="I142" s="273"/>
      <c r="J142" s="273"/>
      <c r="K142" s="273"/>
      <c r="L142" s="273"/>
      <c r="M142" s="273"/>
      <c r="N142" s="273"/>
      <c r="O142" s="273"/>
      <c r="P142" s="273"/>
      <c r="S142" s="274">
        <v>0</v>
      </c>
      <c r="T142" s="274"/>
      <c r="U142" s="274"/>
      <c r="V142" s="274"/>
      <c r="W142" s="274"/>
      <c r="Z142" s="2"/>
      <c r="AA142" s="2"/>
      <c r="AB142" s="273" t="s">
        <v>1091</v>
      </c>
      <c r="AC142" s="273"/>
      <c r="AD142" s="273"/>
      <c r="AE142" s="273"/>
      <c r="AF142" s="273"/>
      <c r="AG142" s="273"/>
      <c r="AH142" s="273"/>
      <c r="AI142" s="273"/>
      <c r="AJ142" s="273"/>
      <c r="AK142" s="273"/>
      <c r="AL142" s="273"/>
      <c r="AM142" s="273"/>
      <c r="AN142" s="273"/>
      <c r="AO142" s="273"/>
      <c r="AQ142" s="274">
        <v>0</v>
      </c>
      <c r="AR142" s="274"/>
      <c r="AS142" s="274"/>
      <c r="AT142" s="274"/>
      <c r="AU142" s="274"/>
    </row>
    <row r="143" spans="2:50" ht="9" customHeight="1" x14ac:dyDescent="0.3">
      <c r="D143" s="273"/>
      <c r="E143" s="273"/>
      <c r="F143" s="273"/>
      <c r="G143" s="273"/>
      <c r="H143" s="273"/>
      <c r="I143" s="273"/>
      <c r="J143" s="273"/>
      <c r="K143" s="273"/>
      <c r="L143" s="273"/>
      <c r="M143" s="273"/>
      <c r="N143" s="273"/>
      <c r="O143" s="273"/>
      <c r="P143" s="273"/>
      <c r="S143" s="274"/>
      <c r="T143" s="274"/>
      <c r="U143" s="274"/>
      <c r="V143" s="274"/>
      <c r="W143" s="274"/>
      <c r="Z143" s="2"/>
      <c r="AA143" s="2"/>
      <c r="AB143" s="273"/>
      <c r="AC143" s="273"/>
      <c r="AD143" s="273"/>
      <c r="AE143" s="273"/>
      <c r="AF143" s="273"/>
      <c r="AG143" s="273"/>
      <c r="AH143" s="273"/>
      <c r="AI143" s="273"/>
      <c r="AJ143" s="273"/>
      <c r="AK143" s="273"/>
      <c r="AL143" s="273"/>
      <c r="AM143" s="273"/>
      <c r="AN143" s="273"/>
      <c r="AO143" s="273"/>
      <c r="AQ143" s="274"/>
      <c r="AR143" s="274"/>
      <c r="AS143" s="274"/>
      <c r="AT143" s="274"/>
      <c r="AU143" s="274"/>
    </row>
    <row r="144" spans="2:50" ht="8.25" customHeight="1" x14ac:dyDescent="0.3"/>
    <row r="146" spans="2:50" ht="9" customHeight="1" x14ac:dyDescent="0.3">
      <c r="B146" s="244" t="s">
        <v>1050</v>
      </c>
      <c r="C146" s="244"/>
      <c r="D146" s="245" t="s">
        <v>1092</v>
      </c>
      <c r="E146" s="245"/>
      <c r="F146" s="245"/>
      <c r="G146" s="245"/>
      <c r="H146" s="245"/>
      <c r="I146" s="245"/>
      <c r="J146" s="245"/>
      <c r="K146" s="245"/>
      <c r="L146" s="245"/>
      <c r="M146" s="245"/>
      <c r="N146" s="245"/>
      <c r="O146" s="245"/>
      <c r="P146" s="245"/>
      <c r="Q146" s="245"/>
      <c r="R146" s="245"/>
      <c r="S146" s="245"/>
      <c r="T146" s="245"/>
      <c r="U146" s="245"/>
      <c r="V146" s="245"/>
      <c r="W146" s="245"/>
      <c r="X146" s="245"/>
      <c r="Y146" s="245"/>
      <c r="Z146" s="245"/>
      <c r="AA146" s="245"/>
      <c r="AB146" s="245"/>
      <c r="AC146" s="245"/>
      <c r="AD146" s="245"/>
      <c r="AE146" s="245"/>
      <c r="AF146" s="245"/>
      <c r="AG146" s="245"/>
      <c r="AH146" s="245"/>
      <c r="AI146" s="245"/>
      <c r="AJ146" s="245"/>
      <c r="AK146" s="245"/>
      <c r="AL146" s="245"/>
      <c r="AM146" s="245"/>
      <c r="AN146" s="245"/>
      <c r="AO146" s="245"/>
      <c r="AP146" s="245"/>
      <c r="AQ146" s="245"/>
      <c r="AR146" s="245"/>
      <c r="AS146" s="245"/>
      <c r="AT146" s="245"/>
      <c r="AU146" s="245"/>
      <c r="AV146" s="245"/>
      <c r="AW146" s="10"/>
      <c r="AX146" s="11"/>
    </row>
    <row r="147" spans="2:50" ht="9" customHeight="1" x14ac:dyDescent="0.3">
      <c r="B147" s="244"/>
      <c r="C147" s="244"/>
      <c r="D147" s="245"/>
      <c r="E147" s="245"/>
      <c r="F147" s="245"/>
      <c r="G147" s="245"/>
      <c r="H147" s="245"/>
      <c r="I147" s="245"/>
      <c r="J147" s="245"/>
      <c r="K147" s="245"/>
      <c r="L147" s="245"/>
      <c r="M147" s="245"/>
      <c r="N147" s="245"/>
      <c r="O147" s="245"/>
      <c r="P147" s="245"/>
      <c r="Q147" s="245"/>
      <c r="R147" s="245"/>
      <c r="S147" s="245"/>
      <c r="T147" s="245"/>
      <c r="U147" s="245"/>
      <c r="V147" s="245"/>
      <c r="W147" s="245"/>
      <c r="X147" s="245"/>
      <c r="Y147" s="245"/>
      <c r="Z147" s="245"/>
      <c r="AA147" s="245"/>
      <c r="AB147" s="245"/>
      <c r="AC147" s="245"/>
      <c r="AD147" s="245"/>
      <c r="AE147" s="245"/>
      <c r="AF147" s="245"/>
      <c r="AG147" s="245"/>
      <c r="AH147" s="245"/>
      <c r="AI147" s="245"/>
      <c r="AJ147" s="245"/>
      <c r="AK147" s="245"/>
      <c r="AL147" s="245"/>
      <c r="AM147" s="245"/>
      <c r="AN147" s="245"/>
      <c r="AO147" s="245"/>
      <c r="AP147" s="245"/>
      <c r="AQ147" s="245"/>
      <c r="AR147" s="245"/>
      <c r="AS147" s="245"/>
      <c r="AT147" s="245"/>
      <c r="AU147" s="245"/>
      <c r="AV147" s="245"/>
      <c r="AW147" s="10"/>
      <c r="AX147" s="11"/>
    </row>
    <row r="148" spans="2:50" ht="9" customHeight="1" x14ac:dyDescent="0.3">
      <c r="C148" s="261" t="s">
        <v>1093</v>
      </c>
      <c r="D148" s="261"/>
      <c r="E148" s="261"/>
      <c r="F148" s="261"/>
      <c r="G148" s="261"/>
      <c r="H148" s="261"/>
      <c r="I148" s="261"/>
      <c r="J148" s="261"/>
      <c r="K148" s="261"/>
      <c r="L148" s="261"/>
      <c r="M148" s="261"/>
      <c r="N148" s="261"/>
      <c r="O148" s="261"/>
      <c r="P148" s="261"/>
      <c r="Q148" s="261"/>
      <c r="R148" s="261"/>
      <c r="S148" s="261"/>
      <c r="T148" s="261"/>
      <c r="U148" s="261"/>
      <c r="V148" s="261"/>
      <c r="W148" s="261"/>
      <c r="X148" s="261"/>
      <c r="Y148" s="261"/>
      <c r="Z148" s="261"/>
      <c r="AA148" s="261"/>
      <c r="AB148" s="261"/>
      <c r="AC148" s="261"/>
      <c r="AD148" s="261"/>
      <c r="AE148" s="261"/>
      <c r="AF148" s="261"/>
      <c r="AG148" s="261"/>
      <c r="AH148" s="261"/>
      <c r="AI148" s="261"/>
      <c r="AJ148" s="261"/>
      <c r="AK148" s="261"/>
      <c r="AL148" s="261"/>
      <c r="AM148" s="261"/>
      <c r="AN148" s="261"/>
      <c r="AO148" s="261"/>
      <c r="AP148" s="261"/>
      <c r="AQ148" s="261"/>
      <c r="AR148" s="261"/>
      <c r="AS148" s="261"/>
      <c r="AT148" s="261"/>
      <c r="AU148" s="261"/>
    </row>
    <row r="149" spans="2:50" ht="9" customHeight="1" x14ac:dyDescent="0.3">
      <c r="C149" s="261"/>
      <c r="D149" s="261"/>
      <c r="E149" s="261"/>
      <c r="F149" s="261"/>
      <c r="G149" s="261"/>
      <c r="H149" s="261"/>
      <c r="I149" s="261"/>
      <c r="J149" s="261"/>
      <c r="K149" s="261"/>
      <c r="L149" s="261"/>
      <c r="M149" s="261"/>
      <c r="N149" s="261"/>
      <c r="O149" s="261"/>
      <c r="P149" s="261"/>
      <c r="Q149" s="261"/>
      <c r="R149" s="261"/>
      <c r="S149" s="261"/>
      <c r="T149" s="261"/>
      <c r="U149" s="261"/>
      <c r="V149" s="261"/>
      <c r="W149" s="261"/>
      <c r="X149" s="261"/>
      <c r="Y149" s="261"/>
      <c r="Z149" s="261"/>
      <c r="AA149" s="261"/>
      <c r="AB149" s="261"/>
      <c r="AC149" s="261"/>
      <c r="AD149" s="261"/>
      <c r="AE149" s="261"/>
      <c r="AF149" s="261"/>
      <c r="AG149" s="261"/>
      <c r="AH149" s="261"/>
      <c r="AI149" s="261"/>
      <c r="AJ149" s="261"/>
      <c r="AK149" s="261"/>
      <c r="AL149" s="261"/>
      <c r="AM149" s="261"/>
      <c r="AN149" s="261"/>
      <c r="AO149" s="261"/>
      <c r="AP149" s="261"/>
      <c r="AQ149" s="261"/>
      <c r="AR149" s="261"/>
      <c r="AS149" s="261"/>
      <c r="AT149" s="261"/>
      <c r="AU149" s="261"/>
    </row>
    <row r="150" spans="2:50" ht="9" customHeight="1" x14ac:dyDescent="0.3">
      <c r="C150" s="261"/>
      <c r="D150" s="261"/>
      <c r="E150" s="261"/>
      <c r="F150" s="261"/>
      <c r="G150" s="261"/>
      <c r="H150" s="261"/>
      <c r="I150" s="261"/>
      <c r="J150" s="261"/>
      <c r="K150" s="261"/>
      <c r="L150" s="261"/>
      <c r="M150" s="261"/>
      <c r="N150" s="261"/>
      <c r="O150" s="261"/>
      <c r="P150" s="261"/>
      <c r="Q150" s="261"/>
      <c r="R150" s="261"/>
      <c r="S150" s="261"/>
      <c r="T150" s="261"/>
      <c r="U150" s="261"/>
      <c r="V150" s="261"/>
      <c r="W150" s="261"/>
      <c r="X150" s="261"/>
      <c r="Y150" s="261"/>
      <c r="Z150" s="261"/>
      <c r="AA150" s="261"/>
      <c r="AB150" s="261"/>
      <c r="AC150" s="261"/>
      <c r="AD150" s="261"/>
      <c r="AE150" s="261"/>
      <c r="AF150" s="261"/>
      <c r="AG150" s="261"/>
      <c r="AH150" s="261"/>
      <c r="AI150" s="261"/>
      <c r="AJ150" s="261"/>
      <c r="AK150" s="261"/>
      <c r="AL150" s="261"/>
      <c r="AM150" s="261"/>
      <c r="AN150" s="261"/>
      <c r="AO150" s="261"/>
      <c r="AP150" s="261"/>
      <c r="AQ150" s="261"/>
      <c r="AR150" s="261"/>
      <c r="AS150" s="261"/>
      <c r="AT150" s="261"/>
      <c r="AU150" s="261"/>
    </row>
    <row r="151" spans="2:50" ht="9" customHeight="1" x14ac:dyDescent="0.3">
      <c r="C151" s="261"/>
      <c r="D151" s="261"/>
      <c r="E151" s="261"/>
      <c r="F151" s="261"/>
      <c r="G151" s="261"/>
      <c r="H151" s="261"/>
      <c r="I151" s="261"/>
      <c r="J151" s="261"/>
      <c r="K151" s="261"/>
      <c r="L151" s="261"/>
      <c r="M151" s="261"/>
      <c r="N151" s="261"/>
      <c r="O151" s="261"/>
      <c r="P151" s="261"/>
      <c r="Q151" s="261"/>
      <c r="R151" s="261"/>
      <c r="S151" s="261"/>
      <c r="T151" s="261"/>
      <c r="U151" s="261"/>
      <c r="V151" s="261"/>
      <c r="W151" s="261"/>
      <c r="X151" s="261"/>
      <c r="Y151" s="261"/>
      <c r="Z151" s="261"/>
      <c r="AA151" s="261"/>
      <c r="AB151" s="261"/>
      <c r="AC151" s="261"/>
      <c r="AD151" s="261"/>
      <c r="AE151" s="261"/>
      <c r="AF151" s="261"/>
      <c r="AG151" s="261"/>
      <c r="AH151" s="261"/>
      <c r="AI151" s="261"/>
      <c r="AJ151" s="261"/>
      <c r="AK151" s="261"/>
      <c r="AL151" s="261"/>
      <c r="AM151" s="261"/>
      <c r="AN151" s="261"/>
      <c r="AO151" s="261"/>
      <c r="AP151" s="261"/>
      <c r="AQ151" s="261"/>
      <c r="AR151" s="261"/>
      <c r="AS151" s="261"/>
      <c r="AT151" s="261"/>
      <c r="AU151" s="261"/>
    </row>
    <row r="152" spans="2:50" ht="9" customHeight="1" x14ac:dyDescent="0.3">
      <c r="C152" s="261"/>
      <c r="D152" s="261"/>
      <c r="E152" s="261"/>
      <c r="F152" s="261"/>
      <c r="G152" s="261"/>
      <c r="H152" s="261"/>
      <c r="I152" s="261"/>
      <c r="J152" s="261"/>
      <c r="K152" s="261"/>
      <c r="L152" s="261"/>
      <c r="M152" s="261"/>
      <c r="N152" s="261"/>
      <c r="O152" s="261"/>
      <c r="P152" s="261"/>
      <c r="Q152" s="261"/>
      <c r="R152" s="261"/>
      <c r="S152" s="261"/>
      <c r="T152" s="261"/>
      <c r="U152" s="261"/>
      <c r="V152" s="261"/>
      <c r="W152" s="261"/>
      <c r="X152" s="261"/>
      <c r="Y152" s="261"/>
      <c r="Z152" s="261"/>
      <c r="AA152" s="261"/>
      <c r="AB152" s="261"/>
      <c r="AC152" s="261"/>
      <c r="AD152" s="261"/>
      <c r="AE152" s="261"/>
      <c r="AF152" s="261"/>
      <c r="AG152" s="261"/>
      <c r="AH152" s="261"/>
      <c r="AI152" s="261"/>
      <c r="AJ152" s="261"/>
      <c r="AK152" s="261"/>
      <c r="AL152" s="261"/>
      <c r="AM152" s="261"/>
      <c r="AN152" s="261"/>
      <c r="AO152" s="261"/>
      <c r="AP152" s="261"/>
      <c r="AQ152" s="261"/>
      <c r="AR152" s="261"/>
      <c r="AS152" s="261"/>
      <c r="AT152" s="261"/>
      <c r="AU152" s="261"/>
    </row>
    <row r="153" spans="2:50" ht="9" customHeight="1" x14ac:dyDescent="0.3">
      <c r="C153" s="261"/>
      <c r="D153" s="261"/>
      <c r="E153" s="261"/>
      <c r="F153" s="261"/>
      <c r="G153" s="261"/>
      <c r="H153" s="261"/>
      <c r="I153" s="261"/>
      <c r="J153" s="261"/>
      <c r="K153" s="261"/>
      <c r="L153" s="261"/>
      <c r="M153" s="261"/>
      <c r="N153" s="261"/>
      <c r="O153" s="261"/>
      <c r="P153" s="261"/>
      <c r="Q153" s="261"/>
      <c r="R153" s="261"/>
      <c r="S153" s="261"/>
      <c r="T153" s="261"/>
      <c r="U153" s="261"/>
      <c r="V153" s="261"/>
      <c r="W153" s="261"/>
      <c r="X153" s="261"/>
      <c r="Y153" s="261"/>
      <c r="Z153" s="261"/>
      <c r="AA153" s="261"/>
      <c r="AB153" s="261"/>
      <c r="AC153" s="261"/>
      <c r="AD153" s="261"/>
      <c r="AE153" s="261"/>
      <c r="AF153" s="261"/>
      <c r="AG153" s="261"/>
      <c r="AH153" s="261"/>
      <c r="AI153" s="261"/>
      <c r="AJ153" s="261"/>
      <c r="AK153" s="261"/>
      <c r="AL153" s="261"/>
      <c r="AM153" s="261"/>
      <c r="AN153" s="261"/>
      <c r="AO153" s="261"/>
      <c r="AP153" s="261"/>
      <c r="AQ153" s="261"/>
      <c r="AR153" s="261"/>
      <c r="AS153" s="261"/>
      <c r="AT153" s="261"/>
      <c r="AU153" s="261"/>
    </row>
    <row r="154" spans="2:50" ht="9" customHeight="1" x14ac:dyDescent="0.3">
      <c r="C154" s="261"/>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1"/>
      <c r="AP154" s="261"/>
      <c r="AQ154" s="261"/>
      <c r="AR154" s="261"/>
      <c r="AS154" s="261"/>
      <c r="AT154" s="261"/>
      <c r="AU154" s="261"/>
    </row>
    <row r="155" spans="2:50" ht="9" customHeight="1" x14ac:dyDescent="0.3">
      <c r="C155" s="261"/>
      <c r="D155" s="261"/>
      <c r="E155" s="261"/>
      <c r="F155" s="261"/>
      <c r="G155" s="261"/>
      <c r="H155" s="261"/>
      <c r="I155" s="261"/>
      <c r="J155" s="261"/>
      <c r="K155" s="261"/>
      <c r="L155" s="261"/>
      <c r="M155" s="261"/>
      <c r="N155" s="261"/>
      <c r="O155" s="261"/>
      <c r="P155" s="261"/>
      <c r="Q155" s="261"/>
      <c r="R155" s="261"/>
      <c r="S155" s="261"/>
      <c r="T155" s="261"/>
      <c r="U155" s="261"/>
      <c r="V155" s="261"/>
      <c r="W155" s="261"/>
      <c r="X155" s="261"/>
      <c r="Y155" s="261"/>
      <c r="Z155" s="261"/>
      <c r="AA155" s="261"/>
      <c r="AB155" s="261"/>
      <c r="AC155" s="261"/>
      <c r="AD155" s="261"/>
      <c r="AE155" s="261"/>
      <c r="AF155" s="261"/>
      <c r="AG155" s="261"/>
      <c r="AH155" s="261"/>
      <c r="AI155" s="261"/>
      <c r="AJ155" s="261"/>
      <c r="AK155" s="261"/>
      <c r="AL155" s="261"/>
      <c r="AM155" s="261"/>
      <c r="AN155" s="261"/>
      <c r="AO155" s="261"/>
      <c r="AP155" s="261"/>
      <c r="AQ155" s="261"/>
      <c r="AR155" s="261"/>
      <c r="AS155" s="261"/>
      <c r="AT155" s="261"/>
      <c r="AU155" s="261"/>
    </row>
    <row r="156" spans="2:50" ht="9" customHeight="1" x14ac:dyDescent="0.3">
      <c r="C156" s="261"/>
      <c r="D156" s="261"/>
      <c r="E156" s="261"/>
      <c r="F156" s="261"/>
      <c r="G156" s="261"/>
      <c r="H156" s="261"/>
      <c r="I156" s="261"/>
      <c r="J156" s="261"/>
      <c r="K156" s="261"/>
      <c r="L156" s="261"/>
      <c r="M156" s="261"/>
      <c r="N156" s="261"/>
      <c r="O156" s="261"/>
      <c r="P156" s="261"/>
      <c r="Q156" s="261"/>
      <c r="R156" s="261"/>
      <c r="S156" s="261"/>
      <c r="T156" s="261"/>
      <c r="U156" s="261"/>
      <c r="V156" s="261"/>
      <c r="W156" s="261"/>
      <c r="X156" s="261"/>
      <c r="Y156" s="261"/>
      <c r="Z156" s="261"/>
      <c r="AA156" s="261"/>
      <c r="AB156" s="261"/>
      <c r="AC156" s="261"/>
      <c r="AD156" s="261"/>
      <c r="AE156" s="261"/>
      <c r="AF156" s="261"/>
      <c r="AG156" s="261"/>
      <c r="AH156" s="261"/>
      <c r="AI156" s="261"/>
      <c r="AJ156" s="261"/>
      <c r="AK156" s="261"/>
      <c r="AL156" s="261"/>
      <c r="AM156" s="261"/>
      <c r="AN156" s="261"/>
      <c r="AO156" s="261"/>
      <c r="AP156" s="261"/>
      <c r="AQ156" s="261"/>
      <c r="AR156" s="261"/>
      <c r="AS156" s="261"/>
      <c r="AT156" s="261"/>
      <c r="AU156" s="261"/>
    </row>
    <row r="157" spans="2:50" ht="9" customHeight="1" x14ac:dyDescent="0.3">
      <c r="C157" s="261"/>
      <c r="D157" s="261"/>
      <c r="E157" s="261"/>
      <c r="F157" s="261"/>
      <c r="G157" s="261"/>
      <c r="H157" s="261"/>
      <c r="I157" s="261"/>
      <c r="J157" s="261"/>
      <c r="K157" s="261"/>
      <c r="L157" s="261"/>
      <c r="M157" s="261"/>
      <c r="N157" s="261"/>
      <c r="O157" s="261"/>
      <c r="P157" s="261"/>
      <c r="Q157" s="261"/>
      <c r="R157" s="261"/>
      <c r="S157" s="261"/>
      <c r="T157" s="261"/>
      <c r="U157" s="261"/>
      <c r="V157" s="261"/>
      <c r="W157" s="261"/>
      <c r="X157" s="261"/>
      <c r="Y157" s="261"/>
      <c r="Z157" s="261"/>
      <c r="AA157" s="261"/>
      <c r="AB157" s="261"/>
      <c r="AC157" s="261"/>
      <c r="AD157" s="261"/>
      <c r="AE157" s="261"/>
      <c r="AF157" s="261"/>
      <c r="AG157" s="261"/>
      <c r="AH157" s="261"/>
      <c r="AI157" s="261"/>
      <c r="AJ157" s="261"/>
      <c r="AK157" s="261"/>
      <c r="AL157" s="261"/>
      <c r="AM157" s="261"/>
      <c r="AN157" s="261"/>
      <c r="AO157" s="261"/>
      <c r="AP157" s="261"/>
      <c r="AQ157" s="261"/>
      <c r="AR157" s="261"/>
      <c r="AS157" s="261"/>
      <c r="AT157" s="261"/>
      <c r="AU157" s="261"/>
    </row>
    <row r="158" spans="2:50" ht="9" customHeight="1" x14ac:dyDescent="0.3">
      <c r="C158" s="261"/>
      <c r="D158" s="261"/>
      <c r="E158" s="261"/>
      <c r="F158" s="261"/>
      <c r="G158" s="261"/>
      <c r="H158" s="261"/>
      <c r="I158" s="261"/>
      <c r="J158" s="261"/>
      <c r="K158" s="261"/>
      <c r="L158" s="261"/>
      <c r="M158" s="261"/>
      <c r="N158" s="261"/>
      <c r="O158" s="261"/>
      <c r="P158" s="261"/>
      <c r="Q158" s="261"/>
      <c r="R158" s="261"/>
      <c r="S158" s="261"/>
      <c r="T158" s="261"/>
      <c r="U158" s="261"/>
      <c r="V158" s="261"/>
      <c r="W158" s="261"/>
      <c r="X158" s="261"/>
      <c r="Y158" s="261"/>
      <c r="Z158" s="261"/>
      <c r="AA158" s="261"/>
      <c r="AB158" s="261"/>
      <c r="AC158" s="261"/>
      <c r="AD158" s="261"/>
      <c r="AE158" s="261"/>
      <c r="AF158" s="261"/>
      <c r="AG158" s="261"/>
      <c r="AH158" s="261"/>
      <c r="AI158" s="261"/>
      <c r="AJ158" s="261"/>
      <c r="AK158" s="261"/>
      <c r="AL158" s="261"/>
      <c r="AM158" s="261"/>
      <c r="AN158" s="261"/>
      <c r="AO158" s="261"/>
      <c r="AP158" s="261"/>
      <c r="AQ158" s="261"/>
      <c r="AR158" s="261"/>
      <c r="AS158" s="261"/>
      <c r="AT158" s="261"/>
      <c r="AU158" s="261"/>
    </row>
    <row r="159" spans="2:50" ht="9" customHeight="1" x14ac:dyDescent="0.3">
      <c r="C159" s="261"/>
      <c r="D159" s="261"/>
      <c r="E159" s="261"/>
      <c r="F159" s="261"/>
      <c r="G159" s="261"/>
      <c r="H159" s="261"/>
      <c r="I159" s="261"/>
      <c r="J159" s="261"/>
      <c r="K159" s="261"/>
      <c r="L159" s="261"/>
      <c r="M159" s="261"/>
      <c r="N159" s="261"/>
      <c r="O159" s="261"/>
      <c r="P159" s="261"/>
      <c r="Q159" s="261"/>
      <c r="R159" s="261"/>
      <c r="S159" s="261"/>
      <c r="T159" s="261"/>
      <c r="U159" s="261"/>
      <c r="V159" s="261"/>
      <c r="W159" s="261"/>
      <c r="X159" s="261"/>
      <c r="Y159" s="261"/>
      <c r="Z159" s="261"/>
      <c r="AA159" s="261"/>
      <c r="AB159" s="261"/>
      <c r="AC159" s="261"/>
      <c r="AD159" s="261"/>
      <c r="AE159" s="261"/>
      <c r="AF159" s="261"/>
      <c r="AG159" s="261"/>
      <c r="AH159" s="261"/>
      <c r="AI159" s="261"/>
      <c r="AJ159" s="261"/>
      <c r="AK159" s="261"/>
      <c r="AL159" s="261"/>
      <c r="AM159" s="261"/>
      <c r="AN159" s="261"/>
      <c r="AO159" s="261"/>
      <c r="AP159" s="261"/>
      <c r="AQ159" s="261"/>
      <c r="AR159" s="261"/>
      <c r="AS159" s="261"/>
      <c r="AT159" s="261"/>
      <c r="AU159" s="261"/>
    </row>
    <row r="160" spans="2:50" ht="9" customHeight="1" x14ac:dyDescent="0.3">
      <c r="C160" s="261"/>
      <c r="D160" s="261"/>
      <c r="E160" s="261"/>
      <c r="F160" s="261"/>
      <c r="G160" s="261"/>
      <c r="H160" s="261"/>
      <c r="I160" s="261"/>
      <c r="J160" s="261"/>
      <c r="K160" s="261"/>
      <c r="L160" s="261"/>
      <c r="M160" s="261"/>
      <c r="N160" s="261"/>
      <c r="O160" s="261"/>
      <c r="P160" s="261"/>
      <c r="Q160" s="261"/>
      <c r="R160" s="261"/>
      <c r="S160" s="261"/>
      <c r="T160" s="261"/>
      <c r="U160" s="261"/>
      <c r="V160" s="261"/>
      <c r="W160" s="261"/>
      <c r="X160" s="261"/>
      <c r="Y160" s="261"/>
      <c r="Z160" s="261"/>
      <c r="AA160" s="261"/>
      <c r="AB160" s="261"/>
      <c r="AC160" s="261"/>
      <c r="AD160" s="261"/>
      <c r="AE160" s="261"/>
      <c r="AF160" s="261"/>
      <c r="AG160" s="261"/>
      <c r="AH160" s="261"/>
      <c r="AI160" s="261"/>
      <c r="AJ160" s="261"/>
      <c r="AK160" s="261"/>
      <c r="AL160" s="261"/>
      <c r="AM160" s="261"/>
      <c r="AN160" s="261"/>
      <c r="AO160" s="261"/>
      <c r="AP160" s="261"/>
      <c r="AQ160" s="261"/>
      <c r="AR160" s="261"/>
      <c r="AS160" s="261"/>
      <c r="AT160" s="261"/>
      <c r="AU160" s="261"/>
    </row>
    <row r="161" spans="1:47" ht="9" customHeight="1" x14ac:dyDescent="0.3">
      <c r="C161" s="261"/>
      <c r="D161" s="261"/>
      <c r="E161" s="261"/>
      <c r="F161" s="261"/>
      <c r="G161" s="261"/>
      <c r="H161" s="261"/>
      <c r="I161" s="261"/>
      <c r="J161" s="261"/>
      <c r="K161" s="261"/>
      <c r="L161" s="261"/>
      <c r="M161" s="261"/>
      <c r="N161" s="261"/>
      <c r="O161" s="261"/>
      <c r="P161" s="261"/>
      <c r="Q161" s="261"/>
      <c r="R161" s="261"/>
      <c r="S161" s="261"/>
      <c r="T161" s="261"/>
      <c r="U161" s="261"/>
      <c r="V161" s="261"/>
      <c r="W161" s="261"/>
      <c r="X161" s="261"/>
      <c r="Y161" s="261"/>
      <c r="Z161" s="261"/>
      <c r="AA161" s="261"/>
      <c r="AB161" s="261"/>
      <c r="AC161" s="261"/>
      <c r="AD161" s="261"/>
      <c r="AE161" s="261"/>
      <c r="AF161" s="261"/>
      <c r="AG161" s="261"/>
      <c r="AH161" s="261"/>
      <c r="AI161" s="261"/>
      <c r="AJ161" s="261"/>
      <c r="AK161" s="261"/>
      <c r="AL161" s="261"/>
      <c r="AM161" s="261"/>
      <c r="AN161" s="261"/>
      <c r="AO161" s="261"/>
      <c r="AP161" s="261"/>
      <c r="AQ161" s="261"/>
      <c r="AR161" s="261"/>
      <c r="AS161" s="261"/>
      <c r="AT161" s="261"/>
      <c r="AU161" s="261"/>
    </row>
    <row r="162" spans="1:47" ht="9" customHeight="1" x14ac:dyDescent="0.3">
      <c r="C162" s="261"/>
      <c r="D162" s="261"/>
      <c r="E162" s="261"/>
      <c r="F162" s="261"/>
      <c r="G162" s="261"/>
      <c r="H162" s="261"/>
      <c r="I162" s="261"/>
      <c r="J162" s="261"/>
      <c r="K162" s="261"/>
      <c r="L162" s="261"/>
      <c r="M162" s="261"/>
      <c r="N162" s="261"/>
      <c r="O162" s="261"/>
      <c r="P162" s="261"/>
      <c r="Q162" s="261"/>
      <c r="R162" s="261"/>
      <c r="S162" s="261"/>
      <c r="T162" s="261"/>
      <c r="U162" s="261"/>
      <c r="V162" s="261"/>
      <c r="W162" s="261"/>
      <c r="X162" s="261"/>
      <c r="Y162" s="261"/>
      <c r="Z162" s="261"/>
      <c r="AA162" s="261"/>
      <c r="AB162" s="261"/>
      <c r="AC162" s="261"/>
      <c r="AD162" s="261"/>
      <c r="AE162" s="261"/>
      <c r="AF162" s="261"/>
      <c r="AG162" s="261"/>
      <c r="AH162" s="261"/>
      <c r="AI162" s="261"/>
      <c r="AJ162" s="261"/>
      <c r="AK162" s="261"/>
      <c r="AL162" s="261"/>
      <c r="AM162" s="261"/>
      <c r="AN162" s="261"/>
      <c r="AO162" s="261"/>
      <c r="AP162" s="261"/>
      <c r="AQ162" s="261"/>
      <c r="AR162" s="261"/>
      <c r="AS162" s="261"/>
      <c r="AT162" s="261"/>
      <c r="AU162" s="261"/>
    </row>
    <row r="163" spans="1:47" ht="9" customHeight="1" x14ac:dyDescent="0.3">
      <c r="C163" s="261"/>
      <c r="D163" s="261"/>
      <c r="E163" s="261"/>
      <c r="F163" s="261"/>
      <c r="G163" s="261"/>
      <c r="H163" s="261"/>
      <c r="I163" s="261"/>
      <c r="J163" s="261"/>
      <c r="K163" s="261"/>
      <c r="L163" s="261"/>
      <c r="M163" s="261"/>
      <c r="N163" s="261"/>
      <c r="O163" s="261"/>
      <c r="P163" s="261"/>
      <c r="Q163" s="261"/>
      <c r="R163" s="261"/>
      <c r="S163" s="261"/>
      <c r="T163" s="261"/>
      <c r="U163" s="261"/>
      <c r="V163" s="261"/>
      <c r="W163" s="261"/>
      <c r="X163" s="261"/>
      <c r="Y163" s="261"/>
      <c r="Z163" s="261"/>
      <c r="AA163" s="261"/>
      <c r="AB163" s="261"/>
      <c r="AC163" s="261"/>
      <c r="AD163" s="261"/>
      <c r="AE163" s="261"/>
      <c r="AF163" s="261"/>
      <c r="AG163" s="261"/>
      <c r="AH163" s="261"/>
      <c r="AI163" s="261"/>
      <c r="AJ163" s="261"/>
      <c r="AK163" s="261"/>
      <c r="AL163" s="261"/>
      <c r="AM163" s="261"/>
      <c r="AN163" s="261"/>
      <c r="AO163" s="261"/>
      <c r="AP163" s="261"/>
      <c r="AQ163" s="261"/>
      <c r="AR163" s="261"/>
      <c r="AS163" s="261"/>
      <c r="AT163" s="261"/>
      <c r="AU163" s="261"/>
    </row>
    <row r="164" spans="1:47" ht="9" customHeight="1" x14ac:dyDescent="0.3">
      <c r="C164" s="261"/>
      <c r="D164" s="261"/>
      <c r="E164" s="261"/>
      <c r="F164" s="261"/>
      <c r="G164" s="261"/>
      <c r="H164" s="261"/>
      <c r="I164" s="261"/>
      <c r="J164" s="261"/>
      <c r="K164" s="261"/>
      <c r="L164" s="261"/>
      <c r="M164" s="261"/>
      <c r="N164" s="261"/>
      <c r="O164" s="261"/>
      <c r="P164" s="261"/>
      <c r="Q164" s="261"/>
      <c r="R164" s="261"/>
      <c r="S164" s="261"/>
      <c r="T164" s="261"/>
      <c r="U164" s="261"/>
      <c r="V164" s="261"/>
      <c r="W164" s="261"/>
      <c r="X164" s="261"/>
      <c r="Y164" s="261"/>
      <c r="Z164" s="261"/>
      <c r="AA164" s="261"/>
      <c r="AB164" s="261"/>
      <c r="AC164" s="261"/>
      <c r="AD164" s="261"/>
      <c r="AE164" s="261"/>
      <c r="AF164" s="261"/>
      <c r="AG164" s="261"/>
      <c r="AH164" s="261"/>
      <c r="AI164" s="261"/>
      <c r="AJ164" s="261"/>
      <c r="AK164" s="261"/>
      <c r="AL164" s="261"/>
      <c r="AM164" s="261"/>
      <c r="AN164" s="261"/>
      <c r="AO164" s="261"/>
      <c r="AP164" s="261"/>
      <c r="AQ164" s="261"/>
      <c r="AR164" s="261"/>
      <c r="AS164" s="261"/>
      <c r="AT164" s="261"/>
      <c r="AU164" s="261"/>
    </row>
    <row r="165" spans="1:47" ht="9" customHeight="1" x14ac:dyDescent="0.3">
      <c r="C165" s="261"/>
      <c r="D165" s="261"/>
      <c r="E165" s="261"/>
      <c r="F165" s="261"/>
      <c r="G165" s="261"/>
      <c r="H165" s="261"/>
      <c r="I165" s="261"/>
      <c r="J165" s="261"/>
      <c r="K165" s="261"/>
      <c r="L165" s="261"/>
      <c r="M165" s="261"/>
      <c r="N165" s="261"/>
      <c r="O165" s="261"/>
      <c r="P165" s="261"/>
      <c r="Q165" s="261"/>
      <c r="R165" s="261"/>
      <c r="S165" s="261"/>
      <c r="T165" s="261"/>
      <c r="U165" s="261"/>
      <c r="V165" s="261"/>
      <c r="W165" s="261"/>
      <c r="X165" s="261"/>
      <c r="Y165" s="261"/>
      <c r="Z165" s="261"/>
      <c r="AA165" s="261"/>
      <c r="AB165" s="261"/>
      <c r="AC165" s="261"/>
      <c r="AD165" s="261"/>
      <c r="AE165" s="261"/>
      <c r="AF165" s="261"/>
      <c r="AG165" s="261"/>
      <c r="AH165" s="261"/>
      <c r="AI165" s="261"/>
      <c r="AJ165" s="261"/>
      <c r="AK165" s="261"/>
      <c r="AL165" s="261"/>
      <c r="AM165" s="261"/>
      <c r="AN165" s="261"/>
      <c r="AO165" s="261"/>
      <c r="AP165" s="261"/>
      <c r="AQ165" s="261"/>
      <c r="AR165" s="261"/>
      <c r="AS165" s="261"/>
      <c r="AT165" s="261"/>
      <c r="AU165" s="261"/>
    </row>
    <row r="166" spans="1:47" ht="9" customHeight="1" x14ac:dyDescent="0.3">
      <c r="C166" s="261"/>
      <c r="D166" s="261"/>
      <c r="E166" s="261"/>
      <c r="F166" s="261"/>
      <c r="G166" s="261"/>
      <c r="H166" s="261"/>
      <c r="I166" s="261"/>
      <c r="J166" s="261"/>
      <c r="K166" s="261"/>
      <c r="L166" s="261"/>
      <c r="M166" s="261"/>
      <c r="N166" s="261"/>
      <c r="O166" s="261"/>
      <c r="P166" s="261"/>
      <c r="Q166" s="261"/>
      <c r="R166" s="261"/>
      <c r="S166" s="261"/>
      <c r="T166" s="261"/>
      <c r="U166" s="261"/>
      <c r="V166" s="261"/>
      <c r="W166" s="261"/>
      <c r="X166" s="261"/>
      <c r="Y166" s="261"/>
      <c r="Z166" s="261"/>
      <c r="AA166" s="261"/>
      <c r="AB166" s="261"/>
      <c r="AC166" s="261"/>
      <c r="AD166" s="261"/>
      <c r="AE166" s="261"/>
      <c r="AF166" s="261"/>
      <c r="AG166" s="261"/>
      <c r="AH166" s="261"/>
      <c r="AI166" s="261"/>
      <c r="AJ166" s="261"/>
      <c r="AK166" s="261"/>
      <c r="AL166" s="261"/>
      <c r="AM166" s="261"/>
      <c r="AN166" s="261"/>
      <c r="AO166" s="261"/>
      <c r="AP166" s="261"/>
      <c r="AQ166" s="261"/>
      <c r="AR166" s="261"/>
      <c r="AS166" s="261"/>
      <c r="AT166" s="261"/>
      <c r="AU166" s="261"/>
    </row>
    <row r="167" spans="1:47" ht="9" customHeight="1" x14ac:dyDescent="0.3">
      <c r="C167" s="261"/>
      <c r="D167" s="261"/>
      <c r="E167" s="261"/>
      <c r="F167" s="261"/>
      <c r="G167" s="261"/>
      <c r="H167" s="261"/>
      <c r="I167" s="261"/>
      <c r="J167" s="261"/>
      <c r="K167" s="261"/>
      <c r="L167" s="261"/>
      <c r="M167" s="261"/>
      <c r="N167" s="261"/>
      <c r="O167" s="261"/>
      <c r="P167" s="261"/>
      <c r="Q167" s="261"/>
      <c r="R167" s="261"/>
      <c r="S167" s="261"/>
      <c r="T167" s="261"/>
      <c r="U167" s="261"/>
      <c r="V167" s="261"/>
      <c r="W167" s="261"/>
      <c r="X167" s="261"/>
      <c r="Y167" s="261"/>
      <c r="Z167" s="261"/>
      <c r="AA167" s="261"/>
      <c r="AB167" s="261"/>
      <c r="AC167" s="261"/>
      <c r="AD167" s="261"/>
      <c r="AE167" s="261"/>
      <c r="AF167" s="261"/>
      <c r="AG167" s="261"/>
      <c r="AH167" s="261"/>
      <c r="AI167" s="261"/>
      <c r="AJ167" s="261"/>
      <c r="AK167" s="261"/>
      <c r="AL167" s="261"/>
      <c r="AM167" s="261"/>
      <c r="AN167" s="261"/>
      <c r="AO167" s="261"/>
      <c r="AP167" s="261"/>
      <c r="AQ167" s="261"/>
      <c r="AR167" s="261"/>
      <c r="AS167" s="261"/>
      <c r="AT167" s="261"/>
      <c r="AU167" s="261"/>
    </row>
    <row r="168" spans="1:47" ht="9" customHeight="1" x14ac:dyDescent="0.3">
      <c r="D168" s="50"/>
      <c r="E168" s="50"/>
      <c r="F168" s="50"/>
      <c r="G168" s="50"/>
      <c r="H168" s="50"/>
      <c r="I168" s="50"/>
      <c r="J168" s="50"/>
      <c r="K168" s="50"/>
      <c r="L168" s="50"/>
      <c r="M168" s="50"/>
      <c r="N168" s="50"/>
      <c r="O168" s="50"/>
      <c r="P168" s="50"/>
      <c r="Q168" s="50"/>
      <c r="R168" s="51"/>
      <c r="S168" s="50"/>
      <c r="T168" s="50"/>
      <c r="U168" s="50"/>
      <c r="V168" s="50"/>
      <c r="W168" s="50"/>
      <c r="X168" s="50"/>
      <c r="Y168" s="50"/>
      <c r="Z168" s="50"/>
      <c r="AA168" s="50"/>
      <c r="AB168" s="50"/>
      <c r="AC168" s="50"/>
      <c r="AD168" s="50"/>
      <c r="AE168" s="50"/>
      <c r="AF168" s="50"/>
      <c r="AG168" s="50"/>
      <c r="AH168" s="51"/>
      <c r="AI168" s="50"/>
      <c r="AJ168" s="50"/>
      <c r="AK168" s="50"/>
      <c r="AL168" s="50"/>
      <c r="AM168" s="50"/>
      <c r="AN168" s="50"/>
      <c r="AO168" s="50"/>
      <c r="AP168" s="50"/>
      <c r="AQ168" s="50"/>
      <c r="AR168" s="50"/>
      <c r="AS168" s="50"/>
      <c r="AT168" s="50"/>
      <c r="AU168" s="50"/>
    </row>
    <row r="169" spans="1:47" ht="9" customHeight="1" x14ac:dyDescent="0.3">
      <c r="A169" s="260" t="str">
        <f>$L$94</f>
        <v>Le développement des actions collectives de prévention de la perte d'autonomie de l'ASEPT Bretagne dans le Morbihan</v>
      </c>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60"/>
      <c r="AE169" s="260"/>
      <c r="AF169" s="260"/>
      <c r="AG169" s="260"/>
      <c r="AH169" s="260"/>
      <c r="AI169" s="260"/>
      <c r="AJ169" s="260"/>
      <c r="AK169" s="260"/>
      <c r="AL169" s="260"/>
      <c r="AM169" s="260"/>
      <c r="AN169" s="260"/>
      <c r="AO169" s="260"/>
      <c r="AP169" s="260"/>
      <c r="AQ169" s="260"/>
      <c r="AR169" s="260"/>
      <c r="AS169" s="260"/>
      <c r="AT169" s="260"/>
      <c r="AU169" s="260"/>
    </row>
    <row r="170" spans="1:47" ht="9" customHeight="1" x14ac:dyDescent="0.3">
      <c r="A170" s="260"/>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60"/>
      <c r="AE170" s="260"/>
      <c r="AF170" s="260"/>
      <c r="AG170" s="260"/>
      <c r="AH170" s="260"/>
      <c r="AI170" s="260"/>
      <c r="AJ170" s="260"/>
      <c r="AK170" s="260"/>
      <c r="AL170" s="260"/>
      <c r="AM170" s="260"/>
      <c r="AN170" s="260"/>
      <c r="AO170" s="260"/>
      <c r="AP170" s="260"/>
      <c r="AQ170" s="260"/>
      <c r="AR170" s="260"/>
      <c r="AS170" s="260"/>
      <c r="AT170" s="260"/>
      <c r="AU170" s="260"/>
    </row>
    <row r="171" spans="1:47" ht="9" customHeight="1" x14ac:dyDescent="0.3">
      <c r="A171" s="260"/>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60"/>
      <c r="AE171" s="260"/>
      <c r="AF171" s="260"/>
      <c r="AG171" s="260"/>
      <c r="AH171" s="260"/>
      <c r="AI171" s="260"/>
      <c r="AJ171" s="260"/>
      <c r="AK171" s="260"/>
      <c r="AL171" s="260"/>
      <c r="AM171" s="260"/>
      <c r="AN171" s="260"/>
      <c r="AO171" s="260"/>
      <c r="AP171" s="260"/>
      <c r="AQ171" s="260"/>
      <c r="AR171" s="260"/>
      <c r="AS171" s="260"/>
      <c r="AT171" s="260"/>
      <c r="AU171" s="260"/>
    </row>
    <row r="172" spans="1:47" ht="9" customHeight="1" x14ac:dyDescent="0.3">
      <c r="A172" s="52"/>
      <c r="B172" s="52"/>
      <c r="C172" s="52"/>
      <c r="D172" s="52"/>
      <c r="E172" s="52"/>
      <c r="F172" s="52"/>
      <c r="G172" s="52"/>
      <c r="H172" s="52"/>
      <c r="I172" s="52"/>
      <c r="J172" s="52"/>
      <c r="K172" s="52"/>
      <c r="L172" s="52"/>
      <c r="M172" s="52"/>
      <c r="N172" s="52"/>
      <c r="O172" s="52"/>
      <c r="P172" s="52"/>
      <c r="Q172" s="52"/>
      <c r="R172" s="53"/>
      <c r="S172" s="52"/>
      <c r="T172" s="52"/>
      <c r="U172" s="52"/>
      <c r="V172" s="52"/>
      <c r="W172" s="52"/>
      <c r="X172" s="52"/>
      <c r="Y172" s="52"/>
      <c r="Z172" s="52"/>
      <c r="AA172" s="52"/>
      <c r="AB172" s="52"/>
      <c r="AC172" s="52"/>
      <c r="AD172" s="52"/>
      <c r="AE172" s="52"/>
      <c r="AF172" s="52"/>
      <c r="AG172" s="52"/>
      <c r="AH172" s="53"/>
      <c r="AI172" s="52"/>
      <c r="AJ172" s="52"/>
      <c r="AK172" s="52"/>
      <c r="AL172" s="52"/>
      <c r="AM172" s="52"/>
      <c r="AN172" s="52"/>
      <c r="AO172" s="52"/>
      <c r="AP172" s="52"/>
      <c r="AQ172" s="52"/>
      <c r="AR172" s="52"/>
      <c r="AS172" s="52"/>
      <c r="AT172" s="52"/>
      <c r="AU172" s="52"/>
    </row>
    <row r="173" spans="1:47" ht="9" customHeight="1" x14ac:dyDescent="0.3">
      <c r="D173" s="50"/>
      <c r="E173" s="50"/>
      <c r="F173" s="50"/>
      <c r="G173" s="50"/>
      <c r="H173" s="50"/>
      <c r="I173" s="50"/>
      <c r="J173" s="50"/>
      <c r="K173" s="50"/>
      <c r="L173" s="50"/>
      <c r="M173" s="50"/>
      <c r="N173" s="50"/>
      <c r="O173" s="50"/>
      <c r="P173" s="50"/>
      <c r="Q173" s="50"/>
      <c r="R173" s="51"/>
      <c r="S173" s="50"/>
      <c r="T173" s="50"/>
      <c r="U173" s="50"/>
      <c r="V173" s="50"/>
      <c r="W173" s="50"/>
      <c r="X173" s="50"/>
      <c r="Y173" s="50"/>
      <c r="Z173" s="50"/>
      <c r="AA173" s="50"/>
      <c r="AB173" s="50"/>
      <c r="AC173" s="50"/>
      <c r="AD173" s="50"/>
      <c r="AE173" s="50"/>
      <c r="AF173" s="50"/>
      <c r="AG173" s="50"/>
      <c r="AH173" s="51"/>
      <c r="AI173" s="50"/>
      <c r="AJ173" s="50"/>
      <c r="AK173" s="50"/>
      <c r="AL173" s="50"/>
      <c r="AM173" s="50"/>
      <c r="AN173" s="50"/>
      <c r="AO173" s="50"/>
      <c r="AP173" s="50"/>
      <c r="AQ173" s="50"/>
      <c r="AR173" s="50"/>
      <c r="AS173" s="50"/>
      <c r="AT173" s="50"/>
      <c r="AU173" s="50"/>
    </row>
    <row r="174" spans="1:47" ht="9" customHeight="1" x14ac:dyDescent="0.3">
      <c r="D174" s="258" t="s">
        <v>1059</v>
      </c>
      <c r="E174" s="258"/>
      <c r="F174" s="258"/>
      <c r="G174" s="258"/>
      <c r="H174" s="258"/>
      <c r="I174" s="258"/>
      <c r="J174" s="258"/>
      <c r="K174" s="258"/>
      <c r="L174" s="258"/>
      <c r="M174" s="258"/>
      <c r="N174" s="258"/>
      <c r="O174" s="258"/>
      <c r="P174" s="258"/>
      <c r="Q174" s="258"/>
      <c r="R174" s="258"/>
      <c r="S174" s="258"/>
      <c r="T174" s="258"/>
      <c r="U174" s="258"/>
      <c r="V174" s="258"/>
      <c r="W174" s="258"/>
      <c r="X174" s="258"/>
      <c r="Y174" s="258"/>
      <c r="Z174" s="258"/>
      <c r="AA174" s="258"/>
      <c r="AB174" s="258"/>
      <c r="AC174" s="258"/>
      <c r="AD174" s="258"/>
      <c r="AE174" s="258"/>
      <c r="AF174" s="258"/>
      <c r="AG174" s="258"/>
      <c r="AH174" s="258"/>
      <c r="AI174" s="258"/>
      <c r="AJ174" s="258"/>
      <c r="AK174" s="258"/>
      <c r="AL174" s="258"/>
      <c r="AM174" s="258"/>
      <c r="AN174" s="258"/>
      <c r="AO174" s="258"/>
      <c r="AP174" s="258"/>
      <c r="AQ174" s="258"/>
      <c r="AR174" s="258"/>
      <c r="AS174" s="258"/>
      <c r="AT174" s="258"/>
      <c r="AU174" s="258"/>
    </row>
    <row r="175" spans="1:47" ht="9" customHeight="1" x14ac:dyDescent="0.3">
      <c r="D175" s="258"/>
      <c r="E175" s="258"/>
      <c r="F175" s="258"/>
      <c r="G175" s="258"/>
      <c r="H175" s="258"/>
      <c r="I175" s="258"/>
      <c r="J175" s="258"/>
      <c r="K175" s="258"/>
      <c r="L175" s="258"/>
      <c r="M175" s="258"/>
      <c r="N175" s="258"/>
      <c r="O175" s="258"/>
      <c r="P175" s="258"/>
      <c r="Q175" s="258"/>
      <c r="R175" s="258"/>
      <c r="S175" s="258"/>
      <c r="T175" s="258"/>
      <c r="U175" s="258"/>
      <c r="V175" s="258"/>
      <c r="W175" s="258"/>
      <c r="X175" s="258"/>
      <c r="Y175" s="258"/>
      <c r="Z175" s="258"/>
      <c r="AA175" s="258"/>
      <c r="AB175" s="258"/>
      <c r="AC175" s="258"/>
      <c r="AD175" s="258"/>
      <c r="AE175" s="258"/>
      <c r="AF175" s="258"/>
      <c r="AG175" s="258"/>
      <c r="AH175" s="258"/>
      <c r="AI175" s="258"/>
      <c r="AJ175" s="258"/>
      <c r="AK175" s="258"/>
      <c r="AL175" s="258"/>
      <c r="AM175" s="258"/>
      <c r="AN175" s="258"/>
      <c r="AO175" s="258"/>
      <c r="AP175" s="258"/>
      <c r="AQ175" s="258"/>
      <c r="AR175" s="258"/>
      <c r="AS175" s="258"/>
      <c r="AT175" s="258"/>
      <c r="AU175" s="258"/>
    </row>
    <row r="177" spans="2:50" ht="9" customHeight="1" x14ac:dyDescent="0.3">
      <c r="D177" s="50"/>
      <c r="E177" s="50"/>
      <c r="F177" s="50"/>
      <c r="G177" s="50"/>
      <c r="H177" s="50"/>
      <c r="I177" s="50"/>
      <c r="J177" s="50"/>
      <c r="K177" s="50"/>
      <c r="L177" s="50"/>
      <c r="M177" s="50"/>
      <c r="N177" s="50"/>
      <c r="O177" s="50"/>
      <c r="P177" s="50"/>
      <c r="Q177" s="50"/>
      <c r="R177" s="51"/>
      <c r="S177" s="50"/>
      <c r="T177" s="50"/>
      <c r="U177" s="50"/>
      <c r="V177" s="50"/>
      <c r="W177" s="50"/>
      <c r="X177" s="50"/>
      <c r="Y177" s="50"/>
      <c r="Z177" s="50"/>
      <c r="AA177" s="50"/>
      <c r="AB177" s="50"/>
      <c r="AC177" s="50"/>
      <c r="AD177" s="50"/>
      <c r="AE177" s="50"/>
      <c r="AF177" s="50"/>
      <c r="AG177" s="50"/>
      <c r="AH177" s="51"/>
      <c r="AI177" s="50"/>
      <c r="AJ177" s="50"/>
      <c r="AK177" s="50"/>
      <c r="AL177" s="50"/>
      <c r="AM177" s="50"/>
      <c r="AN177" s="50"/>
      <c r="AO177" s="50"/>
      <c r="AP177" s="50"/>
      <c r="AQ177" s="50"/>
      <c r="AR177" s="50"/>
      <c r="AS177" s="50"/>
      <c r="AT177" s="50"/>
      <c r="AU177" s="50"/>
    </row>
    <row r="178" spans="2:50" ht="9" customHeight="1" x14ac:dyDescent="0.3">
      <c r="B178" s="244" t="s">
        <v>1050</v>
      </c>
      <c r="C178" s="244"/>
      <c r="D178" s="245" t="s">
        <v>1092</v>
      </c>
      <c r="E178" s="245"/>
      <c r="F178" s="245"/>
      <c r="G178" s="245"/>
      <c r="H178" s="245"/>
      <c r="I178" s="245"/>
      <c r="J178" s="245"/>
      <c r="K178" s="245"/>
      <c r="L178" s="245"/>
      <c r="M178" s="245"/>
      <c r="N178" s="245"/>
      <c r="O178" s="245"/>
      <c r="P178" s="245"/>
      <c r="Q178" s="245"/>
      <c r="R178" s="245"/>
      <c r="S178" s="245"/>
      <c r="T178" s="245"/>
      <c r="U178" s="245"/>
      <c r="V178" s="245"/>
      <c r="W178" s="245"/>
      <c r="X178" s="245"/>
      <c r="Y178" s="245"/>
      <c r="Z178" s="245"/>
      <c r="AA178" s="245"/>
      <c r="AB178" s="245"/>
      <c r="AC178" s="245"/>
      <c r="AD178" s="245"/>
      <c r="AE178" s="245"/>
      <c r="AF178" s="245"/>
      <c r="AG178" s="245"/>
      <c r="AH178" s="245"/>
      <c r="AI178" s="245"/>
      <c r="AJ178" s="245"/>
      <c r="AK178" s="245"/>
      <c r="AL178" s="245"/>
      <c r="AM178" s="245"/>
      <c r="AN178" s="245"/>
      <c r="AO178" s="245"/>
      <c r="AP178" s="245"/>
      <c r="AQ178" s="245"/>
      <c r="AR178" s="245"/>
      <c r="AS178" s="245"/>
      <c r="AT178" s="245"/>
      <c r="AU178" s="245"/>
      <c r="AV178" s="245"/>
      <c r="AW178" s="10"/>
      <c r="AX178" s="11"/>
    </row>
    <row r="179" spans="2:50" ht="9" customHeight="1" x14ac:dyDescent="0.3">
      <c r="B179" s="244"/>
      <c r="C179" s="244"/>
      <c r="D179" s="245"/>
      <c r="E179" s="245"/>
      <c r="F179" s="245"/>
      <c r="G179" s="245"/>
      <c r="H179" s="245"/>
      <c r="I179" s="245"/>
      <c r="J179" s="245"/>
      <c r="K179" s="245"/>
      <c r="L179" s="245"/>
      <c r="M179" s="245"/>
      <c r="N179" s="245"/>
      <c r="O179" s="245"/>
      <c r="P179" s="245"/>
      <c r="Q179" s="245"/>
      <c r="R179" s="245"/>
      <c r="S179" s="245"/>
      <c r="T179" s="245"/>
      <c r="U179" s="245"/>
      <c r="V179" s="245"/>
      <c r="W179" s="245"/>
      <c r="X179" s="245"/>
      <c r="Y179" s="245"/>
      <c r="Z179" s="245"/>
      <c r="AA179" s="245"/>
      <c r="AB179" s="245"/>
      <c r="AC179" s="245"/>
      <c r="AD179" s="245"/>
      <c r="AE179" s="245"/>
      <c r="AF179" s="245"/>
      <c r="AG179" s="245"/>
      <c r="AH179" s="245"/>
      <c r="AI179" s="245"/>
      <c r="AJ179" s="245"/>
      <c r="AK179" s="245"/>
      <c r="AL179" s="245"/>
      <c r="AM179" s="245"/>
      <c r="AN179" s="245"/>
      <c r="AO179" s="245"/>
      <c r="AP179" s="245"/>
      <c r="AQ179" s="245"/>
      <c r="AR179" s="245"/>
      <c r="AS179" s="245"/>
      <c r="AT179" s="245"/>
      <c r="AU179" s="245"/>
      <c r="AV179" s="245"/>
      <c r="AW179" s="10"/>
      <c r="AX179" s="11"/>
    </row>
    <row r="180" spans="2:50" ht="9" customHeight="1" x14ac:dyDescent="0.3">
      <c r="C180" s="261" t="s">
        <v>1046</v>
      </c>
      <c r="D180" s="261"/>
      <c r="E180" s="261"/>
      <c r="F180" s="261"/>
      <c r="G180" s="261"/>
      <c r="H180" s="261"/>
      <c r="I180" s="261"/>
      <c r="J180" s="261"/>
      <c r="K180" s="261"/>
      <c r="L180" s="261"/>
      <c r="M180" s="261"/>
      <c r="N180" s="261"/>
      <c r="O180" s="261"/>
      <c r="P180" s="261"/>
      <c r="Q180" s="261"/>
      <c r="R180" s="261"/>
      <c r="S180" s="261"/>
      <c r="T180" s="261"/>
      <c r="U180" s="261"/>
      <c r="V180" s="261"/>
      <c r="W180" s="261"/>
      <c r="X180" s="261"/>
      <c r="Y180" s="261"/>
      <c r="Z180" s="261"/>
      <c r="AA180" s="261"/>
      <c r="AB180" s="261"/>
      <c r="AC180" s="261"/>
      <c r="AD180" s="261"/>
      <c r="AE180" s="261"/>
      <c r="AF180" s="261"/>
      <c r="AG180" s="261"/>
      <c r="AH180" s="261"/>
      <c r="AI180" s="261"/>
      <c r="AJ180" s="261"/>
      <c r="AK180" s="261"/>
      <c r="AL180" s="261"/>
      <c r="AM180" s="261"/>
      <c r="AN180" s="261"/>
      <c r="AO180" s="261"/>
      <c r="AP180" s="261"/>
      <c r="AQ180" s="261"/>
      <c r="AR180" s="261"/>
      <c r="AS180" s="261"/>
      <c r="AT180" s="261"/>
      <c r="AU180" s="261"/>
    </row>
    <row r="181" spans="2:50" ht="9" customHeight="1" x14ac:dyDescent="0.3">
      <c r="C181" s="261"/>
      <c r="D181" s="261"/>
      <c r="E181" s="261"/>
      <c r="F181" s="261"/>
      <c r="G181" s="261"/>
      <c r="H181" s="261"/>
      <c r="I181" s="261"/>
      <c r="J181" s="261"/>
      <c r="K181" s="261"/>
      <c r="L181" s="261"/>
      <c r="M181" s="261"/>
      <c r="N181" s="261"/>
      <c r="O181" s="261"/>
      <c r="P181" s="261"/>
      <c r="Q181" s="261"/>
      <c r="R181" s="261"/>
      <c r="S181" s="261"/>
      <c r="T181" s="261"/>
      <c r="U181" s="261"/>
      <c r="V181" s="261"/>
      <c r="W181" s="261"/>
      <c r="X181" s="261"/>
      <c r="Y181" s="261"/>
      <c r="Z181" s="261"/>
      <c r="AA181" s="261"/>
      <c r="AB181" s="261"/>
      <c r="AC181" s="261"/>
      <c r="AD181" s="261"/>
      <c r="AE181" s="261"/>
      <c r="AF181" s="261"/>
      <c r="AG181" s="261"/>
      <c r="AH181" s="261"/>
      <c r="AI181" s="261"/>
      <c r="AJ181" s="261"/>
      <c r="AK181" s="261"/>
      <c r="AL181" s="261"/>
      <c r="AM181" s="261"/>
      <c r="AN181" s="261"/>
      <c r="AO181" s="261"/>
      <c r="AP181" s="261"/>
      <c r="AQ181" s="261"/>
      <c r="AR181" s="261"/>
      <c r="AS181" s="261"/>
      <c r="AT181" s="261"/>
      <c r="AU181" s="261"/>
    </row>
    <row r="182" spans="2:50" ht="9" customHeight="1" x14ac:dyDescent="0.3">
      <c r="C182" s="261"/>
      <c r="D182" s="261"/>
      <c r="E182" s="261"/>
      <c r="F182" s="261"/>
      <c r="G182" s="261"/>
      <c r="H182" s="261"/>
      <c r="I182" s="261"/>
      <c r="J182" s="261"/>
      <c r="K182" s="261"/>
      <c r="L182" s="261"/>
      <c r="M182" s="261"/>
      <c r="N182" s="261"/>
      <c r="O182" s="261"/>
      <c r="P182" s="261"/>
      <c r="Q182" s="261"/>
      <c r="R182" s="261"/>
      <c r="S182" s="261"/>
      <c r="T182" s="261"/>
      <c r="U182" s="261"/>
      <c r="V182" s="261"/>
      <c r="W182" s="261"/>
      <c r="X182" s="261"/>
      <c r="Y182" s="261"/>
      <c r="Z182" s="261"/>
      <c r="AA182" s="261"/>
      <c r="AB182" s="261"/>
      <c r="AC182" s="261"/>
      <c r="AD182" s="261"/>
      <c r="AE182" s="261"/>
      <c r="AF182" s="261"/>
      <c r="AG182" s="261"/>
      <c r="AH182" s="261"/>
      <c r="AI182" s="261"/>
      <c r="AJ182" s="261"/>
      <c r="AK182" s="261"/>
      <c r="AL182" s="261"/>
      <c r="AM182" s="261"/>
      <c r="AN182" s="261"/>
      <c r="AO182" s="261"/>
      <c r="AP182" s="261"/>
      <c r="AQ182" s="261"/>
      <c r="AR182" s="261"/>
      <c r="AS182" s="261"/>
      <c r="AT182" s="261"/>
      <c r="AU182" s="261"/>
    </row>
    <row r="183" spans="2:50" ht="9" customHeight="1" x14ac:dyDescent="0.3">
      <c r="C183" s="261"/>
      <c r="D183" s="261"/>
      <c r="E183" s="261"/>
      <c r="F183" s="261"/>
      <c r="G183" s="261"/>
      <c r="H183" s="261"/>
      <c r="I183" s="261"/>
      <c r="J183" s="261"/>
      <c r="K183" s="261"/>
      <c r="L183" s="261"/>
      <c r="M183" s="261"/>
      <c r="N183" s="261"/>
      <c r="O183" s="261"/>
      <c r="P183" s="261"/>
      <c r="Q183" s="261"/>
      <c r="R183" s="261"/>
      <c r="S183" s="261"/>
      <c r="T183" s="261"/>
      <c r="U183" s="261"/>
      <c r="V183" s="261"/>
      <c r="W183" s="261"/>
      <c r="X183" s="261"/>
      <c r="Y183" s="261"/>
      <c r="Z183" s="261"/>
      <c r="AA183" s="261"/>
      <c r="AB183" s="261"/>
      <c r="AC183" s="261"/>
      <c r="AD183" s="261"/>
      <c r="AE183" s="261"/>
      <c r="AF183" s="261"/>
      <c r="AG183" s="261"/>
      <c r="AH183" s="261"/>
      <c r="AI183" s="261"/>
      <c r="AJ183" s="261"/>
      <c r="AK183" s="261"/>
      <c r="AL183" s="261"/>
      <c r="AM183" s="261"/>
      <c r="AN183" s="261"/>
      <c r="AO183" s="261"/>
      <c r="AP183" s="261"/>
      <c r="AQ183" s="261"/>
      <c r="AR183" s="261"/>
      <c r="AS183" s="261"/>
      <c r="AT183" s="261"/>
      <c r="AU183" s="261"/>
    </row>
    <row r="184" spans="2:50" ht="9" customHeight="1" x14ac:dyDescent="0.3">
      <c r="C184" s="261"/>
      <c r="D184" s="261"/>
      <c r="E184" s="261"/>
      <c r="F184" s="261"/>
      <c r="G184" s="261"/>
      <c r="H184" s="261"/>
      <c r="I184" s="261"/>
      <c r="J184" s="261"/>
      <c r="K184" s="261"/>
      <c r="L184" s="261"/>
      <c r="M184" s="261"/>
      <c r="N184" s="261"/>
      <c r="O184" s="261"/>
      <c r="P184" s="261"/>
      <c r="Q184" s="261"/>
      <c r="R184" s="261"/>
      <c r="S184" s="261"/>
      <c r="T184" s="261"/>
      <c r="U184" s="261"/>
      <c r="V184" s="261"/>
      <c r="W184" s="261"/>
      <c r="X184" s="261"/>
      <c r="Y184" s="261"/>
      <c r="Z184" s="261"/>
      <c r="AA184" s="261"/>
      <c r="AB184" s="261"/>
      <c r="AC184" s="261"/>
      <c r="AD184" s="261"/>
      <c r="AE184" s="261"/>
      <c r="AF184" s="261"/>
      <c r="AG184" s="261"/>
      <c r="AH184" s="261"/>
      <c r="AI184" s="261"/>
      <c r="AJ184" s="261"/>
      <c r="AK184" s="261"/>
      <c r="AL184" s="261"/>
      <c r="AM184" s="261"/>
      <c r="AN184" s="261"/>
      <c r="AO184" s="261"/>
      <c r="AP184" s="261"/>
      <c r="AQ184" s="261"/>
      <c r="AR184" s="261"/>
      <c r="AS184" s="261"/>
      <c r="AT184" s="261"/>
      <c r="AU184" s="261"/>
    </row>
    <row r="185" spans="2:50" ht="9" customHeight="1" x14ac:dyDescent="0.3">
      <c r="C185" s="261"/>
      <c r="D185" s="261"/>
      <c r="E185" s="261"/>
      <c r="F185" s="261"/>
      <c r="G185" s="261"/>
      <c r="H185" s="261"/>
      <c r="I185" s="261"/>
      <c r="J185" s="261"/>
      <c r="K185" s="261"/>
      <c r="L185" s="261"/>
      <c r="M185" s="261"/>
      <c r="N185" s="261"/>
      <c r="O185" s="261"/>
      <c r="P185" s="261"/>
      <c r="Q185" s="261"/>
      <c r="R185" s="261"/>
      <c r="S185" s="261"/>
      <c r="T185" s="261"/>
      <c r="U185" s="261"/>
      <c r="V185" s="261"/>
      <c r="W185" s="261"/>
      <c r="X185" s="261"/>
      <c r="Y185" s="261"/>
      <c r="Z185" s="261"/>
      <c r="AA185" s="261"/>
      <c r="AB185" s="261"/>
      <c r="AC185" s="261"/>
      <c r="AD185" s="261"/>
      <c r="AE185" s="261"/>
      <c r="AF185" s="261"/>
      <c r="AG185" s="261"/>
      <c r="AH185" s="261"/>
      <c r="AI185" s="261"/>
      <c r="AJ185" s="261"/>
      <c r="AK185" s="261"/>
      <c r="AL185" s="261"/>
      <c r="AM185" s="261"/>
      <c r="AN185" s="261"/>
      <c r="AO185" s="261"/>
      <c r="AP185" s="261"/>
      <c r="AQ185" s="261"/>
      <c r="AR185" s="261"/>
      <c r="AS185" s="261"/>
      <c r="AT185" s="261"/>
      <c r="AU185" s="261"/>
    </row>
    <row r="186" spans="2:50" ht="9" customHeight="1" x14ac:dyDescent="0.3">
      <c r="C186" s="261"/>
      <c r="D186" s="261"/>
      <c r="E186" s="261"/>
      <c r="F186" s="261"/>
      <c r="G186" s="261"/>
      <c r="H186" s="261"/>
      <c r="I186" s="261"/>
      <c r="J186" s="261"/>
      <c r="K186" s="261"/>
      <c r="L186" s="261"/>
      <c r="M186" s="261"/>
      <c r="N186" s="261"/>
      <c r="O186" s="261"/>
      <c r="P186" s="261"/>
      <c r="Q186" s="261"/>
      <c r="R186" s="261"/>
      <c r="S186" s="261"/>
      <c r="T186" s="261"/>
      <c r="U186" s="261"/>
      <c r="V186" s="261"/>
      <c r="W186" s="261"/>
      <c r="X186" s="261"/>
      <c r="Y186" s="261"/>
      <c r="Z186" s="261"/>
      <c r="AA186" s="261"/>
      <c r="AB186" s="261"/>
      <c r="AC186" s="261"/>
      <c r="AD186" s="261"/>
      <c r="AE186" s="261"/>
      <c r="AF186" s="261"/>
      <c r="AG186" s="261"/>
      <c r="AH186" s="261"/>
      <c r="AI186" s="261"/>
      <c r="AJ186" s="261"/>
      <c r="AK186" s="261"/>
      <c r="AL186" s="261"/>
      <c r="AM186" s="261"/>
      <c r="AN186" s="261"/>
      <c r="AO186" s="261"/>
      <c r="AP186" s="261"/>
      <c r="AQ186" s="261"/>
      <c r="AR186" s="261"/>
      <c r="AS186" s="261"/>
      <c r="AT186" s="261"/>
      <c r="AU186" s="261"/>
    </row>
    <row r="187" spans="2:50" ht="9" customHeight="1" x14ac:dyDescent="0.3">
      <c r="C187" s="261"/>
      <c r="D187" s="261"/>
      <c r="E187" s="261"/>
      <c r="F187" s="261"/>
      <c r="G187" s="261"/>
      <c r="H187" s="261"/>
      <c r="I187" s="261"/>
      <c r="J187" s="261"/>
      <c r="K187" s="261"/>
      <c r="L187" s="261"/>
      <c r="M187" s="261"/>
      <c r="N187" s="261"/>
      <c r="O187" s="261"/>
      <c r="P187" s="261"/>
      <c r="Q187" s="261"/>
      <c r="R187" s="261"/>
      <c r="S187" s="261"/>
      <c r="T187" s="261"/>
      <c r="U187" s="261"/>
      <c r="V187" s="261"/>
      <c r="W187" s="261"/>
      <c r="X187" s="261"/>
      <c r="Y187" s="261"/>
      <c r="Z187" s="261"/>
      <c r="AA187" s="261"/>
      <c r="AB187" s="261"/>
      <c r="AC187" s="261"/>
      <c r="AD187" s="261"/>
      <c r="AE187" s="261"/>
      <c r="AF187" s="261"/>
      <c r="AG187" s="261"/>
      <c r="AH187" s="261"/>
      <c r="AI187" s="261"/>
      <c r="AJ187" s="261"/>
      <c r="AK187" s="261"/>
      <c r="AL187" s="261"/>
      <c r="AM187" s="261"/>
      <c r="AN187" s="261"/>
      <c r="AO187" s="261"/>
      <c r="AP187" s="261"/>
      <c r="AQ187" s="261"/>
      <c r="AR187" s="261"/>
      <c r="AS187" s="261"/>
      <c r="AT187" s="261"/>
      <c r="AU187" s="261"/>
    </row>
    <row r="188" spans="2:50" ht="9" customHeight="1" x14ac:dyDescent="0.3">
      <c r="C188" s="261"/>
      <c r="D188" s="261"/>
      <c r="E188" s="261"/>
      <c r="F188" s="261"/>
      <c r="G188" s="261"/>
      <c r="H188" s="261"/>
      <c r="I188" s="261"/>
      <c r="J188" s="261"/>
      <c r="K188" s="261"/>
      <c r="L188" s="261"/>
      <c r="M188" s="261"/>
      <c r="N188" s="261"/>
      <c r="O188" s="261"/>
      <c r="P188" s="261"/>
      <c r="Q188" s="261"/>
      <c r="R188" s="261"/>
      <c r="S188" s="261"/>
      <c r="T188" s="261"/>
      <c r="U188" s="261"/>
      <c r="V188" s="261"/>
      <c r="W188" s="261"/>
      <c r="X188" s="261"/>
      <c r="Y188" s="261"/>
      <c r="Z188" s="261"/>
      <c r="AA188" s="261"/>
      <c r="AB188" s="261"/>
      <c r="AC188" s="261"/>
      <c r="AD188" s="261"/>
      <c r="AE188" s="261"/>
      <c r="AF188" s="261"/>
      <c r="AG188" s="261"/>
      <c r="AH188" s="261"/>
      <c r="AI188" s="261"/>
      <c r="AJ188" s="261"/>
      <c r="AK188" s="261"/>
      <c r="AL188" s="261"/>
      <c r="AM188" s="261"/>
      <c r="AN188" s="261"/>
      <c r="AO188" s="261"/>
      <c r="AP188" s="261"/>
      <c r="AQ188" s="261"/>
      <c r="AR188" s="261"/>
      <c r="AS188" s="261"/>
      <c r="AT188" s="261"/>
      <c r="AU188" s="261"/>
    </row>
    <row r="189" spans="2:50" ht="9" customHeight="1" x14ac:dyDescent="0.3">
      <c r="C189" s="261"/>
      <c r="D189" s="261"/>
      <c r="E189" s="261"/>
      <c r="F189" s="261"/>
      <c r="G189" s="261"/>
      <c r="H189" s="261"/>
      <c r="I189" s="261"/>
      <c r="J189" s="261"/>
      <c r="K189" s="261"/>
      <c r="L189" s="261"/>
      <c r="M189" s="261"/>
      <c r="N189" s="261"/>
      <c r="O189" s="261"/>
      <c r="P189" s="261"/>
      <c r="Q189" s="261"/>
      <c r="R189" s="261"/>
      <c r="S189" s="261"/>
      <c r="T189" s="261"/>
      <c r="U189" s="261"/>
      <c r="V189" s="261"/>
      <c r="W189" s="261"/>
      <c r="X189" s="261"/>
      <c r="Y189" s="261"/>
      <c r="Z189" s="261"/>
      <c r="AA189" s="261"/>
      <c r="AB189" s="261"/>
      <c r="AC189" s="261"/>
      <c r="AD189" s="261"/>
      <c r="AE189" s="261"/>
      <c r="AF189" s="261"/>
      <c r="AG189" s="261"/>
      <c r="AH189" s="261"/>
      <c r="AI189" s="261"/>
      <c r="AJ189" s="261"/>
      <c r="AK189" s="261"/>
      <c r="AL189" s="261"/>
      <c r="AM189" s="261"/>
      <c r="AN189" s="261"/>
      <c r="AO189" s="261"/>
      <c r="AP189" s="261"/>
      <c r="AQ189" s="261"/>
      <c r="AR189" s="261"/>
      <c r="AS189" s="261"/>
      <c r="AT189" s="261"/>
      <c r="AU189" s="261"/>
    </row>
    <row r="190" spans="2:50" ht="9" customHeight="1" x14ac:dyDescent="0.3">
      <c r="C190" s="261"/>
      <c r="D190" s="261"/>
      <c r="E190" s="261"/>
      <c r="F190" s="261"/>
      <c r="G190" s="261"/>
      <c r="H190" s="261"/>
      <c r="I190" s="261"/>
      <c r="J190" s="261"/>
      <c r="K190" s="261"/>
      <c r="L190" s="261"/>
      <c r="M190" s="261"/>
      <c r="N190" s="261"/>
      <c r="O190" s="261"/>
      <c r="P190" s="261"/>
      <c r="Q190" s="261"/>
      <c r="R190" s="261"/>
      <c r="S190" s="261"/>
      <c r="T190" s="261"/>
      <c r="U190" s="261"/>
      <c r="V190" s="261"/>
      <c r="W190" s="261"/>
      <c r="X190" s="261"/>
      <c r="Y190" s="261"/>
      <c r="Z190" s="261"/>
      <c r="AA190" s="261"/>
      <c r="AB190" s="261"/>
      <c r="AC190" s="261"/>
      <c r="AD190" s="261"/>
      <c r="AE190" s="261"/>
      <c r="AF190" s="261"/>
      <c r="AG190" s="261"/>
      <c r="AH190" s="261"/>
      <c r="AI190" s="261"/>
      <c r="AJ190" s="261"/>
      <c r="AK190" s="261"/>
      <c r="AL190" s="261"/>
      <c r="AM190" s="261"/>
      <c r="AN190" s="261"/>
      <c r="AO190" s="261"/>
      <c r="AP190" s="261"/>
      <c r="AQ190" s="261"/>
      <c r="AR190" s="261"/>
      <c r="AS190" s="261"/>
      <c r="AT190" s="261"/>
      <c r="AU190" s="261"/>
    </row>
    <row r="191" spans="2:50" ht="9" customHeight="1" x14ac:dyDescent="0.3">
      <c r="C191" s="261"/>
      <c r="D191" s="261"/>
      <c r="E191" s="261"/>
      <c r="F191" s="261"/>
      <c r="G191" s="261"/>
      <c r="H191" s="261"/>
      <c r="I191" s="261"/>
      <c r="J191" s="261"/>
      <c r="K191" s="261"/>
      <c r="L191" s="261"/>
      <c r="M191" s="261"/>
      <c r="N191" s="261"/>
      <c r="O191" s="261"/>
      <c r="P191" s="261"/>
      <c r="Q191" s="261"/>
      <c r="R191" s="261"/>
      <c r="S191" s="261"/>
      <c r="T191" s="261"/>
      <c r="U191" s="261"/>
      <c r="V191" s="261"/>
      <c r="W191" s="261"/>
      <c r="X191" s="261"/>
      <c r="Y191" s="261"/>
      <c r="Z191" s="261"/>
      <c r="AA191" s="261"/>
      <c r="AB191" s="261"/>
      <c r="AC191" s="261"/>
      <c r="AD191" s="261"/>
      <c r="AE191" s="261"/>
      <c r="AF191" s="261"/>
      <c r="AG191" s="261"/>
      <c r="AH191" s="261"/>
      <c r="AI191" s="261"/>
      <c r="AJ191" s="261"/>
      <c r="AK191" s="261"/>
      <c r="AL191" s="261"/>
      <c r="AM191" s="261"/>
      <c r="AN191" s="261"/>
      <c r="AO191" s="261"/>
      <c r="AP191" s="261"/>
      <c r="AQ191" s="261"/>
      <c r="AR191" s="261"/>
      <c r="AS191" s="261"/>
      <c r="AT191" s="261"/>
      <c r="AU191" s="261"/>
    </row>
    <row r="192" spans="2:50" ht="9" customHeight="1" x14ac:dyDescent="0.3">
      <c r="C192" s="261"/>
      <c r="D192" s="261"/>
      <c r="E192" s="261"/>
      <c r="F192" s="261"/>
      <c r="G192" s="261"/>
      <c r="H192" s="261"/>
      <c r="I192" s="261"/>
      <c r="J192" s="261"/>
      <c r="K192" s="261"/>
      <c r="L192" s="261"/>
      <c r="M192" s="261"/>
      <c r="N192" s="261"/>
      <c r="O192" s="261"/>
      <c r="P192" s="261"/>
      <c r="Q192" s="261"/>
      <c r="R192" s="261"/>
      <c r="S192" s="261"/>
      <c r="T192" s="261"/>
      <c r="U192" s="261"/>
      <c r="V192" s="261"/>
      <c r="W192" s="261"/>
      <c r="X192" s="261"/>
      <c r="Y192" s="261"/>
      <c r="Z192" s="261"/>
      <c r="AA192" s="261"/>
      <c r="AB192" s="261"/>
      <c r="AC192" s="261"/>
      <c r="AD192" s="261"/>
      <c r="AE192" s="261"/>
      <c r="AF192" s="261"/>
      <c r="AG192" s="261"/>
      <c r="AH192" s="261"/>
      <c r="AI192" s="261"/>
      <c r="AJ192" s="261"/>
      <c r="AK192" s="261"/>
      <c r="AL192" s="261"/>
      <c r="AM192" s="261"/>
      <c r="AN192" s="261"/>
      <c r="AO192" s="261"/>
      <c r="AP192" s="261"/>
      <c r="AQ192" s="261"/>
      <c r="AR192" s="261"/>
      <c r="AS192" s="261"/>
      <c r="AT192" s="261"/>
      <c r="AU192" s="261"/>
    </row>
    <row r="193" spans="3:47" ht="9" customHeight="1" x14ac:dyDescent="0.3">
      <c r="C193" s="261"/>
      <c r="D193" s="261"/>
      <c r="E193" s="261"/>
      <c r="F193" s="261"/>
      <c r="G193" s="261"/>
      <c r="H193" s="261"/>
      <c r="I193" s="261"/>
      <c r="J193" s="261"/>
      <c r="K193" s="261"/>
      <c r="L193" s="261"/>
      <c r="M193" s="261"/>
      <c r="N193" s="261"/>
      <c r="O193" s="261"/>
      <c r="P193" s="261"/>
      <c r="Q193" s="261"/>
      <c r="R193" s="261"/>
      <c r="S193" s="261"/>
      <c r="T193" s="261"/>
      <c r="U193" s="261"/>
      <c r="V193" s="261"/>
      <c r="W193" s="261"/>
      <c r="X193" s="261"/>
      <c r="Y193" s="261"/>
      <c r="Z193" s="261"/>
      <c r="AA193" s="261"/>
      <c r="AB193" s="261"/>
      <c r="AC193" s="261"/>
      <c r="AD193" s="261"/>
      <c r="AE193" s="261"/>
      <c r="AF193" s="261"/>
      <c r="AG193" s="261"/>
      <c r="AH193" s="261"/>
      <c r="AI193" s="261"/>
      <c r="AJ193" s="261"/>
      <c r="AK193" s="261"/>
      <c r="AL193" s="261"/>
      <c r="AM193" s="261"/>
      <c r="AN193" s="261"/>
      <c r="AO193" s="261"/>
      <c r="AP193" s="261"/>
      <c r="AQ193" s="261"/>
      <c r="AR193" s="261"/>
      <c r="AS193" s="261"/>
      <c r="AT193" s="261"/>
      <c r="AU193" s="261"/>
    </row>
    <row r="194" spans="3:47" ht="9" customHeight="1" x14ac:dyDescent="0.3">
      <c r="C194" s="261"/>
      <c r="D194" s="261"/>
      <c r="E194" s="261"/>
      <c r="F194" s="261"/>
      <c r="G194" s="261"/>
      <c r="H194" s="261"/>
      <c r="I194" s="261"/>
      <c r="J194" s="261"/>
      <c r="K194" s="261"/>
      <c r="L194" s="261"/>
      <c r="M194" s="261"/>
      <c r="N194" s="261"/>
      <c r="O194" s="261"/>
      <c r="P194" s="261"/>
      <c r="Q194" s="261"/>
      <c r="R194" s="261"/>
      <c r="S194" s="261"/>
      <c r="T194" s="261"/>
      <c r="U194" s="261"/>
      <c r="V194" s="261"/>
      <c r="W194" s="261"/>
      <c r="X194" s="261"/>
      <c r="Y194" s="261"/>
      <c r="Z194" s="261"/>
      <c r="AA194" s="261"/>
      <c r="AB194" s="261"/>
      <c r="AC194" s="261"/>
      <c r="AD194" s="261"/>
      <c r="AE194" s="261"/>
      <c r="AF194" s="261"/>
      <c r="AG194" s="261"/>
      <c r="AH194" s="261"/>
      <c r="AI194" s="261"/>
      <c r="AJ194" s="261"/>
      <c r="AK194" s="261"/>
      <c r="AL194" s="261"/>
      <c r="AM194" s="261"/>
      <c r="AN194" s="261"/>
      <c r="AO194" s="261"/>
      <c r="AP194" s="261"/>
      <c r="AQ194" s="261"/>
      <c r="AR194" s="261"/>
      <c r="AS194" s="261"/>
      <c r="AT194" s="261"/>
      <c r="AU194" s="261"/>
    </row>
    <row r="195" spans="3:47" ht="9" customHeight="1" x14ac:dyDescent="0.3">
      <c r="C195" s="261"/>
      <c r="D195" s="261"/>
      <c r="E195" s="261"/>
      <c r="F195" s="261"/>
      <c r="G195" s="261"/>
      <c r="H195" s="261"/>
      <c r="I195" s="261"/>
      <c r="J195" s="261"/>
      <c r="K195" s="261"/>
      <c r="L195" s="261"/>
      <c r="M195" s="261"/>
      <c r="N195" s="261"/>
      <c r="O195" s="261"/>
      <c r="P195" s="261"/>
      <c r="Q195" s="261"/>
      <c r="R195" s="261"/>
      <c r="S195" s="261"/>
      <c r="T195" s="261"/>
      <c r="U195" s="261"/>
      <c r="V195" s="261"/>
      <c r="W195" s="261"/>
      <c r="X195" s="261"/>
      <c r="Y195" s="261"/>
      <c r="Z195" s="261"/>
      <c r="AA195" s="261"/>
      <c r="AB195" s="261"/>
      <c r="AC195" s="261"/>
      <c r="AD195" s="261"/>
      <c r="AE195" s="261"/>
      <c r="AF195" s="261"/>
      <c r="AG195" s="261"/>
      <c r="AH195" s="261"/>
      <c r="AI195" s="261"/>
      <c r="AJ195" s="261"/>
      <c r="AK195" s="261"/>
      <c r="AL195" s="261"/>
      <c r="AM195" s="261"/>
      <c r="AN195" s="261"/>
      <c r="AO195" s="261"/>
      <c r="AP195" s="261"/>
      <c r="AQ195" s="261"/>
      <c r="AR195" s="261"/>
      <c r="AS195" s="261"/>
      <c r="AT195" s="261"/>
      <c r="AU195" s="261"/>
    </row>
    <row r="196" spans="3:47" ht="9" customHeight="1" x14ac:dyDescent="0.3">
      <c r="C196" s="261"/>
      <c r="D196" s="261"/>
      <c r="E196" s="261"/>
      <c r="F196" s="261"/>
      <c r="G196" s="261"/>
      <c r="H196" s="261"/>
      <c r="I196" s="261"/>
      <c r="J196" s="261"/>
      <c r="K196" s="261"/>
      <c r="L196" s="261"/>
      <c r="M196" s="261"/>
      <c r="N196" s="261"/>
      <c r="O196" s="261"/>
      <c r="P196" s="261"/>
      <c r="Q196" s="261"/>
      <c r="R196" s="261"/>
      <c r="S196" s="261"/>
      <c r="T196" s="261"/>
      <c r="U196" s="261"/>
      <c r="V196" s="261"/>
      <c r="W196" s="261"/>
      <c r="X196" s="261"/>
      <c r="Y196" s="261"/>
      <c r="Z196" s="261"/>
      <c r="AA196" s="261"/>
      <c r="AB196" s="261"/>
      <c r="AC196" s="261"/>
      <c r="AD196" s="261"/>
      <c r="AE196" s="261"/>
      <c r="AF196" s="261"/>
      <c r="AG196" s="261"/>
      <c r="AH196" s="261"/>
      <c r="AI196" s="261"/>
      <c r="AJ196" s="261"/>
      <c r="AK196" s="261"/>
      <c r="AL196" s="261"/>
      <c r="AM196" s="261"/>
      <c r="AN196" s="261"/>
      <c r="AO196" s="261"/>
      <c r="AP196" s="261"/>
      <c r="AQ196" s="261"/>
      <c r="AR196" s="261"/>
      <c r="AS196" s="261"/>
      <c r="AT196" s="261"/>
      <c r="AU196" s="261"/>
    </row>
    <row r="197" spans="3:47" ht="9" customHeight="1" x14ac:dyDescent="0.3">
      <c r="C197" s="261"/>
      <c r="D197" s="261"/>
      <c r="E197" s="261"/>
      <c r="F197" s="261"/>
      <c r="G197" s="261"/>
      <c r="H197" s="261"/>
      <c r="I197" s="261"/>
      <c r="J197" s="261"/>
      <c r="K197" s="261"/>
      <c r="L197" s="261"/>
      <c r="M197" s="261"/>
      <c r="N197" s="261"/>
      <c r="O197" s="261"/>
      <c r="P197" s="261"/>
      <c r="Q197" s="261"/>
      <c r="R197" s="261"/>
      <c r="S197" s="261"/>
      <c r="T197" s="261"/>
      <c r="U197" s="261"/>
      <c r="V197" s="261"/>
      <c r="W197" s="261"/>
      <c r="X197" s="261"/>
      <c r="Y197" s="261"/>
      <c r="Z197" s="261"/>
      <c r="AA197" s="261"/>
      <c r="AB197" s="261"/>
      <c r="AC197" s="261"/>
      <c r="AD197" s="261"/>
      <c r="AE197" s="261"/>
      <c r="AF197" s="261"/>
      <c r="AG197" s="261"/>
      <c r="AH197" s="261"/>
      <c r="AI197" s="261"/>
      <c r="AJ197" s="261"/>
      <c r="AK197" s="261"/>
      <c r="AL197" s="261"/>
      <c r="AM197" s="261"/>
      <c r="AN197" s="261"/>
      <c r="AO197" s="261"/>
      <c r="AP197" s="261"/>
      <c r="AQ197" s="261"/>
      <c r="AR197" s="261"/>
      <c r="AS197" s="261"/>
      <c r="AT197" s="261"/>
      <c r="AU197" s="261"/>
    </row>
    <row r="198" spans="3:47" ht="9" customHeight="1" x14ac:dyDescent="0.3">
      <c r="C198" s="261"/>
      <c r="D198" s="261"/>
      <c r="E198" s="261"/>
      <c r="F198" s="261"/>
      <c r="G198" s="261"/>
      <c r="H198" s="261"/>
      <c r="I198" s="261"/>
      <c r="J198" s="261"/>
      <c r="K198" s="261"/>
      <c r="L198" s="261"/>
      <c r="M198" s="261"/>
      <c r="N198" s="261"/>
      <c r="O198" s="261"/>
      <c r="P198" s="261"/>
      <c r="Q198" s="261"/>
      <c r="R198" s="261"/>
      <c r="S198" s="261"/>
      <c r="T198" s="261"/>
      <c r="U198" s="261"/>
      <c r="V198" s="261"/>
      <c r="W198" s="261"/>
      <c r="X198" s="261"/>
      <c r="Y198" s="261"/>
      <c r="Z198" s="261"/>
      <c r="AA198" s="261"/>
      <c r="AB198" s="261"/>
      <c r="AC198" s="261"/>
      <c r="AD198" s="261"/>
      <c r="AE198" s="261"/>
      <c r="AF198" s="261"/>
      <c r="AG198" s="261"/>
      <c r="AH198" s="261"/>
      <c r="AI198" s="261"/>
      <c r="AJ198" s="261"/>
      <c r="AK198" s="261"/>
      <c r="AL198" s="261"/>
      <c r="AM198" s="261"/>
      <c r="AN198" s="261"/>
      <c r="AO198" s="261"/>
      <c r="AP198" s="261"/>
      <c r="AQ198" s="261"/>
      <c r="AR198" s="261"/>
      <c r="AS198" s="261"/>
      <c r="AT198" s="261"/>
      <c r="AU198" s="261"/>
    </row>
    <row r="199" spans="3:47" ht="9" customHeight="1" x14ac:dyDescent="0.3">
      <c r="C199" s="261"/>
      <c r="D199" s="261"/>
      <c r="E199" s="261"/>
      <c r="F199" s="261"/>
      <c r="G199" s="261"/>
      <c r="H199" s="261"/>
      <c r="I199" s="261"/>
      <c r="J199" s="261"/>
      <c r="K199" s="261"/>
      <c r="L199" s="261"/>
      <c r="M199" s="261"/>
      <c r="N199" s="261"/>
      <c r="O199" s="261"/>
      <c r="P199" s="261"/>
      <c r="Q199" s="261"/>
      <c r="R199" s="261"/>
      <c r="S199" s="261"/>
      <c r="T199" s="261"/>
      <c r="U199" s="261"/>
      <c r="V199" s="261"/>
      <c r="W199" s="261"/>
      <c r="X199" s="261"/>
      <c r="Y199" s="261"/>
      <c r="Z199" s="261"/>
      <c r="AA199" s="261"/>
      <c r="AB199" s="261"/>
      <c r="AC199" s="261"/>
      <c r="AD199" s="261"/>
      <c r="AE199" s="261"/>
      <c r="AF199" s="261"/>
      <c r="AG199" s="261"/>
      <c r="AH199" s="261"/>
      <c r="AI199" s="261"/>
      <c r="AJ199" s="261"/>
      <c r="AK199" s="261"/>
      <c r="AL199" s="261"/>
      <c r="AM199" s="261"/>
      <c r="AN199" s="261"/>
      <c r="AO199" s="261"/>
      <c r="AP199" s="261"/>
      <c r="AQ199" s="261"/>
      <c r="AR199" s="261"/>
      <c r="AS199" s="261"/>
      <c r="AT199" s="261"/>
      <c r="AU199" s="261"/>
    </row>
    <row r="200" spans="3:47" ht="9" customHeight="1" x14ac:dyDescent="0.3">
      <c r="C200" s="261"/>
      <c r="D200" s="261"/>
      <c r="E200" s="261"/>
      <c r="F200" s="261"/>
      <c r="G200" s="261"/>
      <c r="H200" s="261"/>
      <c r="I200" s="261"/>
      <c r="J200" s="261"/>
      <c r="K200" s="261"/>
      <c r="L200" s="261"/>
      <c r="M200" s="261"/>
      <c r="N200" s="261"/>
      <c r="O200" s="261"/>
      <c r="P200" s="261"/>
      <c r="Q200" s="261"/>
      <c r="R200" s="261"/>
      <c r="S200" s="261"/>
      <c r="T200" s="261"/>
      <c r="U200" s="261"/>
      <c r="V200" s="261"/>
      <c r="W200" s="261"/>
      <c r="X200" s="261"/>
      <c r="Y200" s="261"/>
      <c r="Z200" s="261"/>
      <c r="AA200" s="261"/>
      <c r="AB200" s="261"/>
      <c r="AC200" s="261"/>
      <c r="AD200" s="261"/>
      <c r="AE200" s="261"/>
      <c r="AF200" s="261"/>
      <c r="AG200" s="261"/>
      <c r="AH200" s="261"/>
      <c r="AI200" s="261"/>
      <c r="AJ200" s="261"/>
      <c r="AK200" s="261"/>
      <c r="AL200" s="261"/>
      <c r="AM200" s="261"/>
      <c r="AN200" s="261"/>
      <c r="AO200" s="261"/>
      <c r="AP200" s="261"/>
      <c r="AQ200" s="261"/>
      <c r="AR200" s="261"/>
      <c r="AS200" s="261"/>
      <c r="AT200" s="261"/>
      <c r="AU200" s="261"/>
    </row>
    <row r="201" spans="3:47" ht="9" customHeight="1" x14ac:dyDescent="0.3">
      <c r="C201" s="261"/>
      <c r="D201" s="261"/>
      <c r="E201" s="261"/>
      <c r="F201" s="261"/>
      <c r="G201" s="261"/>
      <c r="H201" s="261"/>
      <c r="I201" s="261"/>
      <c r="J201" s="261"/>
      <c r="K201" s="261"/>
      <c r="L201" s="261"/>
      <c r="M201" s="261"/>
      <c r="N201" s="261"/>
      <c r="O201" s="261"/>
      <c r="P201" s="261"/>
      <c r="Q201" s="261"/>
      <c r="R201" s="261"/>
      <c r="S201" s="261"/>
      <c r="T201" s="261"/>
      <c r="U201" s="261"/>
      <c r="V201" s="261"/>
      <c r="W201" s="261"/>
      <c r="X201" s="261"/>
      <c r="Y201" s="261"/>
      <c r="Z201" s="261"/>
      <c r="AA201" s="261"/>
      <c r="AB201" s="261"/>
      <c r="AC201" s="261"/>
      <c r="AD201" s="261"/>
      <c r="AE201" s="261"/>
      <c r="AF201" s="261"/>
      <c r="AG201" s="261"/>
      <c r="AH201" s="261"/>
      <c r="AI201" s="261"/>
      <c r="AJ201" s="261"/>
      <c r="AK201" s="261"/>
      <c r="AL201" s="261"/>
      <c r="AM201" s="261"/>
      <c r="AN201" s="261"/>
      <c r="AO201" s="261"/>
      <c r="AP201" s="261"/>
      <c r="AQ201" s="261"/>
      <c r="AR201" s="261"/>
      <c r="AS201" s="261"/>
      <c r="AT201" s="261"/>
      <c r="AU201" s="261"/>
    </row>
    <row r="202" spans="3:47" ht="9" customHeight="1" x14ac:dyDescent="0.3">
      <c r="C202" s="261"/>
      <c r="D202" s="261"/>
      <c r="E202" s="261"/>
      <c r="F202" s="261"/>
      <c r="G202" s="261"/>
      <c r="H202" s="261"/>
      <c r="I202" s="261"/>
      <c r="J202" s="261"/>
      <c r="K202" s="261"/>
      <c r="L202" s="261"/>
      <c r="M202" s="261"/>
      <c r="N202" s="261"/>
      <c r="O202" s="261"/>
      <c r="P202" s="261"/>
      <c r="Q202" s="261"/>
      <c r="R202" s="261"/>
      <c r="S202" s="261"/>
      <c r="T202" s="261"/>
      <c r="U202" s="261"/>
      <c r="V202" s="261"/>
      <c r="W202" s="261"/>
      <c r="X202" s="261"/>
      <c r="Y202" s="261"/>
      <c r="Z202" s="261"/>
      <c r="AA202" s="261"/>
      <c r="AB202" s="261"/>
      <c r="AC202" s="261"/>
      <c r="AD202" s="261"/>
      <c r="AE202" s="261"/>
      <c r="AF202" s="261"/>
      <c r="AG202" s="261"/>
      <c r="AH202" s="261"/>
      <c r="AI202" s="261"/>
      <c r="AJ202" s="261"/>
      <c r="AK202" s="261"/>
      <c r="AL202" s="261"/>
      <c r="AM202" s="261"/>
      <c r="AN202" s="261"/>
      <c r="AO202" s="261"/>
      <c r="AP202" s="261"/>
      <c r="AQ202" s="261"/>
      <c r="AR202" s="261"/>
      <c r="AS202" s="261"/>
      <c r="AT202" s="261"/>
      <c r="AU202" s="261"/>
    </row>
    <row r="203" spans="3:47" ht="9" customHeight="1" x14ac:dyDescent="0.3">
      <c r="C203" s="261"/>
      <c r="D203" s="261"/>
      <c r="E203" s="261"/>
      <c r="F203" s="261"/>
      <c r="G203" s="261"/>
      <c r="H203" s="261"/>
      <c r="I203" s="261"/>
      <c r="J203" s="261"/>
      <c r="K203" s="261"/>
      <c r="L203" s="261"/>
      <c r="M203" s="261"/>
      <c r="N203" s="261"/>
      <c r="O203" s="261"/>
      <c r="P203" s="261"/>
      <c r="Q203" s="261"/>
      <c r="R203" s="261"/>
      <c r="S203" s="261"/>
      <c r="T203" s="261"/>
      <c r="U203" s="261"/>
      <c r="V203" s="261"/>
      <c r="W203" s="261"/>
      <c r="X203" s="261"/>
      <c r="Y203" s="261"/>
      <c r="Z203" s="261"/>
      <c r="AA203" s="261"/>
      <c r="AB203" s="261"/>
      <c r="AC203" s="261"/>
      <c r="AD203" s="261"/>
      <c r="AE203" s="261"/>
      <c r="AF203" s="261"/>
      <c r="AG203" s="261"/>
      <c r="AH203" s="261"/>
      <c r="AI203" s="261"/>
      <c r="AJ203" s="261"/>
      <c r="AK203" s="261"/>
      <c r="AL203" s="261"/>
      <c r="AM203" s="261"/>
      <c r="AN203" s="261"/>
      <c r="AO203" s="261"/>
      <c r="AP203" s="261"/>
      <c r="AQ203" s="261"/>
      <c r="AR203" s="261"/>
      <c r="AS203" s="261"/>
      <c r="AT203" s="261"/>
      <c r="AU203" s="261"/>
    </row>
    <row r="204" spans="3:47" ht="9" customHeight="1" x14ac:dyDescent="0.3">
      <c r="C204" s="261"/>
      <c r="D204" s="261"/>
      <c r="E204" s="261"/>
      <c r="F204" s="261"/>
      <c r="G204" s="261"/>
      <c r="H204" s="261"/>
      <c r="I204" s="261"/>
      <c r="J204" s="261"/>
      <c r="K204" s="261"/>
      <c r="L204" s="261"/>
      <c r="M204" s="261"/>
      <c r="N204" s="261"/>
      <c r="O204" s="261"/>
      <c r="P204" s="261"/>
      <c r="Q204" s="261"/>
      <c r="R204" s="261"/>
      <c r="S204" s="261"/>
      <c r="T204" s="261"/>
      <c r="U204" s="261"/>
      <c r="V204" s="261"/>
      <c r="W204" s="261"/>
      <c r="X204" s="261"/>
      <c r="Y204" s="261"/>
      <c r="Z204" s="261"/>
      <c r="AA204" s="261"/>
      <c r="AB204" s="261"/>
      <c r="AC204" s="261"/>
      <c r="AD204" s="261"/>
      <c r="AE204" s="261"/>
      <c r="AF204" s="261"/>
      <c r="AG204" s="261"/>
      <c r="AH204" s="261"/>
      <c r="AI204" s="261"/>
      <c r="AJ204" s="261"/>
      <c r="AK204" s="261"/>
      <c r="AL204" s="261"/>
      <c r="AM204" s="261"/>
      <c r="AN204" s="261"/>
      <c r="AO204" s="261"/>
      <c r="AP204" s="261"/>
      <c r="AQ204" s="261"/>
      <c r="AR204" s="261"/>
      <c r="AS204" s="261"/>
      <c r="AT204" s="261"/>
      <c r="AU204" s="261"/>
    </row>
    <row r="205" spans="3:47" ht="9" customHeight="1" x14ac:dyDescent="0.3">
      <c r="C205" s="261"/>
      <c r="D205" s="261"/>
      <c r="E205" s="261"/>
      <c r="F205" s="261"/>
      <c r="G205" s="261"/>
      <c r="H205" s="261"/>
      <c r="I205" s="261"/>
      <c r="J205" s="261"/>
      <c r="K205" s="261"/>
      <c r="L205" s="261"/>
      <c r="M205" s="261"/>
      <c r="N205" s="261"/>
      <c r="O205" s="261"/>
      <c r="P205" s="261"/>
      <c r="Q205" s="261"/>
      <c r="R205" s="261"/>
      <c r="S205" s="261"/>
      <c r="T205" s="261"/>
      <c r="U205" s="261"/>
      <c r="V205" s="261"/>
      <c r="W205" s="261"/>
      <c r="X205" s="261"/>
      <c r="Y205" s="261"/>
      <c r="Z205" s="261"/>
      <c r="AA205" s="261"/>
      <c r="AB205" s="261"/>
      <c r="AC205" s="261"/>
      <c r="AD205" s="261"/>
      <c r="AE205" s="261"/>
      <c r="AF205" s="261"/>
      <c r="AG205" s="261"/>
      <c r="AH205" s="261"/>
      <c r="AI205" s="261"/>
      <c r="AJ205" s="261"/>
      <c r="AK205" s="261"/>
      <c r="AL205" s="261"/>
      <c r="AM205" s="261"/>
      <c r="AN205" s="261"/>
      <c r="AO205" s="261"/>
      <c r="AP205" s="261"/>
      <c r="AQ205" s="261"/>
      <c r="AR205" s="261"/>
      <c r="AS205" s="261"/>
      <c r="AT205" s="261"/>
      <c r="AU205" s="261"/>
    </row>
    <row r="206" spans="3:47" ht="9" customHeight="1" x14ac:dyDescent="0.3">
      <c r="C206" s="261"/>
      <c r="D206" s="261"/>
      <c r="E206" s="261"/>
      <c r="F206" s="261"/>
      <c r="G206" s="261"/>
      <c r="H206" s="261"/>
      <c r="I206" s="261"/>
      <c r="J206" s="261"/>
      <c r="K206" s="261"/>
      <c r="L206" s="261"/>
      <c r="M206" s="261"/>
      <c r="N206" s="261"/>
      <c r="O206" s="261"/>
      <c r="P206" s="261"/>
      <c r="Q206" s="261"/>
      <c r="R206" s="261"/>
      <c r="S206" s="261"/>
      <c r="T206" s="261"/>
      <c r="U206" s="261"/>
      <c r="V206" s="261"/>
      <c r="W206" s="261"/>
      <c r="X206" s="261"/>
      <c r="Y206" s="261"/>
      <c r="Z206" s="261"/>
      <c r="AA206" s="261"/>
      <c r="AB206" s="261"/>
      <c r="AC206" s="261"/>
      <c r="AD206" s="261"/>
      <c r="AE206" s="261"/>
      <c r="AF206" s="261"/>
      <c r="AG206" s="261"/>
      <c r="AH206" s="261"/>
      <c r="AI206" s="261"/>
      <c r="AJ206" s="261"/>
      <c r="AK206" s="261"/>
      <c r="AL206" s="261"/>
      <c r="AM206" s="261"/>
      <c r="AN206" s="261"/>
      <c r="AO206" s="261"/>
      <c r="AP206" s="261"/>
      <c r="AQ206" s="261"/>
      <c r="AR206" s="261"/>
      <c r="AS206" s="261"/>
      <c r="AT206" s="261"/>
      <c r="AU206" s="261"/>
    </row>
    <row r="207" spans="3:47" ht="9" customHeight="1" x14ac:dyDescent="0.3">
      <c r="C207" s="261"/>
      <c r="D207" s="261"/>
      <c r="E207" s="261"/>
      <c r="F207" s="261"/>
      <c r="G207" s="261"/>
      <c r="H207" s="261"/>
      <c r="I207" s="261"/>
      <c r="J207" s="261"/>
      <c r="K207" s="261"/>
      <c r="L207" s="261"/>
      <c r="M207" s="261"/>
      <c r="N207" s="261"/>
      <c r="O207" s="261"/>
      <c r="P207" s="261"/>
      <c r="Q207" s="261"/>
      <c r="R207" s="261"/>
      <c r="S207" s="261"/>
      <c r="T207" s="261"/>
      <c r="U207" s="261"/>
      <c r="V207" s="261"/>
      <c r="W207" s="261"/>
      <c r="X207" s="261"/>
      <c r="Y207" s="261"/>
      <c r="Z207" s="261"/>
      <c r="AA207" s="261"/>
      <c r="AB207" s="261"/>
      <c r="AC207" s="261"/>
      <c r="AD207" s="261"/>
      <c r="AE207" s="261"/>
      <c r="AF207" s="261"/>
      <c r="AG207" s="261"/>
      <c r="AH207" s="261"/>
      <c r="AI207" s="261"/>
      <c r="AJ207" s="261"/>
      <c r="AK207" s="261"/>
      <c r="AL207" s="261"/>
      <c r="AM207" s="261"/>
      <c r="AN207" s="261"/>
      <c r="AO207" s="261"/>
      <c r="AP207" s="261"/>
      <c r="AQ207" s="261"/>
      <c r="AR207" s="261"/>
      <c r="AS207" s="261"/>
      <c r="AT207" s="261"/>
      <c r="AU207" s="261"/>
    </row>
    <row r="208" spans="3:47" ht="9" customHeight="1" x14ac:dyDescent="0.3">
      <c r="C208" s="261"/>
      <c r="D208" s="261"/>
      <c r="E208" s="261"/>
      <c r="F208" s="261"/>
      <c r="G208" s="261"/>
      <c r="H208" s="261"/>
      <c r="I208" s="261"/>
      <c r="J208" s="261"/>
      <c r="K208" s="261"/>
      <c r="L208" s="261"/>
      <c r="M208" s="261"/>
      <c r="N208" s="261"/>
      <c r="O208" s="261"/>
      <c r="P208" s="261"/>
      <c r="Q208" s="261"/>
      <c r="R208" s="261"/>
      <c r="S208" s="261"/>
      <c r="T208" s="261"/>
      <c r="U208" s="261"/>
      <c r="V208" s="261"/>
      <c r="W208" s="261"/>
      <c r="X208" s="261"/>
      <c r="Y208" s="261"/>
      <c r="Z208" s="261"/>
      <c r="AA208" s="261"/>
      <c r="AB208" s="261"/>
      <c r="AC208" s="261"/>
      <c r="AD208" s="261"/>
      <c r="AE208" s="261"/>
      <c r="AF208" s="261"/>
      <c r="AG208" s="261"/>
      <c r="AH208" s="261"/>
      <c r="AI208" s="261"/>
      <c r="AJ208" s="261"/>
      <c r="AK208" s="261"/>
      <c r="AL208" s="261"/>
      <c r="AM208" s="261"/>
      <c r="AN208" s="261"/>
      <c r="AO208" s="261"/>
      <c r="AP208" s="261"/>
      <c r="AQ208" s="261"/>
      <c r="AR208" s="261"/>
      <c r="AS208" s="261"/>
      <c r="AT208" s="261"/>
      <c r="AU208" s="261"/>
    </row>
    <row r="209" spans="3:47" ht="9" customHeight="1" x14ac:dyDescent="0.3">
      <c r="C209" s="261"/>
      <c r="D209" s="261"/>
      <c r="E209" s="261"/>
      <c r="F209" s="261"/>
      <c r="G209" s="261"/>
      <c r="H209" s="261"/>
      <c r="I209" s="261"/>
      <c r="J209" s="261"/>
      <c r="K209" s="261"/>
      <c r="L209" s="261"/>
      <c r="M209" s="261"/>
      <c r="N209" s="261"/>
      <c r="O209" s="261"/>
      <c r="P209" s="261"/>
      <c r="Q209" s="261"/>
      <c r="R209" s="261"/>
      <c r="S209" s="261"/>
      <c r="T209" s="261"/>
      <c r="U209" s="261"/>
      <c r="V209" s="261"/>
      <c r="W209" s="261"/>
      <c r="X209" s="261"/>
      <c r="Y209" s="261"/>
      <c r="Z209" s="261"/>
      <c r="AA209" s="261"/>
      <c r="AB209" s="261"/>
      <c r="AC209" s="261"/>
      <c r="AD209" s="261"/>
      <c r="AE209" s="261"/>
      <c r="AF209" s="261"/>
      <c r="AG209" s="261"/>
      <c r="AH209" s="261"/>
      <c r="AI209" s="261"/>
      <c r="AJ209" s="261"/>
      <c r="AK209" s="261"/>
      <c r="AL209" s="261"/>
      <c r="AM209" s="261"/>
      <c r="AN209" s="261"/>
      <c r="AO209" s="261"/>
      <c r="AP209" s="261"/>
      <c r="AQ209" s="261"/>
      <c r="AR209" s="261"/>
      <c r="AS209" s="261"/>
      <c r="AT209" s="261"/>
      <c r="AU209" s="261"/>
    </row>
    <row r="210" spans="3:47" ht="9" customHeight="1" x14ac:dyDescent="0.3">
      <c r="C210" s="261"/>
      <c r="D210" s="261"/>
      <c r="E210" s="261"/>
      <c r="F210" s="261"/>
      <c r="G210" s="261"/>
      <c r="H210" s="261"/>
      <c r="I210" s="261"/>
      <c r="J210" s="261"/>
      <c r="K210" s="261"/>
      <c r="L210" s="261"/>
      <c r="M210" s="261"/>
      <c r="N210" s="261"/>
      <c r="O210" s="261"/>
      <c r="P210" s="261"/>
      <c r="Q210" s="261"/>
      <c r="R210" s="261"/>
      <c r="S210" s="261"/>
      <c r="T210" s="261"/>
      <c r="U210" s="261"/>
      <c r="V210" s="261"/>
      <c r="W210" s="261"/>
      <c r="X210" s="261"/>
      <c r="Y210" s="261"/>
      <c r="Z210" s="261"/>
      <c r="AA210" s="261"/>
      <c r="AB210" s="261"/>
      <c r="AC210" s="261"/>
      <c r="AD210" s="261"/>
      <c r="AE210" s="261"/>
      <c r="AF210" s="261"/>
      <c r="AG210" s="261"/>
      <c r="AH210" s="261"/>
      <c r="AI210" s="261"/>
      <c r="AJ210" s="261"/>
      <c r="AK210" s="261"/>
      <c r="AL210" s="261"/>
      <c r="AM210" s="261"/>
      <c r="AN210" s="261"/>
      <c r="AO210" s="261"/>
      <c r="AP210" s="261"/>
      <c r="AQ210" s="261"/>
      <c r="AR210" s="261"/>
      <c r="AS210" s="261"/>
      <c r="AT210" s="261"/>
      <c r="AU210" s="261"/>
    </row>
    <row r="211" spans="3:47" ht="9" customHeight="1" x14ac:dyDescent="0.3">
      <c r="C211" s="261"/>
      <c r="D211" s="261"/>
      <c r="E211" s="261"/>
      <c r="F211" s="261"/>
      <c r="G211" s="261"/>
      <c r="H211" s="261"/>
      <c r="I211" s="261"/>
      <c r="J211" s="261"/>
      <c r="K211" s="261"/>
      <c r="L211" s="261"/>
      <c r="M211" s="261"/>
      <c r="N211" s="261"/>
      <c r="O211" s="261"/>
      <c r="P211" s="261"/>
      <c r="Q211" s="261"/>
      <c r="R211" s="261"/>
      <c r="S211" s="261"/>
      <c r="T211" s="261"/>
      <c r="U211" s="261"/>
      <c r="V211" s="261"/>
      <c r="W211" s="261"/>
      <c r="X211" s="261"/>
      <c r="Y211" s="261"/>
      <c r="Z211" s="261"/>
      <c r="AA211" s="261"/>
      <c r="AB211" s="261"/>
      <c r="AC211" s="261"/>
      <c r="AD211" s="261"/>
      <c r="AE211" s="261"/>
      <c r="AF211" s="261"/>
      <c r="AG211" s="261"/>
      <c r="AH211" s="261"/>
      <c r="AI211" s="261"/>
      <c r="AJ211" s="261"/>
      <c r="AK211" s="261"/>
      <c r="AL211" s="261"/>
      <c r="AM211" s="261"/>
      <c r="AN211" s="261"/>
      <c r="AO211" s="261"/>
      <c r="AP211" s="261"/>
      <c r="AQ211" s="261"/>
      <c r="AR211" s="261"/>
      <c r="AS211" s="261"/>
      <c r="AT211" s="261"/>
      <c r="AU211" s="261"/>
    </row>
    <row r="212" spans="3:47" ht="9" customHeight="1" x14ac:dyDescent="0.3">
      <c r="C212" s="261"/>
      <c r="D212" s="261"/>
      <c r="E212" s="261"/>
      <c r="F212" s="261"/>
      <c r="G212" s="261"/>
      <c r="H212" s="261"/>
      <c r="I212" s="261"/>
      <c r="J212" s="261"/>
      <c r="K212" s="261"/>
      <c r="L212" s="261"/>
      <c r="M212" s="261"/>
      <c r="N212" s="261"/>
      <c r="O212" s="261"/>
      <c r="P212" s="261"/>
      <c r="Q212" s="261"/>
      <c r="R212" s="261"/>
      <c r="S212" s="261"/>
      <c r="T212" s="261"/>
      <c r="U212" s="261"/>
      <c r="V212" s="261"/>
      <c r="W212" s="261"/>
      <c r="X212" s="261"/>
      <c r="Y212" s="261"/>
      <c r="Z212" s="261"/>
      <c r="AA212" s="261"/>
      <c r="AB212" s="261"/>
      <c r="AC212" s="261"/>
      <c r="AD212" s="261"/>
      <c r="AE212" s="261"/>
      <c r="AF212" s="261"/>
      <c r="AG212" s="261"/>
      <c r="AH212" s="261"/>
      <c r="AI212" s="261"/>
      <c r="AJ212" s="261"/>
      <c r="AK212" s="261"/>
      <c r="AL212" s="261"/>
      <c r="AM212" s="261"/>
      <c r="AN212" s="261"/>
      <c r="AO212" s="261"/>
      <c r="AP212" s="261"/>
      <c r="AQ212" s="261"/>
      <c r="AR212" s="261"/>
      <c r="AS212" s="261"/>
      <c r="AT212" s="261"/>
      <c r="AU212" s="261"/>
    </row>
    <row r="213" spans="3:47" ht="9" customHeight="1" x14ac:dyDescent="0.3">
      <c r="C213" s="261"/>
      <c r="D213" s="261"/>
      <c r="E213" s="261"/>
      <c r="F213" s="261"/>
      <c r="G213" s="261"/>
      <c r="H213" s="261"/>
      <c r="I213" s="261"/>
      <c r="J213" s="261"/>
      <c r="K213" s="261"/>
      <c r="L213" s="261"/>
      <c r="M213" s="261"/>
      <c r="N213" s="261"/>
      <c r="O213" s="261"/>
      <c r="P213" s="261"/>
      <c r="Q213" s="261"/>
      <c r="R213" s="261"/>
      <c r="S213" s="261"/>
      <c r="T213" s="261"/>
      <c r="U213" s="261"/>
      <c r="V213" s="261"/>
      <c r="W213" s="261"/>
      <c r="X213" s="261"/>
      <c r="Y213" s="261"/>
      <c r="Z213" s="261"/>
      <c r="AA213" s="261"/>
      <c r="AB213" s="261"/>
      <c r="AC213" s="261"/>
      <c r="AD213" s="261"/>
      <c r="AE213" s="261"/>
      <c r="AF213" s="261"/>
      <c r="AG213" s="261"/>
      <c r="AH213" s="261"/>
      <c r="AI213" s="261"/>
      <c r="AJ213" s="261"/>
      <c r="AK213" s="261"/>
      <c r="AL213" s="261"/>
      <c r="AM213" s="261"/>
      <c r="AN213" s="261"/>
      <c r="AO213" s="261"/>
      <c r="AP213" s="261"/>
      <c r="AQ213" s="261"/>
      <c r="AR213" s="261"/>
      <c r="AS213" s="261"/>
      <c r="AT213" s="261"/>
      <c r="AU213" s="261"/>
    </row>
    <row r="214" spans="3:47" ht="9" customHeight="1" x14ac:dyDescent="0.3">
      <c r="C214" s="261"/>
      <c r="D214" s="261"/>
      <c r="E214" s="261"/>
      <c r="F214" s="261"/>
      <c r="G214" s="261"/>
      <c r="H214" s="261"/>
      <c r="I214" s="261"/>
      <c r="J214" s="261"/>
      <c r="K214" s="261"/>
      <c r="L214" s="261"/>
      <c r="M214" s="261"/>
      <c r="N214" s="261"/>
      <c r="O214" s="261"/>
      <c r="P214" s="261"/>
      <c r="Q214" s="261"/>
      <c r="R214" s="261"/>
      <c r="S214" s="261"/>
      <c r="T214" s="261"/>
      <c r="U214" s="261"/>
      <c r="V214" s="261"/>
      <c r="W214" s="261"/>
      <c r="X214" s="261"/>
      <c r="Y214" s="261"/>
      <c r="Z214" s="261"/>
      <c r="AA214" s="261"/>
      <c r="AB214" s="261"/>
      <c r="AC214" s="261"/>
      <c r="AD214" s="261"/>
      <c r="AE214" s="261"/>
      <c r="AF214" s="261"/>
      <c r="AG214" s="261"/>
      <c r="AH214" s="261"/>
      <c r="AI214" s="261"/>
      <c r="AJ214" s="261"/>
      <c r="AK214" s="261"/>
      <c r="AL214" s="261"/>
      <c r="AM214" s="261"/>
      <c r="AN214" s="261"/>
      <c r="AO214" s="261"/>
      <c r="AP214" s="261"/>
      <c r="AQ214" s="261"/>
      <c r="AR214" s="261"/>
      <c r="AS214" s="261"/>
      <c r="AT214" s="261"/>
      <c r="AU214" s="261"/>
    </row>
    <row r="215" spans="3:47" ht="9" customHeight="1" x14ac:dyDescent="0.3">
      <c r="C215" s="261"/>
      <c r="D215" s="261"/>
      <c r="E215" s="261"/>
      <c r="F215" s="261"/>
      <c r="G215" s="261"/>
      <c r="H215" s="261"/>
      <c r="I215" s="261"/>
      <c r="J215" s="261"/>
      <c r="K215" s="261"/>
      <c r="L215" s="261"/>
      <c r="M215" s="261"/>
      <c r="N215" s="261"/>
      <c r="O215" s="261"/>
      <c r="P215" s="261"/>
      <c r="Q215" s="261"/>
      <c r="R215" s="261"/>
      <c r="S215" s="261"/>
      <c r="T215" s="261"/>
      <c r="U215" s="261"/>
      <c r="V215" s="261"/>
      <c r="W215" s="261"/>
      <c r="X215" s="261"/>
      <c r="Y215" s="261"/>
      <c r="Z215" s="261"/>
      <c r="AA215" s="261"/>
      <c r="AB215" s="261"/>
      <c r="AC215" s="261"/>
      <c r="AD215" s="261"/>
      <c r="AE215" s="261"/>
      <c r="AF215" s="261"/>
      <c r="AG215" s="261"/>
      <c r="AH215" s="261"/>
      <c r="AI215" s="261"/>
      <c r="AJ215" s="261"/>
      <c r="AK215" s="261"/>
      <c r="AL215" s="261"/>
      <c r="AM215" s="261"/>
      <c r="AN215" s="261"/>
      <c r="AO215" s="261"/>
      <c r="AP215" s="261"/>
      <c r="AQ215" s="261"/>
      <c r="AR215" s="261"/>
      <c r="AS215" s="261"/>
      <c r="AT215" s="261"/>
      <c r="AU215" s="261"/>
    </row>
    <row r="216" spans="3:47" ht="9" customHeight="1" x14ac:dyDescent="0.3">
      <c r="C216" s="261"/>
      <c r="D216" s="261"/>
      <c r="E216" s="261"/>
      <c r="F216" s="261"/>
      <c r="G216" s="261"/>
      <c r="H216" s="261"/>
      <c r="I216" s="261"/>
      <c r="J216" s="261"/>
      <c r="K216" s="261"/>
      <c r="L216" s="261"/>
      <c r="M216" s="261"/>
      <c r="N216" s="261"/>
      <c r="O216" s="261"/>
      <c r="P216" s="261"/>
      <c r="Q216" s="261"/>
      <c r="R216" s="261"/>
      <c r="S216" s="261"/>
      <c r="T216" s="261"/>
      <c r="U216" s="261"/>
      <c r="V216" s="261"/>
      <c r="W216" s="261"/>
      <c r="X216" s="261"/>
      <c r="Y216" s="261"/>
      <c r="Z216" s="261"/>
      <c r="AA216" s="261"/>
      <c r="AB216" s="261"/>
      <c r="AC216" s="261"/>
      <c r="AD216" s="261"/>
      <c r="AE216" s="261"/>
      <c r="AF216" s="261"/>
      <c r="AG216" s="261"/>
      <c r="AH216" s="261"/>
      <c r="AI216" s="261"/>
      <c r="AJ216" s="261"/>
      <c r="AK216" s="261"/>
      <c r="AL216" s="261"/>
      <c r="AM216" s="261"/>
      <c r="AN216" s="261"/>
      <c r="AO216" s="261"/>
      <c r="AP216" s="261"/>
      <c r="AQ216" s="261"/>
      <c r="AR216" s="261"/>
      <c r="AS216" s="261"/>
      <c r="AT216" s="261"/>
      <c r="AU216" s="261"/>
    </row>
    <row r="217" spans="3:47" ht="9" customHeight="1" x14ac:dyDescent="0.3">
      <c r="C217" s="261"/>
      <c r="D217" s="261"/>
      <c r="E217" s="261"/>
      <c r="F217" s="261"/>
      <c r="G217" s="261"/>
      <c r="H217" s="261"/>
      <c r="I217" s="261"/>
      <c r="J217" s="261"/>
      <c r="K217" s="261"/>
      <c r="L217" s="261"/>
      <c r="M217" s="261"/>
      <c r="N217" s="261"/>
      <c r="O217" s="261"/>
      <c r="P217" s="261"/>
      <c r="Q217" s="261"/>
      <c r="R217" s="261"/>
      <c r="S217" s="261"/>
      <c r="T217" s="261"/>
      <c r="U217" s="261"/>
      <c r="V217" s="261"/>
      <c r="W217" s="261"/>
      <c r="X217" s="261"/>
      <c r="Y217" s="261"/>
      <c r="Z217" s="261"/>
      <c r="AA217" s="261"/>
      <c r="AB217" s="261"/>
      <c r="AC217" s="261"/>
      <c r="AD217" s="261"/>
      <c r="AE217" s="261"/>
      <c r="AF217" s="261"/>
      <c r="AG217" s="261"/>
      <c r="AH217" s="261"/>
      <c r="AI217" s="261"/>
      <c r="AJ217" s="261"/>
      <c r="AK217" s="261"/>
      <c r="AL217" s="261"/>
      <c r="AM217" s="261"/>
      <c r="AN217" s="261"/>
      <c r="AO217" s="261"/>
      <c r="AP217" s="261"/>
      <c r="AQ217" s="261"/>
      <c r="AR217" s="261"/>
      <c r="AS217" s="261"/>
      <c r="AT217" s="261"/>
      <c r="AU217" s="261"/>
    </row>
    <row r="218" spans="3:47" ht="9" customHeight="1" x14ac:dyDescent="0.3">
      <c r="C218" s="261"/>
      <c r="D218" s="261"/>
      <c r="E218" s="261"/>
      <c r="F218" s="261"/>
      <c r="G218" s="261"/>
      <c r="H218" s="261"/>
      <c r="I218" s="261"/>
      <c r="J218" s="261"/>
      <c r="K218" s="261"/>
      <c r="L218" s="261"/>
      <c r="M218" s="261"/>
      <c r="N218" s="261"/>
      <c r="O218" s="261"/>
      <c r="P218" s="261"/>
      <c r="Q218" s="261"/>
      <c r="R218" s="261"/>
      <c r="S218" s="261"/>
      <c r="T218" s="261"/>
      <c r="U218" s="261"/>
      <c r="V218" s="261"/>
      <c r="W218" s="261"/>
      <c r="X218" s="261"/>
      <c r="Y218" s="261"/>
      <c r="Z218" s="261"/>
      <c r="AA218" s="261"/>
      <c r="AB218" s="261"/>
      <c r="AC218" s="261"/>
      <c r="AD218" s="261"/>
      <c r="AE218" s="261"/>
      <c r="AF218" s="261"/>
      <c r="AG218" s="261"/>
      <c r="AH218" s="261"/>
      <c r="AI218" s="261"/>
      <c r="AJ218" s="261"/>
      <c r="AK218" s="261"/>
      <c r="AL218" s="261"/>
      <c r="AM218" s="261"/>
      <c r="AN218" s="261"/>
      <c r="AO218" s="261"/>
      <c r="AP218" s="261"/>
      <c r="AQ218" s="261"/>
      <c r="AR218" s="261"/>
      <c r="AS218" s="261"/>
      <c r="AT218" s="261"/>
      <c r="AU218" s="261"/>
    </row>
    <row r="219" spans="3:47" ht="9" customHeight="1" x14ac:dyDescent="0.3">
      <c r="C219" s="261"/>
      <c r="D219" s="261"/>
      <c r="E219" s="261"/>
      <c r="F219" s="261"/>
      <c r="G219" s="261"/>
      <c r="H219" s="261"/>
      <c r="I219" s="261"/>
      <c r="J219" s="261"/>
      <c r="K219" s="261"/>
      <c r="L219" s="261"/>
      <c r="M219" s="261"/>
      <c r="N219" s="261"/>
      <c r="O219" s="261"/>
      <c r="P219" s="261"/>
      <c r="Q219" s="261"/>
      <c r="R219" s="261"/>
      <c r="S219" s="261"/>
      <c r="T219" s="261"/>
      <c r="U219" s="261"/>
      <c r="V219" s="261"/>
      <c r="W219" s="261"/>
      <c r="X219" s="261"/>
      <c r="Y219" s="261"/>
      <c r="Z219" s="261"/>
      <c r="AA219" s="261"/>
      <c r="AB219" s="261"/>
      <c r="AC219" s="261"/>
      <c r="AD219" s="261"/>
      <c r="AE219" s="261"/>
      <c r="AF219" s="261"/>
      <c r="AG219" s="261"/>
      <c r="AH219" s="261"/>
      <c r="AI219" s="261"/>
      <c r="AJ219" s="261"/>
      <c r="AK219" s="261"/>
      <c r="AL219" s="261"/>
      <c r="AM219" s="261"/>
      <c r="AN219" s="261"/>
      <c r="AO219" s="261"/>
      <c r="AP219" s="261"/>
      <c r="AQ219" s="261"/>
      <c r="AR219" s="261"/>
      <c r="AS219" s="261"/>
      <c r="AT219" s="261"/>
      <c r="AU219" s="261"/>
    </row>
    <row r="220" spans="3:47" ht="9" customHeight="1" x14ac:dyDescent="0.3">
      <c r="C220" s="261"/>
      <c r="D220" s="261"/>
      <c r="E220" s="261"/>
      <c r="F220" s="261"/>
      <c r="G220" s="261"/>
      <c r="H220" s="261"/>
      <c r="I220" s="261"/>
      <c r="J220" s="261"/>
      <c r="K220" s="261"/>
      <c r="L220" s="261"/>
      <c r="M220" s="261"/>
      <c r="N220" s="261"/>
      <c r="O220" s="261"/>
      <c r="P220" s="261"/>
      <c r="Q220" s="261"/>
      <c r="R220" s="261"/>
      <c r="S220" s="261"/>
      <c r="T220" s="261"/>
      <c r="U220" s="261"/>
      <c r="V220" s="261"/>
      <c r="W220" s="261"/>
      <c r="X220" s="261"/>
      <c r="Y220" s="261"/>
      <c r="Z220" s="261"/>
      <c r="AA220" s="261"/>
      <c r="AB220" s="261"/>
      <c r="AC220" s="261"/>
      <c r="AD220" s="261"/>
      <c r="AE220" s="261"/>
      <c r="AF220" s="261"/>
      <c r="AG220" s="261"/>
      <c r="AH220" s="261"/>
      <c r="AI220" s="261"/>
      <c r="AJ220" s="261"/>
      <c r="AK220" s="261"/>
      <c r="AL220" s="261"/>
      <c r="AM220" s="261"/>
      <c r="AN220" s="261"/>
      <c r="AO220" s="261"/>
      <c r="AP220" s="261"/>
      <c r="AQ220" s="261"/>
      <c r="AR220" s="261"/>
      <c r="AS220" s="261"/>
      <c r="AT220" s="261"/>
      <c r="AU220" s="261"/>
    </row>
    <row r="221" spans="3:47" ht="9" customHeight="1" x14ac:dyDescent="0.3">
      <c r="C221" s="261"/>
      <c r="D221" s="261"/>
      <c r="E221" s="261"/>
      <c r="F221" s="261"/>
      <c r="G221" s="261"/>
      <c r="H221" s="261"/>
      <c r="I221" s="261"/>
      <c r="J221" s="261"/>
      <c r="K221" s="261"/>
      <c r="L221" s="261"/>
      <c r="M221" s="261"/>
      <c r="N221" s="261"/>
      <c r="O221" s="261"/>
      <c r="P221" s="261"/>
      <c r="Q221" s="261"/>
      <c r="R221" s="261"/>
      <c r="S221" s="261"/>
      <c r="T221" s="261"/>
      <c r="U221" s="261"/>
      <c r="V221" s="261"/>
      <c r="W221" s="261"/>
      <c r="X221" s="261"/>
      <c r="Y221" s="261"/>
      <c r="Z221" s="261"/>
      <c r="AA221" s="261"/>
      <c r="AB221" s="261"/>
      <c r="AC221" s="261"/>
      <c r="AD221" s="261"/>
      <c r="AE221" s="261"/>
      <c r="AF221" s="261"/>
      <c r="AG221" s="261"/>
      <c r="AH221" s="261"/>
      <c r="AI221" s="261"/>
      <c r="AJ221" s="261"/>
      <c r="AK221" s="261"/>
      <c r="AL221" s="261"/>
      <c r="AM221" s="261"/>
      <c r="AN221" s="261"/>
      <c r="AO221" s="261"/>
      <c r="AP221" s="261"/>
      <c r="AQ221" s="261"/>
      <c r="AR221" s="261"/>
      <c r="AS221" s="261"/>
      <c r="AT221" s="261"/>
      <c r="AU221" s="261"/>
    </row>
    <row r="222" spans="3:47" ht="9" customHeight="1" x14ac:dyDescent="0.3">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c r="AA222" s="261"/>
      <c r="AB222" s="261"/>
      <c r="AC222" s="261"/>
      <c r="AD222" s="261"/>
      <c r="AE222" s="261"/>
      <c r="AF222" s="261"/>
      <c r="AG222" s="261"/>
      <c r="AH222" s="261"/>
      <c r="AI222" s="261"/>
      <c r="AJ222" s="261"/>
      <c r="AK222" s="261"/>
      <c r="AL222" s="261"/>
      <c r="AM222" s="261"/>
      <c r="AN222" s="261"/>
      <c r="AO222" s="261"/>
      <c r="AP222" s="261"/>
      <c r="AQ222" s="261"/>
      <c r="AR222" s="261"/>
      <c r="AS222" s="261"/>
      <c r="AT222" s="261"/>
      <c r="AU222" s="261"/>
    </row>
    <row r="223" spans="3:47" ht="9" customHeight="1" x14ac:dyDescent="0.3">
      <c r="C223" s="261"/>
      <c r="D223" s="261"/>
      <c r="E223" s="261"/>
      <c r="F223" s="261"/>
      <c r="G223" s="261"/>
      <c r="H223" s="261"/>
      <c r="I223" s="261"/>
      <c r="J223" s="261"/>
      <c r="K223" s="261"/>
      <c r="L223" s="261"/>
      <c r="M223" s="261"/>
      <c r="N223" s="261"/>
      <c r="O223" s="261"/>
      <c r="P223" s="261"/>
      <c r="Q223" s="261"/>
      <c r="R223" s="261"/>
      <c r="S223" s="261"/>
      <c r="T223" s="261"/>
      <c r="U223" s="261"/>
      <c r="V223" s="261"/>
      <c r="W223" s="261"/>
      <c r="X223" s="261"/>
      <c r="Y223" s="261"/>
      <c r="Z223" s="261"/>
      <c r="AA223" s="261"/>
      <c r="AB223" s="261"/>
      <c r="AC223" s="261"/>
      <c r="AD223" s="261"/>
      <c r="AE223" s="261"/>
      <c r="AF223" s="261"/>
      <c r="AG223" s="261"/>
      <c r="AH223" s="261"/>
      <c r="AI223" s="261"/>
      <c r="AJ223" s="261"/>
      <c r="AK223" s="261"/>
      <c r="AL223" s="261"/>
      <c r="AM223" s="261"/>
      <c r="AN223" s="261"/>
      <c r="AO223" s="261"/>
      <c r="AP223" s="261"/>
      <c r="AQ223" s="261"/>
      <c r="AR223" s="261"/>
      <c r="AS223" s="261"/>
      <c r="AT223" s="261"/>
      <c r="AU223" s="261"/>
    </row>
    <row r="224" spans="3:47" ht="9" customHeight="1" x14ac:dyDescent="0.3">
      <c r="C224" s="261"/>
      <c r="D224" s="261"/>
      <c r="E224" s="261"/>
      <c r="F224" s="261"/>
      <c r="G224" s="261"/>
      <c r="H224" s="261"/>
      <c r="I224" s="261"/>
      <c r="J224" s="261"/>
      <c r="K224" s="261"/>
      <c r="L224" s="261"/>
      <c r="M224" s="261"/>
      <c r="N224" s="261"/>
      <c r="O224" s="261"/>
      <c r="P224" s="261"/>
      <c r="Q224" s="261"/>
      <c r="R224" s="261"/>
      <c r="S224" s="261"/>
      <c r="T224" s="261"/>
      <c r="U224" s="261"/>
      <c r="V224" s="261"/>
      <c r="W224" s="261"/>
      <c r="X224" s="261"/>
      <c r="Y224" s="261"/>
      <c r="Z224" s="261"/>
      <c r="AA224" s="261"/>
      <c r="AB224" s="261"/>
      <c r="AC224" s="261"/>
      <c r="AD224" s="261"/>
      <c r="AE224" s="261"/>
      <c r="AF224" s="261"/>
      <c r="AG224" s="261"/>
      <c r="AH224" s="261"/>
      <c r="AI224" s="261"/>
      <c r="AJ224" s="261"/>
      <c r="AK224" s="261"/>
      <c r="AL224" s="261"/>
      <c r="AM224" s="261"/>
      <c r="AN224" s="261"/>
      <c r="AO224" s="261"/>
      <c r="AP224" s="261"/>
      <c r="AQ224" s="261"/>
      <c r="AR224" s="261"/>
      <c r="AS224" s="261"/>
      <c r="AT224" s="261"/>
      <c r="AU224" s="261"/>
    </row>
    <row r="225" spans="2:50" ht="9" customHeight="1" x14ac:dyDescent="0.3">
      <c r="C225" s="261"/>
      <c r="D225" s="261"/>
      <c r="E225" s="261"/>
      <c r="F225" s="261"/>
      <c r="G225" s="261"/>
      <c r="H225" s="261"/>
      <c r="I225" s="261"/>
      <c r="J225" s="261"/>
      <c r="K225" s="261"/>
      <c r="L225" s="261"/>
      <c r="M225" s="261"/>
      <c r="N225" s="261"/>
      <c r="O225" s="261"/>
      <c r="P225" s="261"/>
      <c r="Q225" s="261"/>
      <c r="R225" s="261"/>
      <c r="S225" s="261"/>
      <c r="T225" s="261"/>
      <c r="U225" s="261"/>
      <c r="V225" s="261"/>
      <c r="W225" s="261"/>
      <c r="X225" s="261"/>
      <c r="Y225" s="261"/>
      <c r="Z225" s="261"/>
      <c r="AA225" s="261"/>
      <c r="AB225" s="261"/>
      <c r="AC225" s="261"/>
      <c r="AD225" s="261"/>
      <c r="AE225" s="261"/>
      <c r="AF225" s="261"/>
      <c r="AG225" s="261"/>
      <c r="AH225" s="261"/>
      <c r="AI225" s="261"/>
      <c r="AJ225" s="261"/>
      <c r="AK225" s="261"/>
      <c r="AL225" s="261"/>
      <c r="AM225" s="261"/>
      <c r="AN225" s="261"/>
      <c r="AO225" s="261"/>
      <c r="AP225" s="261"/>
      <c r="AQ225" s="261"/>
      <c r="AR225" s="261"/>
      <c r="AS225" s="261"/>
      <c r="AT225" s="261"/>
      <c r="AU225" s="261"/>
    </row>
    <row r="226" spans="2:50" ht="9" customHeight="1" x14ac:dyDescent="0.3">
      <c r="C226" s="261"/>
      <c r="D226" s="261"/>
      <c r="E226" s="261"/>
      <c r="F226" s="261"/>
      <c r="G226" s="261"/>
      <c r="H226" s="261"/>
      <c r="I226" s="261"/>
      <c r="J226" s="261"/>
      <c r="K226" s="261"/>
      <c r="L226" s="261"/>
      <c r="M226" s="261"/>
      <c r="N226" s="261"/>
      <c r="O226" s="261"/>
      <c r="P226" s="261"/>
      <c r="Q226" s="261"/>
      <c r="R226" s="261"/>
      <c r="S226" s="261"/>
      <c r="T226" s="261"/>
      <c r="U226" s="261"/>
      <c r="V226" s="261"/>
      <c r="W226" s="261"/>
      <c r="X226" s="261"/>
      <c r="Y226" s="261"/>
      <c r="Z226" s="261"/>
      <c r="AA226" s="261"/>
      <c r="AB226" s="261"/>
      <c r="AC226" s="261"/>
      <c r="AD226" s="261"/>
      <c r="AE226" s="261"/>
      <c r="AF226" s="261"/>
      <c r="AG226" s="261"/>
      <c r="AH226" s="261"/>
      <c r="AI226" s="261"/>
      <c r="AJ226" s="261"/>
      <c r="AK226" s="261"/>
      <c r="AL226" s="261"/>
      <c r="AM226" s="261"/>
      <c r="AN226" s="261"/>
      <c r="AO226" s="261"/>
      <c r="AP226" s="261"/>
      <c r="AQ226" s="261"/>
      <c r="AR226" s="261"/>
      <c r="AS226" s="261"/>
      <c r="AT226" s="261"/>
      <c r="AU226" s="261"/>
    </row>
    <row r="227" spans="2:50" ht="9" customHeight="1" x14ac:dyDescent="0.3">
      <c r="C227" s="261"/>
      <c r="D227" s="261"/>
      <c r="E227" s="261"/>
      <c r="F227" s="261"/>
      <c r="G227" s="261"/>
      <c r="H227" s="261"/>
      <c r="I227" s="261"/>
      <c r="J227" s="261"/>
      <c r="K227" s="261"/>
      <c r="L227" s="261"/>
      <c r="M227" s="261"/>
      <c r="N227" s="261"/>
      <c r="O227" s="261"/>
      <c r="P227" s="261"/>
      <c r="Q227" s="261"/>
      <c r="R227" s="261"/>
      <c r="S227" s="261"/>
      <c r="T227" s="261"/>
      <c r="U227" s="261"/>
      <c r="V227" s="261"/>
      <c r="W227" s="261"/>
      <c r="X227" s="261"/>
      <c r="Y227" s="261"/>
      <c r="Z227" s="261"/>
      <c r="AA227" s="261"/>
      <c r="AB227" s="261"/>
      <c r="AC227" s="261"/>
      <c r="AD227" s="261"/>
      <c r="AE227" s="261"/>
      <c r="AF227" s="261"/>
      <c r="AG227" s="261"/>
      <c r="AH227" s="261"/>
      <c r="AI227" s="261"/>
      <c r="AJ227" s="261"/>
      <c r="AK227" s="261"/>
      <c r="AL227" s="261"/>
      <c r="AM227" s="261"/>
      <c r="AN227" s="261"/>
      <c r="AO227" s="261"/>
      <c r="AP227" s="261"/>
      <c r="AQ227" s="261"/>
      <c r="AR227" s="261"/>
      <c r="AS227" s="261"/>
      <c r="AT227" s="261"/>
      <c r="AU227" s="261"/>
    </row>
    <row r="228" spans="2:50" ht="9" customHeight="1" x14ac:dyDescent="0.3">
      <c r="C228" s="261"/>
      <c r="D228" s="261"/>
      <c r="E228" s="261"/>
      <c r="F228" s="261"/>
      <c r="G228" s="261"/>
      <c r="H228" s="261"/>
      <c r="I228" s="261"/>
      <c r="J228" s="261"/>
      <c r="K228" s="261"/>
      <c r="L228" s="261"/>
      <c r="M228" s="261"/>
      <c r="N228" s="261"/>
      <c r="O228" s="261"/>
      <c r="P228" s="261"/>
      <c r="Q228" s="261"/>
      <c r="R228" s="261"/>
      <c r="S228" s="261"/>
      <c r="T228" s="261"/>
      <c r="U228" s="261"/>
      <c r="V228" s="261"/>
      <c r="W228" s="261"/>
      <c r="X228" s="261"/>
      <c r="Y228" s="261"/>
      <c r="Z228" s="261"/>
      <c r="AA228" s="261"/>
      <c r="AB228" s="261"/>
      <c r="AC228" s="261"/>
      <c r="AD228" s="261"/>
      <c r="AE228" s="261"/>
      <c r="AF228" s="261"/>
      <c r="AG228" s="261"/>
      <c r="AH228" s="261"/>
      <c r="AI228" s="261"/>
      <c r="AJ228" s="261"/>
      <c r="AK228" s="261"/>
      <c r="AL228" s="261"/>
      <c r="AM228" s="261"/>
      <c r="AN228" s="261"/>
      <c r="AO228" s="261"/>
      <c r="AP228" s="261"/>
      <c r="AQ228" s="261"/>
      <c r="AR228" s="261"/>
      <c r="AS228" s="261"/>
      <c r="AT228" s="261"/>
      <c r="AU228" s="261"/>
    </row>
    <row r="229" spans="2:50" ht="9" customHeight="1" x14ac:dyDescent="0.3">
      <c r="C229" s="261"/>
      <c r="D229" s="261"/>
      <c r="E229" s="261"/>
      <c r="F229" s="261"/>
      <c r="G229" s="261"/>
      <c r="H229" s="261"/>
      <c r="I229" s="261"/>
      <c r="J229" s="261"/>
      <c r="K229" s="261"/>
      <c r="L229" s="261"/>
      <c r="M229" s="261"/>
      <c r="N229" s="261"/>
      <c r="O229" s="261"/>
      <c r="P229" s="261"/>
      <c r="Q229" s="261"/>
      <c r="R229" s="261"/>
      <c r="S229" s="261"/>
      <c r="T229" s="261"/>
      <c r="U229" s="261"/>
      <c r="V229" s="261"/>
      <c r="W229" s="261"/>
      <c r="X229" s="261"/>
      <c r="Y229" s="261"/>
      <c r="Z229" s="261"/>
      <c r="AA229" s="261"/>
      <c r="AB229" s="261"/>
      <c r="AC229" s="261"/>
      <c r="AD229" s="261"/>
      <c r="AE229" s="261"/>
      <c r="AF229" s="261"/>
      <c r="AG229" s="261"/>
      <c r="AH229" s="261"/>
      <c r="AI229" s="261"/>
      <c r="AJ229" s="261"/>
      <c r="AK229" s="261"/>
      <c r="AL229" s="261"/>
      <c r="AM229" s="261"/>
      <c r="AN229" s="261"/>
      <c r="AO229" s="261"/>
      <c r="AP229" s="261"/>
      <c r="AQ229" s="261"/>
      <c r="AR229" s="261"/>
      <c r="AS229" s="261"/>
      <c r="AT229" s="261"/>
      <c r="AU229" s="261"/>
    </row>
    <row r="230" spans="2:50" ht="9" customHeight="1" x14ac:dyDescent="0.3">
      <c r="C230" s="261"/>
      <c r="D230" s="261"/>
      <c r="E230" s="261"/>
      <c r="F230" s="261"/>
      <c r="G230" s="261"/>
      <c r="H230" s="261"/>
      <c r="I230" s="261"/>
      <c r="J230" s="261"/>
      <c r="K230" s="261"/>
      <c r="L230" s="261"/>
      <c r="M230" s="261"/>
      <c r="N230" s="261"/>
      <c r="O230" s="261"/>
      <c r="P230" s="261"/>
      <c r="Q230" s="261"/>
      <c r="R230" s="261"/>
      <c r="S230" s="261"/>
      <c r="T230" s="261"/>
      <c r="U230" s="261"/>
      <c r="V230" s="261"/>
      <c r="W230" s="261"/>
      <c r="X230" s="261"/>
      <c r="Y230" s="261"/>
      <c r="Z230" s="261"/>
      <c r="AA230" s="261"/>
      <c r="AB230" s="261"/>
      <c r="AC230" s="261"/>
      <c r="AD230" s="261"/>
      <c r="AE230" s="261"/>
      <c r="AF230" s="261"/>
      <c r="AG230" s="261"/>
      <c r="AH230" s="261"/>
      <c r="AI230" s="261"/>
      <c r="AJ230" s="261"/>
      <c r="AK230" s="261"/>
      <c r="AL230" s="261"/>
      <c r="AM230" s="261"/>
      <c r="AN230" s="261"/>
      <c r="AO230" s="261"/>
      <c r="AP230" s="261"/>
      <c r="AQ230" s="261"/>
      <c r="AR230" s="261"/>
      <c r="AS230" s="261"/>
      <c r="AT230" s="261"/>
      <c r="AU230" s="261"/>
    </row>
    <row r="231" spans="2:50" ht="9" customHeight="1" x14ac:dyDescent="0.3">
      <c r="C231" s="261"/>
      <c r="D231" s="261"/>
      <c r="E231" s="261"/>
      <c r="F231" s="261"/>
      <c r="G231" s="261"/>
      <c r="H231" s="261"/>
      <c r="I231" s="261"/>
      <c r="J231" s="261"/>
      <c r="K231" s="261"/>
      <c r="L231" s="261"/>
      <c r="M231" s="261"/>
      <c r="N231" s="261"/>
      <c r="O231" s="261"/>
      <c r="P231" s="261"/>
      <c r="Q231" s="261"/>
      <c r="R231" s="261"/>
      <c r="S231" s="261"/>
      <c r="T231" s="261"/>
      <c r="U231" s="261"/>
      <c r="V231" s="261"/>
      <c r="W231" s="261"/>
      <c r="X231" s="261"/>
      <c r="Y231" s="261"/>
      <c r="Z231" s="261"/>
      <c r="AA231" s="261"/>
      <c r="AB231" s="261"/>
      <c r="AC231" s="261"/>
      <c r="AD231" s="261"/>
      <c r="AE231" s="261"/>
      <c r="AF231" s="261"/>
      <c r="AG231" s="261"/>
      <c r="AH231" s="261"/>
      <c r="AI231" s="261"/>
      <c r="AJ231" s="261"/>
      <c r="AK231" s="261"/>
      <c r="AL231" s="261"/>
      <c r="AM231" s="261"/>
      <c r="AN231" s="261"/>
      <c r="AO231" s="261"/>
      <c r="AP231" s="261"/>
      <c r="AQ231" s="261"/>
      <c r="AR231" s="261"/>
      <c r="AS231" s="261"/>
      <c r="AT231" s="261"/>
      <c r="AU231" s="261"/>
    </row>
    <row r="232" spans="2:50" ht="9" customHeight="1" x14ac:dyDescent="0.3">
      <c r="C232" s="261"/>
      <c r="D232" s="261"/>
      <c r="E232" s="261"/>
      <c r="F232" s="261"/>
      <c r="G232" s="261"/>
      <c r="H232" s="261"/>
      <c r="I232" s="261"/>
      <c r="J232" s="261"/>
      <c r="K232" s="261"/>
      <c r="L232" s="261"/>
      <c r="M232" s="261"/>
      <c r="N232" s="261"/>
      <c r="O232" s="261"/>
      <c r="P232" s="261"/>
      <c r="Q232" s="261"/>
      <c r="R232" s="261"/>
      <c r="S232" s="261"/>
      <c r="T232" s="261"/>
      <c r="U232" s="261"/>
      <c r="V232" s="261"/>
      <c r="W232" s="261"/>
      <c r="X232" s="261"/>
      <c r="Y232" s="261"/>
      <c r="Z232" s="261"/>
      <c r="AA232" s="261"/>
      <c r="AB232" s="261"/>
      <c r="AC232" s="261"/>
      <c r="AD232" s="261"/>
      <c r="AE232" s="261"/>
      <c r="AF232" s="261"/>
      <c r="AG232" s="261"/>
      <c r="AH232" s="261"/>
      <c r="AI232" s="261"/>
      <c r="AJ232" s="261"/>
      <c r="AK232" s="261"/>
      <c r="AL232" s="261"/>
      <c r="AM232" s="261"/>
      <c r="AN232" s="261"/>
      <c r="AO232" s="261"/>
      <c r="AP232" s="261"/>
      <c r="AQ232" s="261"/>
      <c r="AR232" s="261"/>
      <c r="AS232" s="261"/>
      <c r="AT232" s="261"/>
      <c r="AU232" s="261"/>
    </row>
    <row r="233" spans="2:50" ht="9" customHeight="1" x14ac:dyDescent="0.3">
      <c r="C233" s="261"/>
      <c r="D233" s="261"/>
      <c r="E233" s="261"/>
      <c r="F233" s="261"/>
      <c r="G233" s="261"/>
      <c r="H233" s="261"/>
      <c r="I233" s="261"/>
      <c r="J233" s="261"/>
      <c r="K233" s="261"/>
      <c r="L233" s="261"/>
      <c r="M233" s="261"/>
      <c r="N233" s="261"/>
      <c r="O233" s="261"/>
      <c r="P233" s="261"/>
      <c r="Q233" s="261"/>
      <c r="R233" s="261"/>
      <c r="S233" s="261"/>
      <c r="T233" s="261"/>
      <c r="U233" s="261"/>
      <c r="V233" s="261"/>
      <c r="W233" s="261"/>
      <c r="X233" s="261"/>
      <c r="Y233" s="261"/>
      <c r="Z233" s="261"/>
      <c r="AA233" s="261"/>
      <c r="AB233" s="261"/>
      <c r="AC233" s="261"/>
      <c r="AD233" s="261"/>
      <c r="AE233" s="261"/>
      <c r="AF233" s="261"/>
      <c r="AG233" s="261"/>
      <c r="AH233" s="261"/>
      <c r="AI233" s="261"/>
      <c r="AJ233" s="261"/>
      <c r="AK233" s="261"/>
      <c r="AL233" s="261"/>
      <c r="AM233" s="261"/>
      <c r="AN233" s="261"/>
      <c r="AO233" s="261"/>
      <c r="AP233" s="261"/>
      <c r="AQ233" s="261"/>
      <c r="AR233" s="261"/>
      <c r="AS233" s="261"/>
      <c r="AT233" s="261"/>
      <c r="AU233" s="261"/>
    </row>
    <row r="235" spans="2:50" ht="9" customHeight="1" x14ac:dyDescent="0.3">
      <c r="B235" s="244" t="s">
        <v>1050</v>
      </c>
      <c r="C235" s="244"/>
      <c r="D235" s="245" t="s">
        <v>0</v>
      </c>
      <c r="E235" s="245"/>
      <c r="F235" s="245"/>
      <c r="G235" s="245"/>
      <c r="H235" s="245"/>
      <c r="I235" s="245"/>
      <c r="J235" s="245"/>
      <c r="K235" s="245"/>
      <c r="L235" s="245"/>
      <c r="M235" s="245"/>
      <c r="N235" s="245"/>
      <c r="O235" s="245"/>
      <c r="P235" s="245"/>
      <c r="Q235" s="245"/>
      <c r="R235" s="245"/>
      <c r="S235" s="245"/>
      <c r="T235" s="245"/>
      <c r="U235" s="245"/>
      <c r="V235" s="245"/>
      <c r="W235" s="245"/>
      <c r="X235" s="245"/>
      <c r="Y235" s="245"/>
      <c r="Z235" s="245"/>
      <c r="AA235" s="245"/>
      <c r="AB235" s="245"/>
      <c r="AC235" s="245"/>
      <c r="AD235" s="245"/>
      <c r="AE235" s="245"/>
      <c r="AF235" s="245"/>
      <c r="AG235" s="245"/>
      <c r="AH235" s="245"/>
      <c r="AI235" s="245"/>
      <c r="AJ235" s="245"/>
      <c r="AK235" s="245"/>
      <c r="AL235" s="245"/>
      <c r="AM235" s="245"/>
      <c r="AN235" s="245"/>
      <c r="AO235" s="245"/>
      <c r="AP235" s="245"/>
      <c r="AQ235" s="245"/>
      <c r="AR235" s="245"/>
      <c r="AS235" s="245"/>
      <c r="AT235" s="245"/>
      <c r="AU235" s="245"/>
      <c r="AV235" s="245"/>
      <c r="AW235" s="10"/>
      <c r="AX235" s="11"/>
    </row>
    <row r="236" spans="2:50" ht="9" customHeight="1" x14ac:dyDescent="0.3">
      <c r="B236" s="244"/>
      <c r="C236" s="244"/>
      <c r="D236" s="245"/>
      <c r="E236" s="245"/>
      <c r="F236" s="245"/>
      <c r="G236" s="245"/>
      <c r="H236" s="245"/>
      <c r="I236" s="245"/>
      <c r="J236" s="245"/>
      <c r="K236" s="245"/>
      <c r="L236" s="245"/>
      <c r="M236" s="245"/>
      <c r="N236" s="245"/>
      <c r="O236" s="245"/>
      <c r="P236" s="245"/>
      <c r="Q236" s="245"/>
      <c r="R236" s="245"/>
      <c r="S236" s="245"/>
      <c r="T236" s="245"/>
      <c r="U236" s="245"/>
      <c r="V236" s="245"/>
      <c r="W236" s="245"/>
      <c r="X236" s="245"/>
      <c r="Y236" s="245"/>
      <c r="Z236" s="245"/>
      <c r="AA236" s="245"/>
      <c r="AB236" s="245"/>
      <c r="AC236" s="245"/>
      <c r="AD236" s="245"/>
      <c r="AE236" s="245"/>
      <c r="AF236" s="245"/>
      <c r="AG236" s="245"/>
      <c r="AH236" s="245"/>
      <c r="AI236" s="245"/>
      <c r="AJ236" s="245"/>
      <c r="AK236" s="245"/>
      <c r="AL236" s="245"/>
      <c r="AM236" s="245"/>
      <c r="AN236" s="245"/>
      <c r="AO236" s="245"/>
      <c r="AP236" s="245"/>
      <c r="AQ236" s="245"/>
      <c r="AR236" s="245"/>
      <c r="AS236" s="245"/>
      <c r="AT236" s="245"/>
      <c r="AU236" s="245"/>
      <c r="AV236" s="245"/>
      <c r="AW236" s="10"/>
      <c r="AX236" s="11"/>
    </row>
    <row r="238" spans="2:50" s="14" customFormat="1" ht="9" customHeight="1" x14ac:dyDescent="0.3">
      <c r="B238" s="15"/>
      <c r="C238" s="15"/>
      <c r="E238" s="54"/>
      <c r="F238" s="272" t="s">
        <v>1</v>
      </c>
      <c r="G238" s="272"/>
      <c r="H238" s="272"/>
      <c r="I238" s="272"/>
      <c r="J238" s="272"/>
      <c r="K238" s="272"/>
      <c r="L238" s="272"/>
      <c r="M238" s="15"/>
      <c r="N238" s="263" t="s">
        <v>1067</v>
      </c>
      <c r="O238" s="263"/>
      <c r="R238" s="34">
        <f>VLOOKUP(N238,Liste!A:B,2,0)</f>
        <v>1</v>
      </c>
      <c r="T238" s="54"/>
      <c r="U238" s="54"/>
      <c r="V238" s="272" t="s">
        <v>2</v>
      </c>
      <c r="W238" s="272"/>
      <c r="X238" s="272"/>
      <c r="Y238" s="272"/>
      <c r="Z238" s="272"/>
      <c r="AA238" s="272"/>
      <c r="AB238" s="272"/>
      <c r="AC238" s="15"/>
      <c r="AD238" s="263" t="s">
        <v>1067</v>
      </c>
      <c r="AE238" s="263"/>
      <c r="AH238" s="34">
        <f>VLOOKUP(AD238,Liste!A:B,2,0)</f>
        <v>1</v>
      </c>
      <c r="AJ238" s="54"/>
      <c r="AK238" s="54"/>
      <c r="AL238" s="272" t="s">
        <v>3</v>
      </c>
      <c r="AM238" s="272"/>
      <c r="AN238" s="272"/>
      <c r="AO238" s="272"/>
      <c r="AP238" s="272"/>
      <c r="AQ238" s="272"/>
      <c r="AR238" s="272"/>
      <c r="AS238" s="15"/>
      <c r="AT238" s="263" t="s">
        <v>1067</v>
      </c>
      <c r="AU238" s="263"/>
      <c r="AW238" s="34">
        <f>VLOOKUP(AT238,Liste!A:B,2,0)</f>
        <v>1</v>
      </c>
    </row>
    <row r="239" spans="2:50" s="14" customFormat="1" ht="9" customHeight="1" x14ac:dyDescent="0.3">
      <c r="B239" s="15"/>
      <c r="C239" s="15"/>
      <c r="D239" s="54"/>
      <c r="E239" s="54"/>
      <c r="F239" s="272"/>
      <c r="G239" s="272"/>
      <c r="H239" s="272"/>
      <c r="I239" s="272"/>
      <c r="J239" s="272"/>
      <c r="K239" s="272"/>
      <c r="L239" s="272"/>
      <c r="M239" s="15"/>
      <c r="N239" s="263"/>
      <c r="O239" s="263"/>
      <c r="R239" s="20"/>
      <c r="T239" s="54"/>
      <c r="U239" s="54"/>
      <c r="V239" s="272"/>
      <c r="W239" s="272"/>
      <c r="X239" s="272"/>
      <c r="Y239" s="272"/>
      <c r="Z239" s="272"/>
      <c r="AA239" s="272"/>
      <c r="AB239" s="272"/>
      <c r="AC239" s="15"/>
      <c r="AD239" s="263"/>
      <c r="AE239" s="263"/>
      <c r="AH239" s="20"/>
      <c r="AJ239" s="54"/>
      <c r="AK239" s="54"/>
      <c r="AL239" s="272"/>
      <c r="AM239" s="272"/>
      <c r="AN239" s="272"/>
      <c r="AO239" s="272"/>
      <c r="AP239" s="272"/>
      <c r="AQ239" s="272"/>
      <c r="AR239" s="272"/>
      <c r="AS239" s="15"/>
      <c r="AT239" s="263"/>
      <c r="AU239" s="263"/>
      <c r="AW239" s="20"/>
    </row>
    <row r="244" spans="1:50" ht="9" customHeight="1" x14ac:dyDescent="0.3">
      <c r="B244" s="244" t="s">
        <v>1050</v>
      </c>
      <c r="C244" s="244"/>
      <c r="D244" s="245" t="s">
        <v>4</v>
      </c>
      <c r="E244" s="245"/>
      <c r="F244" s="245"/>
      <c r="G244" s="245"/>
      <c r="H244" s="245"/>
      <c r="I244" s="245"/>
      <c r="J244" s="245"/>
      <c r="K244" s="245"/>
      <c r="L244" s="245"/>
      <c r="M244" s="245"/>
      <c r="N244" s="245"/>
      <c r="O244" s="245"/>
      <c r="P244" s="245"/>
      <c r="Q244" s="245"/>
      <c r="R244" s="245"/>
      <c r="S244" s="245"/>
      <c r="T244" s="245"/>
      <c r="U244" s="245"/>
      <c r="V244" s="245"/>
      <c r="W244" s="245"/>
      <c r="X244" s="245"/>
      <c r="Y244" s="245"/>
      <c r="Z244" s="245"/>
      <c r="AA244" s="245"/>
      <c r="AB244" s="245"/>
      <c r="AC244" s="245"/>
      <c r="AD244" s="245"/>
      <c r="AE244" s="245"/>
      <c r="AF244" s="245"/>
      <c r="AG244" s="245"/>
      <c r="AH244" s="245"/>
      <c r="AI244" s="245"/>
      <c r="AJ244" s="245"/>
      <c r="AK244" s="245"/>
      <c r="AL244" s="245"/>
      <c r="AM244" s="245"/>
      <c r="AN244" s="245"/>
      <c r="AO244" s="245"/>
      <c r="AP244" s="245"/>
      <c r="AQ244" s="245"/>
      <c r="AR244" s="245"/>
      <c r="AS244" s="245"/>
      <c r="AT244" s="245"/>
      <c r="AU244" s="245"/>
      <c r="AV244" s="245"/>
      <c r="AW244" s="10"/>
      <c r="AX244" s="11"/>
    </row>
    <row r="245" spans="1:50" ht="9" customHeight="1" x14ac:dyDescent="0.3">
      <c r="B245" s="244"/>
      <c r="C245" s="244"/>
      <c r="D245" s="245"/>
      <c r="E245" s="245"/>
      <c r="F245" s="245"/>
      <c r="G245" s="245"/>
      <c r="H245" s="245"/>
      <c r="I245" s="245"/>
      <c r="J245" s="245"/>
      <c r="K245" s="245"/>
      <c r="L245" s="245"/>
      <c r="M245" s="245"/>
      <c r="N245" s="245"/>
      <c r="O245" s="245"/>
      <c r="P245" s="245"/>
      <c r="Q245" s="245"/>
      <c r="R245" s="245"/>
      <c r="S245" s="245"/>
      <c r="T245" s="245"/>
      <c r="U245" s="245"/>
      <c r="V245" s="245"/>
      <c r="W245" s="245"/>
      <c r="X245" s="245"/>
      <c r="Y245" s="245"/>
      <c r="Z245" s="245"/>
      <c r="AA245" s="245"/>
      <c r="AB245" s="245"/>
      <c r="AC245" s="245"/>
      <c r="AD245" s="245"/>
      <c r="AE245" s="245"/>
      <c r="AF245" s="245"/>
      <c r="AG245" s="245"/>
      <c r="AH245" s="245"/>
      <c r="AI245" s="245"/>
      <c r="AJ245" s="245"/>
      <c r="AK245" s="245"/>
      <c r="AL245" s="245"/>
      <c r="AM245" s="245"/>
      <c r="AN245" s="245"/>
      <c r="AO245" s="245"/>
      <c r="AP245" s="245"/>
      <c r="AQ245" s="245"/>
      <c r="AR245" s="245"/>
      <c r="AS245" s="245"/>
      <c r="AT245" s="245"/>
      <c r="AU245" s="245"/>
      <c r="AV245" s="245"/>
      <c r="AW245" s="10"/>
      <c r="AX245" s="11"/>
    </row>
    <row r="247" spans="1:50" s="14" customFormat="1" ht="9" customHeight="1" x14ac:dyDescent="0.3">
      <c r="B247" s="15"/>
      <c r="C247" s="15"/>
      <c r="D247" s="271" t="s">
        <v>5</v>
      </c>
      <c r="E247" s="271"/>
      <c r="F247" s="271"/>
      <c r="G247" s="271"/>
      <c r="H247" s="271"/>
      <c r="I247" s="271"/>
      <c r="J247" s="271"/>
      <c r="K247" s="271"/>
      <c r="L247" s="271"/>
      <c r="M247" s="15"/>
      <c r="N247" s="263" t="s">
        <v>1067</v>
      </c>
      <c r="O247" s="263"/>
      <c r="R247" s="34">
        <f>VLOOKUP(N247,Liste!A:B,2,0)</f>
        <v>1</v>
      </c>
      <c r="T247" s="54"/>
      <c r="U247" s="271" t="s">
        <v>6</v>
      </c>
      <c r="V247" s="271"/>
      <c r="W247" s="271"/>
      <c r="X247" s="271"/>
      <c r="Y247" s="271"/>
      <c r="Z247" s="271"/>
      <c r="AA247" s="271"/>
      <c r="AB247" s="271"/>
      <c r="AC247" s="271"/>
      <c r="AD247" s="263" t="s">
        <v>1067</v>
      </c>
      <c r="AE247" s="263"/>
      <c r="AH247" s="34">
        <f>VLOOKUP(AD247,Liste!A:B,2,0)</f>
        <v>1</v>
      </c>
      <c r="AJ247" s="54"/>
      <c r="AK247" s="271" t="s">
        <v>7</v>
      </c>
      <c r="AL247" s="271"/>
      <c r="AM247" s="271"/>
      <c r="AN247" s="271"/>
      <c r="AO247" s="271"/>
      <c r="AP247" s="271"/>
      <c r="AQ247" s="271"/>
      <c r="AR247" s="271"/>
      <c r="AS247" s="271"/>
      <c r="AT247" s="263" t="s">
        <v>1067</v>
      </c>
      <c r="AU247" s="263"/>
      <c r="AW247" s="34">
        <f>VLOOKUP(AT247,Liste!A:B,2,0)</f>
        <v>1</v>
      </c>
    </row>
    <row r="248" spans="1:50" s="14" customFormat="1" ht="9" customHeight="1" x14ac:dyDescent="0.3">
      <c r="B248" s="15"/>
      <c r="C248" s="15"/>
      <c r="D248" s="271"/>
      <c r="E248" s="271"/>
      <c r="F248" s="271"/>
      <c r="G248" s="271"/>
      <c r="H248" s="271"/>
      <c r="I248" s="271"/>
      <c r="J248" s="271"/>
      <c r="K248" s="271"/>
      <c r="L248" s="271"/>
      <c r="M248" s="15"/>
      <c r="N248" s="263"/>
      <c r="O248" s="263"/>
      <c r="R248" s="20"/>
      <c r="T248" s="54"/>
      <c r="U248" s="271"/>
      <c r="V248" s="271"/>
      <c r="W248" s="271"/>
      <c r="X248" s="271"/>
      <c r="Y248" s="271"/>
      <c r="Z248" s="271"/>
      <c r="AA248" s="271"/>
      <c r="AB248" s="271"/>
      <c r="AC248" s="271"/>
      <c r="AD248" s="263"/>
      <c r="AE248" s="263"/>
      <c r="AH248" s="20"/>
      <c r="AJ248" s="54"/>
      <c r="AK248" s="271"/>
      <c r="AL248" s="271"/>
      <c r="AM248" s="271"/>
      <c r="AN248" s="271"/>
      <c r="AO248" s="271"/>
      <c r="AP248" s="271"/>
      <c r="AQ248" s="271"/>
      <c r="AR248" s="271"/>
      <c r="AS248" s="271"/>
      <c r="AT248" s="263"/>
      <c r="AU248" s="263"/>
      <c r="AW248" s="20"/>
    </row>
    <row r="250" spans="1:50" ht="9" customHeight="1" x14ac:dyDescent="0.3">
      <c r="A250" s="14"/>
      <c r="B250" s="15"/>
      <c r="C250" s="15"/>
      <c r="D250" s="271" t="s">
        <v>8</v>
      </c>
      <c r="E250" s="271"/>
      <c r="F250" s="271"/>
      <c r="G250" s="271"/>
      <c r="H250" s="271"/>
      <c r="I250" s="271"/>
      <c r="J250" s="271"/>
      <c r="K250" s="271"/>
      <c r="L250" s="271"/>
      <c r="M250" s="15"/>
      <c r="N250" s="263" t="s">
        <v>1069</v>
      </c>
      <c r="O250" s="263"/>
      <c r="P250" s="14"/>
      <c r="Q250" s="14"/>
      <c r="R250" s="34">
        <f>VLOOKUP(N250,Liste!A:B,2,0)</f>
        <v>0</v>
      </c>
    </row>
    <row r="251" spans="1:50" ht="9" customHeight="1" x14ac:dyDescent="0.3">
      <c r="A251" s="14"/>
      <c r="B251" s="15"/>
      <c r="C251" s="15"/>
      <c r="D251" s="271"/>
      <c r="E251" s="271"/>
      <c r="F251" s="271"/>
      <c r="G251" s="271"/>
      <c r="H251" s="271"/>
      <c r="I251" s="271"/>
      <c r="J251" s="271"/>
      <c r="K251" s="271"/>
      <c r="L251" s="271"/>
      <c r="M251" s="15"/>
      <c r="N251" s="263"/>
      <c r="O251" s="263"/>
      <c r="P251" s="14"/>
      <c r="Q251" s="14"/>
      <c r="R251" s="20"/>
    </row>
    <row r="253" spans="1:50" ht="9" customHeight="1" x14ac:dyDescent="0.3">
      <c r="A253" s="260" t="str">
        <f>$L$94</f>
        <v>Le développement des actions collectives de prévention de la perte d'autonomie de l'ASEPT Bretagne dans le Morbihan</v>
      </c>
      <c r="B253" s="260"/>
      <c r="C253" s="260"/>
      <c r="D253" s="260"/>
      <c r="E253" s="260"/>
      <c r="F253" s="260"/>
      <c r="G253" s="260"/>
      <c r="H253" s="260"/>
      <c r="I253" s="260"/>
      <c r="J253" s="260"/>
      <c r="K253" s="260"/>
      <c r="L253" s="260"/>
      <c r="M253" s="260"/>
      <c r="N253" s="260"/>
      <c r="O253" s="260"/>
      <c r="P253" s="260"/>
      <c r="Q253" s="260"/>
      <c r="R253" s="260"/>
      <c r="S253" s="260"/>
      <c r="T253" s="260"/>
      <c r="U253" s="260"/>
      <c r="V253" s="260"/>
      <c r="W253" s="260"/>
      <c r="X253" s="260"/>
      <c r="Y253" s="260"/>
      <c r="Z253" s="260"/>
      <c r="AA253" s="260"/>
      <c r="AB253" s="260"/>
      <c r="AC253" s="260"/>
      <c r="AD253" s="260"/>
      <c r="AE253" s="260"/>
      <c r="AF253" s="260"/>
      <c r="AG253" s="260"/>
      <c r="AH253" s="260"/>
      <c r="AI253" s="260"/>
      <c r="AJ253" s="260"/>
      <c r="AK253" s="260"/>
      <c r="AL253" s="260"/>
      <c r="AM253" s="260"/>
      <c r="AN253" s="260"/>
      <c r="AO253" s="260"/>
      <c r="AP253" s="260"/>
      <c r="AQ253" s="260"/>
      <c r="AR253" s="260"/>
      <c r="AS253" s="260"/>
      <c r="AT253" s="260"/>
      <c r="AU253" s="260"/>
    </row>
    <row r="254" spans="1:50" ht="9" customHeight="1" x14ac:dyDescent="0.3">
      <c r="A254" s="260"/>
      <c r="B254" s="260"/>
      <c r="C254" s="260"/>
      <c r="D254" s="260"/>
      <c r="E254" s="260"/>
      <c r="F254" s="260"/>
      <c r="G254" s="260"/>
      <c r="H254" s="260"/>
      <c r="I254" s="260"/>
      <c r="J254" s="260"/>
      <c r="K254" s="260"/>
      <c r="L254" s="260"/>
      <c r="M254" s="260"/>
      <c r="N254" s="260"/>
      <c r="O254" s="260"/>
      <c r="P254" s="260"/>
      <c r="Q254" s="260"/>
      <c r="R254" s="260"/>
      <c r="S254" s="260"/>
      <c r="T254" s="260"/>
      <c r="U254" s="260"/>
      <c r="V254" s="260"/>
      <c r="W254" s="260"/>
      <c r="X254" s="260"/>
      <c r="Y254" s="260"/>
      <c r="Z254" s="260"/>
      <c r="AA254" s="260"/>
      <c r="AB254" s="260"/>
      <c r="AC254" s="260"/>
      <c r="AD254" s="260"/>
      <c r="AE254" s="260"/>
      <c r="AF254" s="260"/>
      <c r="AG254" s="260"/>
      <c r="AH254" s="260"/>
      <c r="AI254" s="260"/>
      <c r="AJ254" s="260"/>
      <c r="AK254" s="260"/>
      <c r="AL254" s="260"/>
      <c r="AM254" s="260"/>
      <c r="AN254" s="260"/>
      <c r="AO254" s="260"/>
      <c r="AP254" s="260"/>
      <c r="AQ254" s="260"/>
      <c r="AR254" s="260"/>
      <c r="AS254" s="260"/>
      <c r="AT254" s="260"/>
      <c r="AU254" s="260"/>
    </row>
    <row r="255" spans="1:50" ht="9" customHeight="1" x14ac:dyDescent="0.3">
      <c r="A255" s="260"/>
      <c r="B255" s="260"/>
      <c r="C255" s="260"/>
      <c r="D255" s="260"/>
      <c r="E255" s="260"/>
      <c r="F255" s="260"/>
      <c r="G255" s="260"/>
      <c r="H255" s="260"/>
      <c r="I255" s="260"/>
      <c r="J255" s="260"/>
      <c r="K255" s="260"/>
      <c r="L255" s="260"/>
      <c r="M255" s="260"/>
      <c r="N255" s="260"/>
      <c r="O255" s="260"/>
      <c r="P255" s="260"/>
      <c r="Q255" s="260"/>
      <c r="R255" s="260"/>
      <c r="S255" s="260"/>
      <c r="T255" s="260"/>
      <c r="U255" s="260"/>
      <c r="V255" s="260"/>
      <c r="W255" s="260"/>
      <c r="X255" s="260"/>
      <c r="Y255" s="260"/>
      <c r="Z255" s="260"/>
      <c r="AA255" s="260"/>
      <c r="AB255" s="260"/>
      <c r="AC255" s="260"/>
      <c r="AD255" s="260"/>
      <c r="AE255" s="260"/>
      <c r="AF255" s="260"/>
      <c r="AG255" s="260"/>
      <c r="AH255" s="260"/>
      <c r="AI255" s="260"/>
      <c r="AJ255" s="260"/>
      <c r="AK255" s="260"/>
      <c r="AL255" s="260"/>
      <c r="AM255" s="260"/>
      <c r="AN255" s="260"/>
      <c r="AO255" s="260"/>
      <c r="AP255" s="260"/>
      <c r="AQ255" s="260"/>
      <c r="AR255" s="260"/>
      <c r="AS255" s="260"/>
      <c r="AT255" s="260"/>
      <c r="AU255" s="260"/>
    </row>
    <row r="256" spans="1:50" ht="9" customHeight="1" x14ac:dyDescent="0.3">
      <c r="A256" s="52"/>
      <c r="B256" s="52"/>
      <c r="C256" s="52"/>
      <c r="D256" s="52"/>
      <c r="E256" s="52"/>
      <c r="F256" s="52"/>
      <c r="G256" s="52"/>
      <c r="H256" s="52"/>
      <c r="I256" s="52"/>
      <c r="J256" s="52"/>
      <c r="K256" s="52"/>
      <c r="L256" s="52"/>
      <c r="M256" s="52"/>
      <c r="N256" s="52"/>
      <c r="O256" s="52"/>
      <c r="P256" s="52"/>
      <c r="Q256" s="52"/>
      <c r="R256" s="53"/>
      <c r="S256" s="52"/>
      <c r="T256" s="52"/>
      <c r="U256" s="52"/>
      <c r="V256" s="52"/>
      <c r="W256" s="52"/>
      <c r="X256" s="52"/>
      <c r="Y256" s="52"/>
      <c r="Z256" s="52"/>
      <c r="AA256" s="52"/>
      <c r="AB256" s="52"/>
      <c r="AC256" s="52"/>
      <c r="AD256" s="52"/>
      <c r="AE256" s="52"/>
      <c r="AF256" s="52"/>
      <c r="AG256" s="52"/>
      <c r="AH256" s="53"/>
      <c r="AI256" s="52"/>
      <c r="AJ256" s="52"/>
      <c r="AK256" s="52"/>
      <c r="AL256" s="52"/>
      <c r="AM256" s="52"/>
      <c r="AN256" s="52"/>
      <c r="AO256" s="52"/>
      <c r="AP256" s="52"/>
      <c r="AQ256" s="52"/>
      <c r="AR256" s="52"/>
      <c r="AS256" s="52"/>
      <c r="AT256" s="52"/>
      <c r="AU256" s="52"/>
    </row>
    <row r="257" spans="2:50" ht="9" customHeight="1" x14ac:dyDescent="0.3">
      <c r="D257" s="50"/>
      <c r="E257" s="50"/>
      <c r="F257" s="50"/>
      <c r="G257" s="50"/>
      <c r="H257" s="50"/>
      <c r="I257" s="50"/>
      <c r="J257" s="50"/>
      <c r="K257" s="50"/>
      <c r="L257" s="50"/>
      <c r="M257" s="50"/>
      <c r="N257" s="50"/>
      <c r="O257" s="50"/>
      <c r="P257" s="50"/>
      <c r="Q257" s="50"/>
      <c r="R257" s="51"/>
      <c r="S257" s="50"/>
      <c r="T257" s="50"/>
      <c r="U257" s="50"/>
      <c r="V257" s="50"/>
      <c r="W257" s="50"/>
      <c r="X257" s="50"/>
      <c r="Y257" s="50"/>
      <c r="Z257" s="50"/>
      <c r="AA257" s="50"/>
      <c r="AB257" s="50"/>
      <c r="AC257" s="50"/>
      <c r="AD257" s="50"/>
      <c r="AE257" s="50"/>
      <c r="AF257" s="50"/>
      <c r="AG257" s="50"/>
      <c r="AH257" s="51"/>
      <c r="AI257" s="50"/>
      <c r="AJ257" s="50"/>
      <c r="AK257" s="50"/>
      <c r="AL257" s="50"/>
      <c r="AM257" s="50"/>
      <c r="AN257" s="50"/>
      <c r="AO257" s="50"/>
      <c r="AP257" s="50"/>
      <c r="AQ257" s="50"/>
      <c r="AR257" s="50"/>
      <c r="AS257" s="50"/>
      <c r="AT257" s="50"/>
      <c r="AU257" s="50"/>
    </row>
    <row r="258" spans="2:50" ht="9" customHeight="1" x14ac:dyDescent="0.3">
      <c r="D258" s="258" t="s">
        <v>9</v>
      </c>
      <c r="E258" s="258"/>
      <c r="F258" s="258"/>
      <c r="G258" s="258"/>
      <c r="H258" s="258"/>
      <c r="I258" s="258"/>
      <c r="J258" s="258"/>
      <c r="K258" s="258"/>
      <c r="L258" s="258"/>
      <c r="M258" s="258"/>
      <c r="N258" s="258"/>
      <c r="O258" s="258"/>
      <c r="P258" s="258"/>
      <c r="Q258" s="258"/>
      <c r="R258" s="258"/>
      <c r="S258" s="258"/>
      <c r="T258" s="258"/>
      <c r="U258" s="258"/>
      <c r="V258" s="258"/>
      <c r="W258" s="258"/>
      <c r="X258" s="258"/>
      <c r="Y258" s="258"/>
      <c r="Z258" s="258"/>
      <c r="AA258" s="258"/>
      <c r="AB258" s="258"/>
      <c r="AC258" s="258"/>
      <c r="AD258" s="258"/>
      <c r="AE258" s="258"/>
      <c r="AF258" s="258"/>
      <c r="AG258" s="258"/>
      <c r="AH258" s="258"/>
      <c r="AI258" s="258"/>
      <c r="AJ258" s="258"/>
      <c r="AK258" s="258"/>
      <c r="AL258" s="258"/>
      <c r="AM258" s="258"/>
      <c r="AN258" s="258"/>
      <c r="AO258" s="258"/>
      <c r="AP258" s="258"/>
      <c r="AQ258" s="258"/>
      <c r="AR258" s="258"/>
      <c r="AS258" s="258"/>
      <c r="AT258" s="258"/>
      <c r="AU258" s="258"/>
    </row>
    <row r="259" spans="2:50" ht="9" customHeight="1" x14ac:dyDescent="0.3">
      <c r="D259" s="258"/>
      <c r="E259" s="258"/>
      <c r="F259" s="258"/>
      <c r="G259" s="258"/>
      <c r="H259" s="258"/>
      <c r="I259" s="258"/>
      <c r="J259" s="258"/>
      <c r="K259" s="258"/>
      <c r="L259" s="258"/>
      <c r="M259" s="258"/>
      <c r="N259" s="258"/>
      <c r="O259" s="258"/>
      <c r="P259" s="258"/>
      <c r="Q259" s="258"/>
      <c r="R259" s="258"/>
      <c r="S259" s="258"/>
      <c r="T259" s="258"/>
      <c r="U259" s="258"/>
      <c r="V259" s="258"/>
      <c r="W259" s="258"/>
      <c r="X259" s="258"/>
      <c r="Y259" s="258"/>
      <c r="Z259" s="258"/>
      <c r="AA259" s="258"/>
      <c r="AB259" s="258"/>
      <c r="AC259" s="258"/>
      <c r="AD259" s="258"/>
      <c r="AE259" s="258"/>
      <c r="AF259" s="258"/>
      <c r="AG259" s="258"/>
      <c r="AH259" s="258"/>
      <c r="AI259" s="258"/>
      <c r="AJ259" s="258"/>
      <c r="AK259" s="258"/>
      <c r="AL259" s="258"/>
      <c r="AM259" s="258"/>
      <c r="AN259" s="258"/>
      <c r="AO259" s="258"/>
      <c r="AP259" s="258"/>
      <c r="AQ259" s="258"/>
      <c r="AR259" s="258"/>
      <c r="AS259" s="258"/>
      <c r="AT259" s="258"/>
      <c r="AU259" s="258"/>
    </row>
    <row r="261" spans="2:50" ht="9" customHeight="1" x14ac:dyDescent="0.3">
      <c r="B261" s="244" t="s">
        <v>1050</v>
      </c>
      <c r="C261" s="244"/>
      <c r="D261" s="245" t="s">
        <v>10</v>
      </c>
      <c r="E261" s="245"/>
      <c r="F261" s="245"/>
      <c r="G261" s="245"/>
      <c r="H261" s="245"/>
      <c r="I261" s="245"/>
      <c r="J261" s="245"/>
      <c r="K261" s="245"/>
      <c r="L261" s="245"/>
      <c r="M261" s="245"/>
      <c r="N261" s="245"/>
      <c r="O261" s="245"/>
      <c r="P261" s="245"/>
      <c r="Q261" s="245"/>
      <c r="R261" s="245"/>
      <c r="S261" s="245"/>
      <c r="T261" s="245"/>
      <c r="U261" s="245"/>
      <c r="V261" s="245"/>
      <c r="W261" s="245"/>
      <c r="X261" s="245"/>
      <c r="Y261" s="245"/>
      <c r="Z261" s="245"/>
      <c r="AA261" s="245"/>
      <c r="AB261" s="245"/>
      <c r="AC261" s="245"/>
      <c r="AD261" s="245"/>
      <c r="AE261" s="245"/>
      <c r="AF261" s="245"/>
      <c r="AG261" s="245"/>
      <c r="AH261" s="245"/>
      <c r="AI261" s="245"/>
      <c r="AJ261" s="245"/>
      <c r="AK261" s="245"/>
      <c r="AL261" s="245"/>
      <c r="AM261" s="245"/>
      <c r="AN261" s="245"/>
      <c r="AO261" s="245"/>
      <c r="AP261" s="245"/>
      <c r="AQ261" s="245"/>
      <c r="AR261" s="245"/>
      <c r="AS261" s="245"/>
      <c r="AT261" s="245"/>
      <c r="AU261" s="245"/>
      <c r="AV261" s="245"/>
      <c r="AW261" s="10"/>
      <c r="AX261" s="11"/>
    </row>
    <row r="262" spans="2:50" ht="9" customHeight="1" x14ac:dyDescent="0.3">
      <c r="B262" s="244"/>
      <c r="C262" s="244"/>
      <c r="D262" s="245"/>
      <c r="E262" s="245"/>
      <c r="F262" s="245"/>
      <c r="G262" s="245"/>
      <c r="H262" s="245"/>
      <c r="I262" s="245"/>
      <c r="J262" s="245"/>
      <c r="K262" s="245"/>
      <c r="L262" s="245"/>
      <c r="M262" s="245"/>
      <c r="N262" s="245"/>
      <c r="O262" s="245"/>
      <c r="P262" s="245"/>
      <c r="Q262" s="245"/>
      <c r="R262" s="245"/>
      <c r="S262" s="245"/>
      <c r="T262" s="245"/>
      <c r="U262" s="245"/>
      <c r="V262" s="245"/>
      <c r="W262" s="245"/>
      <c r="X262" s="245"/>
      <c r="Y262" s="245"/>
      <c r="Z262" s="245"/>
      <c r="AA262" s="245"/>
      <c r="AB262" s="245"/>
      <c r="AC262" s="245"/>
      <c r="AD262" s="245"/>
      <c r="AE262" s="245"/>
      <c r="AF262" s="245"/>
      <c r="AG262" s="245"/>
      <c r="AH262" s="245"/>
      <c r="AI262" s="245"/>
      <c r="AJ262" s="245"/>
      <c r="AK262" s="245"/>
      <c r="AL262" s="245"/>
      <c r="AM262" s="245"/>
      <c r="AN262" s="245"/>
      <c r="AO262" s="245"/>
      <c r="AP262" s="245"/>
      <c r="AQ262" s="245"/>
      <c r="AR262" s="245"/>
      <c r="AS262" s="245"/>
      <c r="AT262" s="245"/>
      <c r="AU262" s="245"/>
      <c r="AV262" s="245"/>
      <c r="AW262" s="10"/>
      <c r="AX262" s="11"/>
    </row>
    <row r="263" spans="2:50" ht="9" customHeight="1" x14ac:dyDescent="0.3">
      <c r="B263" s="55"/>
      <c r="C263" s="55"/>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10"/>
      <c r="AX263" s="11"/>
    </row>
    <row r="264" spans="2:50" s="57" customFormat="1" ht="9" customHeight="1" x14ac:dyDescent="0.25">
      <c r="D264" s="268" t="s">
        <v>11</v>
      </c>
      <c r="E264" s="268"/>
      <c r="F264" s="268"/>
      <c r="G264" s="268"/>
      <c r="H264" s="268"/>
      <c r="I264" s="268"/>
      <c r="J264" s="268"/>
      <c r="K264" s="268"/>
      <c r="L264" s="268"/>
      <c r="M264" s="268"/>
      <c r="N264" s="268"/>
      <c r="O264" s="268"/>
      <c r="P264" s="268"/>
      <c r="Q264" s="58"/>
      <c r="R264" s="59"/>
      <c r="S264" s="269">
        <v>1080</v>
      </c>
      <c r="T264" s="269"/>
      <c r="U264" s="269"/>
      <c r="V264" s="269"/>
      <c r="W264" s="269"/>
      <c r="AB264" s="270" t="s">
        <v>12</v>
      </c>
      <c r="AC264" s="270"/>
      <c r="AD264" s="270"/>
      <c r="AE264" s="270"/>
      <c r="AF264" s="270"/>
      <c r="AG264" s="270"/>
      <c r="AH264" s="270"/>
      <c r="AI264" s="270"/>
      <c r="AJ264" s="270"/>
      <c r="AK264" s="270"/>
      <c r="AL264" s="270"/>
      <c r="AM264" s="270"/>
      <c r="AN264" s="270"/>
      <c r="AO264" s="270"/>
      <c r="AQ264" s="269" t="s">
        <v>13</v>
      </c>
      <c r="AR264" s="269"/>
      <c r="AS264" s="269"/>
      <c r="AT264" s="269"/>
      <c r="AU264" s="269"/>
      <c r="AW264" s="59"/>
    </row>
    <row r="265" spans="2:50" s="57" customFormat="1" ht="9" customHeight="1" x14ac:dyDescent="0.25">
      <c r="D265" s="268"/>
      <c r="E265" s="268"/>
      <c r="F265" s="268"/>
      <c r="G265" s="268"/>
      <c r="H265" s="268"/>
      <c r="I265" s="268"/>
      <c r="J265" s="268"/>
      <c r="K265" s="268"/>
      <c r="L265" s="268"/>
      <c r="M265" s="268"/>
      <c r="N265" s="268"/>
      <c r="O265" s="268"/>
      <c r="P265" s="268"/>
      <c r="Q265" s="58"/>
      <c r="R265" s="59"/>
      <c r="S265" s="269"/>
      <c r="T265" s="269"/>
      <c r="U265" s="269"/>
      <c r="V265" s="269"/>
      <c r="W265" s="269"/>
      <c r="AB265" s="270"/>
      <c r="AC265" s="270"/>
      <c r="AD265" s="270"/>
      <c r="AE265" s="270"/>
      <c r="AF265" s="270"/>
      <c r="AG265" s="270"/>
      <c r="AH265" s="270"/>
      <c r="AI265" s="270"/>
      <c r="AJ265" s="270"/>
      <c r="AK265" s="270"/>
      <c r="AL265" s="270"/>
      <c r="AM265" s="270"/>
      <c r="AN265" s="270"/>
      <c r="AO265" s="270"/>
      <c r="AQ265" s="269"/>
      <c r="AR265" s="269"/>
      <c r="AS265" s="269"/>
      <c r="AT265" s="269"/>
      <c r="AU265" s="269"/>
      <c r="AW265" s="59"/>
    </row>
    <row r="266" spans="2:50" s="57" customFormat="1" ht="9" customHeight="1" x14ac:dyDescent="0.25">
      <c r="R266" s="59"/>
      <c r="AH266" s="59"/>
      <c r="AQ266" s="60"/>
      <c r="AR266" s="60"/>
      <c r="AS266" s="60"/>
      <c r="AT266" s="60"/>
      <c r="AU266" s="60"/>
      <c r="AW266" s="59"/>
    </row>
    <row r="267" spans="2:50" s="57" customFormat="1" ht="9" customHeight="1" x14ac:dyDescent="0.25">
      <c r="R267" s="59"/>
      <c r="AB267" s="270" t="s">
        <v>14</v>
      </c>
      <c r="AC267" s="270"/>
      <c r="AD267" s="270"/>
      <c r="AE267" s="270"/>
      <c r="AF267" s="270"/>
      <c r="AG267" s="270"/>
      <c r="AH267" s="270"/>
      <c r="AI267" s="270"/>
      <c r="AJ267" s="270"/>
      <c r="AK267" s="270"/>
      <c r="AL267" s="270"/>
      <c r="AM267" s="270"/>
      <c r="AN267" s="270"/>
      <c r="AO267" s="270"/>
      <c r="AQ267" s="269" t="s">
        <v>13</v>
      </c>
      <c r="AR267" s="269"/>
      <c r="AS267" s="269"/>
      <c r="AT267" s="269"/>
      <c r="AU267" s="269"/>
      <c r="AW267" s="59"/>
    </row>
    <row r="268" spans="2:50" s="57" customFormat="1" ht="9" customHeight="1" x14ac:dyDescent="0.25">
      <c r="R268" s="59"/>
      <c r="AB268" s="270"/>
      <c r="AC268" s="270"/>
      <c r="AD268" s="270"/>
      <c r="AE268" s="270"/>
      <c r="AF268" s="270"/>
      <c r="AG268" s="270"/>
      <c r="AH268" s="270"/>
      <c r="AI268" s="270"/>
      <c r="AJ268" s="270"/>
      <c r="AK268" s="270"/>
      <c r="AL268" s="270"/>
      <c r="AM268" s="270"/>
      <c r="AN268" s="270"/>
      <c r="AO268" s="270"/>
      <c r="AQ268" s="269"/>
      <c r="AR268" s="269"/>
      <c r="AS268" s="269"/>
      <c r="AT268" s="269"/>
      <c r="AU268" s="269"/>
      <c r="AW268" s="59"/>
    </row>
    <row r="269" spans="2:50" s="57" customFormat="1" ht="9" customHeight="1" x14ac:dyDescent="0.25">
      <c r="R269" s="59"/>
      <c r="AH269" s="59"/>
      <c r="AQ269" s="60"/>
      <c r="AR269" s="60"/>
      <c r="AS269" s="60"/>
      <c r="AT269" s="60"/>
      <c r="AU269" s="60"/>
      <c r="AW269" s="59"/>
    </row>
    <row r="270" spans="2:50" s="57" customFormat="1" ht="9" customHeight="1" x14ac:dyDescent="0.25">
      <c r="R270" s="59"/>
      <c r="AB270" s="270" t="s">
        <v>15</v>
      </c>
      <c r="AC270" s="270"/>
      <c r="AD270" s="270"/>
      <c r="AE270" s="270"/>
      <c r="AF270" s="270"/>
      <c r="AG270" s="270"/>
      <c r="AH270" s="270"/>
      <c r="AI270" s="270"/>
      <c r="AJ270" s="270"/>
      <c r="AK270" s="270"/>
      <c r="AL270" s="270"/>
      <c r="AM270" s="270"/>
      <c r="AN270" s="270"/>
      <c r="AO270" s="270"/>
      <c r="AQ270" s="269" t="s">
        <v>13</v>
      </c>
      <c r="AR270" s="269"/>
      <c r="AS270" s="269"/>
      <c r="AT270" s="269"/>
      <c r="AU270" s="269"/>
      <c r="AW270" s="59"/>
    </row>
    <row r="271" spans="2:50" s="57" customFormat="1" ht="9" customHeight="1" x14ac:dyDescent="0.25">
      <c r="R271" s="59"/>
      <c r="AB271" s="270"/>
      <c r="AC271" s="270"/>
      <c r="AD271" s="270"/>
      <c r="AE271" s="270"/>
      <c r="AF271" s="270"/>
      <c r="AG271" s="270"/>
      <c r="AH271" s="270"/>
      <c r="AI271" s="270"/>
      <c r="AJ271" s="270"/>
      <c r="AK271" s="270"/>
      <c r="AL271" s="270"/>
      <c r="AM271" s="270"/>
      <c r="AN271" s="270"/>
      <c r="AO271" s="270"/>
      <c r="AQ271" s="269"/>
      <c r="AR271" s="269"/>
      <c r="AS271" s="269"/>
      <c r="AT271" s="269"/>
      <c r="AU271" s="269"/>
      <c r="AW271" s="59"/>
    </row>
    <row r="272" spans="2:50" s="57" customFormat="1" ht="9" customHeight="1" x14ac:dyDescent="0.25">
      <c r="R272" s="59"/>
      <c r="AH272" s="59"/>
      <c r="AQ272" s="60"/>
      <c r="AR272" s="60"/>
      <c r="AS272" s="60"/>
      <c r="AT272" s="60"/>
      <c r="AU272" s="60"/>
      <c r="AW272" s="59"/>
    </row>
    <row r="273" spans="2:50" s="57" customFormat="1" ht="9" customHeight="1" x14ac:dyDescent="0.25">
      <c r="R273" s="59"/>
      <c r="AB273" s="270" t="s">
        <v>16</v>
      </c>
      <c r="AC273" s="270"/>
      <c r="AD273" s="270"/>
      <c r="AE273" s="270"/>
      <c r="AF273" s="270"/>
      <c r="AG273" s="270"/>
      <c r="AH273" s="270"/>
      <c r="AI273" s="270"/>
      <c r="AJ273" s="270"/>
      <c r="AK273" s="270"/>
      <c r="AL273" s="270"/>
      <c r="AM273" s="270"/>
      <c r="AN273" s="270"/>
      <c r="AO273" s="270"/>
      <c r="AQ273" s="269" t="s">
        <v>13</v>
      </c>
      <c r="AR273" s="269"/>
      <c r="AS273" s="269"/>
      <c r="AT273" s="269"/>
      <c r="AU273" s="269"/>
      <c r="AW273" s="59"/>
    </row>
    <row r="274" spans="2:50" s="57" customFormat="1" ht="9" customHeight="1" x14ac:dyDescent="0.25">
      <c r="R274" s="59"/>
      <c r="AB274" s="270"/>
      <c r="AC274" s="270"/>
      <c r="AD274" s="270"/>
      <c r="AE274" s="270"/>
      <c r="AF274" s="270"/>
      <c r="AG274" s="270"/>
      <c r="AH274" s="270"/>
      <c r="AI274" s="270"/>
      <c r="AJ274" s="270"/>
      <c r="AK274" s="270"/>
      <c r="AL274" s="270"/>
      <c r="AM274" s="270"/>
      <c r="AN274" s="270"/>
      <c r="AO274" s="270"/>
      <c r="AQ274" s="269"/>
      <c r="AR274" s="269"/>
      <c r="AS274" s="269"/>
      <c r="AT274" s="269"/>
      <c r="AU274" s="269"/>
      <c r="AW274" s="59"/>
    </row>
    <row r="275" spans="2:50" s="57" customFormat="1" ht="9" customHeight="1" x14ac:dyDescent="0.25">
      <c r="R275" s="59"/>
      <c r="AH275" s="59"/>
      <c r="AQ275" s="60"/>
      <c r="AR275" s="60"/>
      <c r="AS275" s="60"/>
      <c r="AT275" s="60"/>
      <c r="AU275" s="60"/>
      <c r="AW275" s="59"/>
    </row>
    <row r="276" spans="2:50" s="57" customFormat="1" ht="9" customHeight="1" x14ac:dyDescent="0.25">
      <c r="R276" s="59"/>
      <c r="AB276" s="270" t="s">
        <v>17</v>
      </c>
      <c r="AC276" s="270"/>
      <c r="AD276" s="270"/>
      <c r="AE276" s="270"/>
      <c r="AF276" s="270"/>
      <c r="AG276" s="270"/>
      <c r="AH276" s="270"/>
      <c r="AI276" s="270"/>
      <c r="AJ276" s="270"/>
      <c r="AK276" s="270"/>
      <c r="AL276" s="270"/>
      <c r="AM276" s="270"/>
      <c r="AN276" s="270"/>
      <c r="AO276" s="270"/>
      <c r="AQ276" s="269">
        <v>1080</v>
      </c>
      <c r="AR276" s="269"/>
      <c r="AS276" s="269"/>
      <c r="AT276" s="269"/>
      <c r="AU276" s="269"/>
      <c r="AW276" s="59"/>
    </row>
    <row r="277" spans="2:50" s="57" customFormat="1" ht="9" customHeight="1" x14ac:dyDescent="0.25">
      <c r="R277" s="59"/>
      <c r="AB277" s="270"/>
      <c r="AC277" s="270"/>
      <c r="AD277" s="270"/>
      <c r="AE277" s="270"/>
      <c r="AF277" s="270"/>
      <c r="AG277" s="270"/>
      <c r="AH277" s="270"/>
      <c r="AI277" s="270"/>
      <c r="AJ277" s="270"/>
      <c r="AK277" s="270"/>
      <c r="AL277" s="270"/>
      <c r="AM277" s="270"/>
      <c r="AN277" s="270"/>
      <c r="AO277" s="270"/>
      <c r="AQ277" s="269"/>
      <c r="AR277" s="269"/>
      <c r="AS277" s="269"/>
      <c r="AT277" s="269"/>
      <c r="AU277" s="269"/>
      <c r="AW277" s="59"/>
    </row>
    <row r="279" spans="2:50" ht="9" customHeight="1" x14ac:dyDescent="0.3">
      <c r="B279" s="244" t="s">
        <v>1050</v>
      </c>
      <c r="C279" s="244"/>
      <c r="D279" s="245" t="s">
        <v>18</v>
      </c>
      <c r="E279" s="245"/>
      <c r="F279" s="245"/>
      <c r="G279" s="245"/>
      <c r="H279" s="245"/>
      <c r="I279" s="245"/>
      <c r="J279" s="245"/>
      <c r="K279" s="245"/>
      <c r="L279" s="245"/>
      <c r="M279" s="245"/>
      <c r="N279" s="245"/>
      <c r="O279" s="245"/>
      <c r="P279" s="245"/>
      <c r="Q279" s="245"/>
      <c r="R279" s="245"/>
      <c r="S279" s="245"/>
      <c r="T279" s="245"/>
      <c r="U279" s="245"/>
      <c r="V279" s="245"/>
      <c r="W279" s="245"/>
      <c r="X279" s="245"/>
      <c r="Y279" s="245"/>
      <c r="Z279" s="245"/>
      <c r="AA279" s="245"/>
      <c r="AB279" s="245"/>
      <c r="AC279" s="245"/>
      <c r="AD279" s="245"/>
      <c r="AE279" s="245"/>
      <c r="AF279" s="245"/>
      <c r="AG279" s="245"/>
      <c r="AH279" s="245"/>
      <c r="AI279" s="245"/>
      <c r="AJ279" s="245"/>
      <c r="AK279" s="245"/>
      <c r="AL279" s="245"/>
      <c r="AM279" s="245"/>
      <c r="AN279" s="245"/>
      <c r="AO279" s="245"/>
      <c r="AP279" s="245"/>
      <c r="AQ279" s="245"/>
      <c r="AR279" s="245"/>
      <c r="AS279" s="245"/>
      <c r="AT279" s="245"/>
      <c r="AU279" s="245"/>
      <c r="AV279" s="245"/>
      <c r="AW279" s="10"/>
      <c r="AX279" s="11"/>
    </row>
    <row r="280" spans="2:50" ht="9" customHeight="1" x14ac:dyDescent="0.3">
      <c r="B280" s="244"/>
      <c r="C280" s="244"/>
      <c r="D280" s="245"/>
      <c r="E280" s="245"/>
      <c r="F280" s="245"/>
      <c r="G280" s="245"/>
      <c r="H280" s="245"/>
      <c r="I280" s="245"/>
      <c r="J280" s="245"/>
      <c r="K280" s="245"/>
      <c r="L280" s="245"/>
      <c r="M280" s="245"/>
      <c r="N280" s="245"/>
      <c r="O280" s="245"/>
      <c r="P280" s="245"/>
      <c r="Q280" s="245"/>
      <c r="R280" s="245"/>
      <c r="S280" s="245"/>
      <c r="T280" s="245"/>
      <c r="U280" s="245"/>
      <c r="V280" s="245"/>
      <c r="W280" s="245"/>
      <c r="X280" s="245"/>
      <c r="Y280" s="245"/>
      <c r="Z280" s="245"/>
      <c r="AA280" s="245"/>
      <c r="AB280" s="245"/>
      <c r="AC280" s="245"/>
      <c r="AD280" s="245"/>
      <c r="AE280" s="245"/>
      <c r="AF280" s="245"/>
      <c r="AG280" s="245"/>
      <c r="AH280" s="245"/>
      <c r="AI280" s="245"/>
      <c r="AJ280" s="245"/>
      <c r="AK280" s="245"/>
      <c r="AL280" s="245"/>
      <c r="AM280" s="245"/>
      <c r="AN280" s="245"/>
      <c r="AO280" s="245"/>
      <c r="AP280" s="245"/>
      <c r="AQ280" s="245"/>
      <c r="AR280" s="245"/>
      <c r="AS280" s="245"/>
      <c r="AT280" s="245"/>
      <c r="AU280" s="245"/>
      <c r="AV280" s="245"/>
      <c r="AW280" s="10"/>
      <c r="AX280" s="11"/>
    </row>
    <row r="281" spans="2:50" ht="9" customHeight="1" x14ac:dyDescent="0.3">
      <c r="D281" s="266" t="s">
        <v>19</v>
      </c>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66"/>
      <c r="AE281" s="266"/>
      <c r="AF281" s="266"/>
      <c r="AG281" s="266"/>
      <c r="AH281" s="266"/>
      <c r="AI281" s="266"/>
      <c r="AJ281" s="266"/>
      <c r="AK281" s="266"/>
      <c r="AL281" s="266"/>
      <c r="AM281" s="266"/>
      <c r="AN281" s="266"/>
      <c r="AO281" s="266"/>
      <c r="AP281" s="266"/>
      <c r="AQ281" s="266"/>
      <c r="AR281" s="266"/>
      <c r="AS281" s="266"/>
      <c r="AT281" s="266"/>
      <c r="AU281" s="266"/>
    </row>
    <row r="282" spans="2:50" ht="9" customHeight="1" x14ac:dyDescent="0.3">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66"/>
      <c r="AE282" s="266"/>
      <c r="AF282" s="266"/>
      <c r="AG282" s="266"/>
      <c r="AH282" s="266"/>
      <c r="AI282" s="266"/>
      <c r="AJ282" s="266"/>
      <c r="AK282" s="266"/>
      <c r="AL282" s="266"/>
      <c r="AM282" s="266"/>
      <c r="AN282" s="266"/>
      <c r="AO282" s="266"/>
      <c r="AP282" s="266"/>
      <c r="AQ282" s="266"/>
      <c r="AR282" s="266"/>
      <c r="AS282" s="266"/>
      <c r="AT282" s="266"/>
      <c r="AU282" s="266"/>
    </row>
    <row r="283" spans="2:50" ht="9" customHeight="1" x14ac:dyDescent="0.3">
      <c r="D283" s="267" t="s">
        <v>20</v>
      </c>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c r="AA283" s="267"/>
      <c r="AB283" s="267"/>
      <c r="AC283" s="267"/>
      <c r="AD283" s="267"/>
      <c r="AE283" s="267"/>
      <c r="AF283" s="267"/>
      <c r="AG283" s="267"/>
      <c r="AH283" s="267"/>
      <c r="AI283" s="267"/>
      <c r="AJ283" s="267"/>
      <c r="AK283" s="267"/>
      <c r="AL283" s="267"/>
      <c r="AM283" s="267"/>
      <c r="AN283" s="267"/>
      <c r="AO283" s="267"/>
      <c r="AP283" s="267"/>
      <c r="AQ283" s="267"/>
      <c r="AR283" s="267"/>
      <c r="AS283" s="267"/>
      <c r="AT283" s="267"/>
      <c r="AU283" s="267"/>
    </row>
    <row r="284" spans="2:50" ht="9" customHeight="1" x14ac:dyDescent="0.3">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67"/>
      <c r="AE284" s="267"/>
      <c r="AF284" s="267"/>
      <c r="AG284" s="267"/>
      <c r="AH284" s="267"/>
      <c r="AI284" s="267"/>
      <c r="AJ284" s="267"/>
      <c r="AK284" s="267"/>
      <c r="AL284" s="267"/>
      <c r="AM284" s="267"/>
      <c r="AN284" s="267"/>
      <c r="AO284" s="267"/>
      <c r="AP284" s="267"/>
      <c r="AQ284" s="267"/>
      <c r="AR284" s="267"/>
      <c r="AS284" s="267"/>
      <c r="AT284" s="267"/>
      <c r="AU284" s="267"/>
    </row>
    <row r="285" spans="2:50" ht="9" customHeight="1" x14ac:dyDescent="0.3">
      <c r="D285" s="267" t="s">
        <v>21</v>
      </c>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267"/>
      <c r="AE285" s="267"/>
      <c r="AF285" s="267"/>
      <c r="AG285" s="267"/>
      <c r="AH285" s="267"/>
      <c r="AI285" s="267"/>
      <c r="AJ285" s="267"/>
      <c r="AK285" s="267"/>
      <c r="AL285" s="267"/>
      <c r="AM285" s="267"/>
      <c r="AN285" s="267"/>
      <c r="AO285" s="267"/>
      <c r="AP285" s="267"/>
      <c r="AQ285" s="267"/>
      <c r="AR285" s="267"/>
      <c r="AS285" s="267"/>
      <c r="AT285" s="267"/>
      <c r="AU285" s="267"/>
    </row>
    <row r="286" spans="2:50" ht="9" customHeight="1" x14ac:dyDescent="0.3">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c r="AA286" s="267"/>
      <c r="AB286" s="267"/>
      <c r="AC286" s="267"/>
      <c r="AD286" s="267"/>
      <c r="AE286" s="267"/>
      <c r="AF286" s="267"/>
      <c r="AG286" s="267"/>
      <c r="AH286" s="267"/>
      <c r="AI286" s="267"/>
      <c r="AJ286" s="267"/>
      <c r="AK286" s="267"/>
      <c r="AL286" s="267"/>
      <c r="AM286" s="267"/>
      <c r="AN286" s="267"/>
      <c r="AO286" s="267"/>
      <c r="AP286" s="267"/>
      <c r="AQ286" s="267"/>
      <c r="AR286" s="267"/>
      <c r="AS286" s="267"/>
      <c r="AT286" s="267"/>
      <c r="AU286" s="267"/>
    </row>
    <row r="287" spans="2:50" ht="9" customHeight="1" x14ac:dyDescent="0.3">
      <c r="D287" s="267" t="s">
        <v>22</v>
      </c>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c r="AA287" s="267"/>
      <c r="AB287" s="267"/>
      <c r="AC287" s="267"/>
      <c r="AD287" s="267"/>
      <c r="AE287" s="267"/>
      <c r="AF287" s="267"/>
      <c r="AG287" s="267"/>
      <c r="AH287" s="267"/>
      <c r="AI287" s="267"/>
      <c r="AJ287" s="267"/>
      <c r="AK287" s="267"/>
      <c r="AL287" s="267"/>
      <c r="AM287" s="267"/>
      <c r="AN287" s="267"/>
      <c r="AO287" s="267"/>
      <c r="AP287" s="267"/>
      <c r="AQ287" s="267"/>
      <c r="AR287" s="267"/>
      <c r="AS287" s="267"/>
      <c r="AT287" s="267"/>
      <c r="AU287" s="267"/>
    </row>
    <row r="288" spans="2:50" ht="9" customHeight="1" x14ac:dyDescent="0.3">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c r="AA288" s="267"/>
      <c r="AB288" s="267"/>
      <c r="AC288" s="267"/>
      <c r="AD288" s="267"/>
      <c r="AE288" s="267"/>
      <c r="AF288" s="267"/>
      <c r="AG288" s="267"/>
      <c r="AH288" s="267"/>
      <c r="AI288" s="267"/>
      <c r="AJ288" s="267"/>
      <c r="AK288" s="267"/>
      <c r="AL288" s="267"/>
      <c r="AM288" s="267"/>
      <c r="AN288" s="267"/>
      <c r="AO288" s="267"/>
      <c r="AP288" s="267"/>
      <c r="AQ288" s="267"/>
      <c r="AR288" s="267"/>
      <c r="AS288" s="267"/>
      <c r="AT288" s="267"/>
      <c r="AU288" s="267"/>
    </row>
    <row r="289" spans="2:50" ht="9" customHeight="1" x14ac:dyDescent="0.3">
      <c r="D289" s="267" t="s">
        <v>23</v>
      </c>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c r="AA289" s="267"/>
      <c r="AB289" s="267"/>
      <c r="AC289" s="267"/>
      <c r="AD289" s="267"/>
      <c r="AE289" s="267"/>
      <c r="AF289" s="267"/>
      <c r="AG289" s="267"/>
      <c r="AH289" s="267"/>
      <c r="AI289" s="267"/>
      <c r="AJ289" s="267"/>
      <c r="AK289" s="267"/>
      <c r="AL289" s="267"/>
      <c r="AM289" s="267"/>
      <c r="AN289" s="267"/>
      <c r="AO289" s="267"/>
      <c r="AP289" s="267"/>
      <c r="AQ289" s="267"/>
      <c r="AR289" s="267"/>
      <c r="AS289" s="267"/>
      <c r="AT289" s="267"/>
      <c r="AU289" s="267"/>
    </row>
    <row r="290" spans="2:50" ht="9" customHeight="1" x14ac:dyDescent="0.3">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c r="AA290" s="267"/>
      <c r="AB290" s="267"/>
      <c r="AC290" s="267"/>
      <c r="AD290" s="267"/>
      <c r="AE290" s="267"/>
      <c r="AF290" s="267"/>
      <c r="AG290" s="267"/>
      <c r="AH290" s="267"/>
      <c r="AI290" s="267"/>
      <c r="AJ290" s="267"/>
      <c r="AK290" s="267"/>
      <c r="AL290" s="267"/>
      <c r="AM290" s="267"/>
      <c r="AN290" s="267"/>
      <c r="AO290" s="267"/>
      <c r="AP290" s="267"/>
      <c r="AQ290" s="267"/>
      <c r="AR290" s="267"/>
      <c r="AS290" s="267"/>
      <c r="AT290" s="267"/>
      <c r="AU290" s="267"/>
    </row>
    <row r="294" spans="2:50" ht="9" customHeight="1" x14ac:dyDescent="0.3">
      <c r="B294" s="244" t="s">
        <v>1050</v>
      </c>
      <c r="C294" s="244"/>
      <c r="D294" s="245" t="s">
        <v>24</v>
      </c>
      <c r="E294" s="245"/>
      <c r="F294" s="245"/>
      <c r="G294" s="245"/>
      <c r="H294" s="245"/>
      <c r="I294" s="245"/>
      <c r="J294" s="245"/>
      <c r="K294" s="245"/>
      <c r="L294" s="245"/>
      <c r="M294" s="245"/>
      <c r="N294" s="245"/>
      <c r="O294" s="245"/>
      <c r="P294" s="245"/>
      <c r="Q294" s="245"/>
      <c r="R294" s="245"/>
      <c r="S294" s="245"/>
      <c r="T294" s="245"/>
      <c r="U294" s="245"/>
      <c r="V294" s="245"/>
      <c r="W294" s="245"/>
      <c r="X294" s="245"/>
      <c r="Y294" s="245"/>
      <c r="Z294" s="245"/>
      <c r="AA294" s="245"/>
      <c r="AB294" s="245"/>
      <c r="AC294" s="245"/>
      <c r="AD294" s="245"/>
      <c r="AE294" s="245"/>
      <c r="AF294" s="245"/>
      <c r="AG294" s="245"/>
      <c r="AH294" s="245"/>
      <c r="AI294" s="245"/>
      <c r="AJ294" s="245"/>
      <c r="AK294" s="245"/>
      <c r="AL294" s="245"/>
      <c r="AM294" s="245"/>
      <c r="AN294" s="245"/>
      <c r="AO294" s="245"/>
      <c r="AP294" s="245"/>
      <c r="AQ294" s="245"/>
      <c r="AR294" s="245"/>
      <c r="AS294" s="245"/>
      <c r="AT294" s="245"/>
      <c r="AU294" s="245"/>
      <c r="AV294" s="245"/>
      <c r="AW294" s="10"/>
      <c r="AX294" s="11"/>
    </row>
    <row r="295" spans="2:50" ht="9" customHeight="1" x14ac:dyDescent="0.3">
      <c r="B295" s="244"/>
      <c r="C295" s="244"/>
      <c r="D295" s="245"/>
      <c r="E295" s="245"/>
      <c r="F295" s="245"/>
      <c r="G295" s="245"/>
      <c r="H295" s="245"/>
      <c r="I295" s="245"/>
      <c r="J295" s="245"/>
      <c r="K295" s="245"/>
      <c r="L295" s="245"/>
      <c r="M295" s="245"/>
      <c r="N295" s="245"/>
      <c r="O295" s="245"/>
      <c r="P295" s="245"/>
      <c r="Q295" s="245"/>
      <c r="R295" s="245"/>
      <c r="S295" s="245"/>
      <c r="T295" s="245"/>
      <c r="U295" s="245"/>
      <c r="V295" s="245"/>
      <c r="W295" s="245"/>
      <c r="X295" s="245"/>
      <c r="Y295" s="245"/>
      <c r="Z295" s="245"/>
      <c r="AA295" s="245"/>
      <c r="AB295" s="245"/>
      <c r="AC295" s="245"/>
      <c r="AD295" s="245"/>
      <c r="AE295" s="245"/>
      <c r="AF295" s="245"/>
      <c r="AG295" s="245"/>
      <c r="AH295" s="245"/>
      <c r="AI295" s="245"/>
      <c r="AJ295" s="245"/>
      <c r="AK295" s="245"/>
      <c r="AL295" s="245"/>
      <c r="AM295" s="245"/>
      <c r="AN295" s="245"/>
      <c r="AO295" s="245"/>
      <c r="AP295" s="245"/>
      <c r="AQ295" s="245"/>
      <c r="AR295" s="245"/>
      <c r="AS295" s="245"/>
      <c r="AT295" s="245"/>
      <c r="AU295" s="245"/>
      <c r="AV295" s="245"/>
      <c r="AW295" s="10"/>
      <c r="AX295" s="11"/>
    </row>
    <row r="296" spans="2:50" ht="9" customHeight="1" x14ac:dyDescent="0.3">
      <c r="D296" s="266" t="s">
        <v>25</v>
      </c>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66"/>
      <c r="AE296" s="266"/>
      <c r="AF296" s="266"/>
      <c r="AG296" s="266"/>
      <c r="AH296" s="266"/>
      <c r="AI296" s="266"/>
      <c r="AJ296" s="266"/>
      <c r="AK296" s="266"/>
      <c r="AL296" s="266"/>
      <c r="AM296" s="266"/>
      <c r="AN296" s="266"/>
      <c r="AO296" s="266"/>
      <c r="AP296" s="266"/>
      <c r="AQ296" s="266"/>
      <c r="AR296" s="266"/>
      <c r="AS296" s="266"/>
      <c r="AT296" s="266"/>
      <c r="AU296" s="266"/>
    </row>
    <row r="297" spans="2:50" ht="9" customHeight="1" x14ac:dyDescent="0.3">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66"/>
      <c r="AE297" s="266"/>
      <c r="AF297" s="266"/>
      <c r="AG297" s="266"/>
      <c r="AH297" s="266"/>
      <c r="AI297" s="266"/>
      <c r="AJ297" s="266"/>
      <c r="AK297" s="266"/>
      <c r="AL297" s="266"/>
      <c r="AM297" s="266"/>
      <c r="AN297" s="266"/>
      <c r="AO297" s="266"/>
      <c r="AP297" s="266"/>
      <c r="AQ297" s="266"/>
      <c r="AR297" s="266"/>
      <c r="AS297" s="266"/>
      <c r="AT297" s="266"/>
      <c r="AU297" s="266"/>
    </row>
    <row r="298" spans="2:50" ht="9" customHeight="1" x14ac:dyDescent="0.3">
      <c r="D298" s="267" t="s">
        <v>26</v>
      </c>
      <c r="E298" s="267"/>
      <c r="F298" s="267"/>
      <c r="G298" s="267"/>
      <c r="H298" s="267"/>
      <c r="I298" s="267"/>
      <c r="J298" s="267"/>
      <c r="K298" s="267"/>
      <c r="L298" s="267"/>
      <c r="M298" s="267"/>
      <c r="N298" s="267"/>
      <c r="O298" s="267"/>
      <c r="P298" s="267"/>
      <c r="Q298" s="267"/>
      <c r="R298" s="267"/>
      <c r="S298" s="267"/>
      <c r="T298" s="267"/>
      <c r="U298" s="267"/>
      <c r="V298" s="267"/>
      <c r="W298" s="267"/>
      <c r="X298" s="267"/>
      <c r="Y298" s="267"/>
      <c r="Z298" s="267"/>
      <c r="AA298" s="267"/>
      <c r="AB298" s="267"/>
      <c r="AC298" s="267"/>
      <c r="AD298" s="267"/>
      <c r="AE298" s="267"/>
      <c r="AF298" s="267"/>
      <c r="AG298" s="267"/>
      <c r="AH298" s="267"/>
      <c r="AI298" s="267"/>
      <c r="AJ298" s="267"/>
      <c r="AK298" s="267"/>
      <c r="AL298" s="267"/>
      <c r="AM298" s="267"/>
      <c r="AN298" s="267"/>
      <c r="AO298" s="267"/>
      <c r="AP298" s="267"/>
      <c r="AQ298" s="267"/>
      <c r="AR298" s="267"/>
      <c r="AS298" s="267"/>
      <c r="AT298" s="267"/>
      <c r="AU298" s="267"/>
    </row>
    <row r="299" spans="2:50" ht="9" customHeight="1" x14ac:dyDescent="0.3">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c r="AA299" s="267"/>
      <c r="AB299" s="267"/>
      <c r="AC299" s="267"/>
      <c r="AD299" s="267"/>
      <c r="AE299" s="267"/>
      <c r="AF299" s="267"/>
      <c r="AG299" s="267"/>
      <c r="AH299" s="267"/>
      <c r="AI299" s="267"/>
      <c r="AJ299" s="267"/>
      <c r="AK299" s="267"/>
      <c r="AL299" s="267"/>
      <c r="AM299" s="267"/>
      <c r="AN299" s="267"/>
      <c r="AO299" s="267"/>
      <c r="AP299" s="267"/>
      <c r="AQ299" s="267"/>
      <c r="AR299" s="267"/>
      <c r="AS299" s="267"/>
      <c r="AT299" s="267"/>
      <c r="AU299" s="267"/>
    </row>
    <row r="300" spans="2:50" ht="9" customHeight="1" x14ac:dyDescent="0.3">
      <c r="D300" s="267" t="s">
        <v>27</v>
      </c>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c r="AA300" s="267"/>
      <c r="AB300" s="267"/>
      <c r="AC300" s="267"/>
      <c r="AD300" s="267"/>
      <c r="AE300" s="267"/>
      <c r="AF300" s="267"/>
      <c r="AG300" s="267"/>
      <c r="AH300" s="267"/>
      <c r="AI300" s="267"/>
      <c r="AJ300" s="267"/>
      <c r="AK300" s="267"/>
      <c r="AL300" s="267"/>
      <c r="AM300" s="267"/>
      <c r="AN300" s="267"/>
      <c r="AO300" s="267"/>
      <c r="AP300" s="267"/>
      <c r="AQ300" s="267"/>
      <c r="AR300" s="267"/>
      <c r="AS300" s="267"/>
      <c r="AT300" s="267"/>
      <c r="AU300" s="267"/>
    </row>
    <row r="301" spans="2:50" ht="9" customHeight="1" x14ac:dyDescent="0.3">
      <c r="D301" s="267"/>
      <c r="E301" s="267"/>
      <c r="F301" s="267"/>
      <c r="G301" s="267"/>
      <c r="H301" s="267"/>
      <c r="I301" s="267"/>
      <c r="J301" s="267"/>
      <c r="K301" s="267"/>
      <c r="L301" s="267"/>
      <c r="M301" s="267"/>
      <c r="N301" s="267"/>
      <c r="O301" s="267"/>
      <c r="P301" s="267"/>
      <c r="Q301" s="267"/>
      <c r="R301" s="267"/>
      <c r="S301" s="267"/>
      <c r="T301" s="267"/>
      <c r="U301" s="267"/>
      <c r="V301" s="267"/>
      <c r="W301" s="267"/>
      <c r="X301" s="267"/>
      <c r="Y301" s="267"/>
      <c r="Z301" s="267"/>
      <c r="AA301" s="267"/>
      <c r="AB301" s="267"/>
      <c r="AC301" s="267"/>
      <c r="AD301" s="267"/>
      <c r="AE301" s="267"/>
      <c r="AF301" s="267"/>
      <c r="AG301" s="267"/>
      <c r="AH301" s="267"/>
      <c r="AI301" s="267"/>
      <c r="AJ301" s="267"/>
      <c r="AK301" s="267"/>
      <c r="AL301" s="267"/>
      <c r="AM301" s="267"/>
      <c r="AN301" s="267"/>
      <c r="AO301" s="267"/>
      <c r="AP301" s="267"/>
      <c r="AQ301" s="267"/>
      <c r="AR301" s="267"/>
      <c r="AS301" s="267"/>
      <c r="AT301" s="267"/>
      <c r="AU301" s="267"/>
    </row>
    <row r="302" spans="2:50" ht="9" customHeight="1" x14ac:dyDescent="0.3">
      <c r="D302" s="267" t="s">
        <v>28</v>
      </c>
      <c r="E302" s="267"/>
      <c r="F302" s="267"/>
      <c r="G302" s="267"/>
      <c r="H302" s="267"/>
      <c r="I302" s="267"/>
      <c r="J302" s="267"/>
      <c r="K302" s="267"/>
      <c r="L302" s="267"/>
      <c r="M302" s="267"/>
      <c r="N302" s="267"/>
      <c r="O302" s="267"/>
      <c r="P302" s="267"/>
      <c r="Q302" s="267"/>
      <c r="R302" s="267"/>
      <c r="S302" s="267"/>
      <c r="T302" s="267"/>
      <c r="U302" s="267"/>
      <c r="V302" s="267"/>
      <c r="W302" s="267"/>
      <c r="X302" s="267"/>
      <c r="Y302" s="267"/>
      <c r="Z302" s="267"/>
      <c r="AA302" s="267"/>
      <c r="AB302" s="267"/>
      <c r="AC302" s="267"/>
      <c r="AD302" s="267"/>
      <c r="AE302" s="267"/>
      <c r="AF302" s="267"/>
      <c r="AG302" s="267"/>
      <c r="AH302" s="267"/>
      <c r="AI302" s="267"/>
      <c r="AJ302" s="267"/>
      <c r="AK302" s="267"/>
      <c r="AL302" s="267"/>
      <c r="AM302" s="267"/>
      <c r="AN302" s="267"/>
      <c r="AO302" s="267"/>
      <c r="AP302" s="267"/>
      <c r="AQ302" s="267"/>
      <c r="AR302" s="267"/>
      <c r="AS302" s="267"/>
      <c r="AT302" s="267"/>
      <c r="AU302" s="267"/>
    </row>
    <row r="303" spans="2:50" ht="9" customHeight="1" x14ac:dyDescent="0.3">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c r="AA303" s="267"/>
      <c r="AB303" s="267"/>
      <c r="AC303" s="267"/>
      <c r="AD303" s="267"/>
      <c r="AE303" s="267"/>
      <c r="AF303" s="267"/>
      <c r="AG303" s="267"/>
      <c r="AH303" s="267"/>
      <c r="AI303" s="267"/>
      <c r="AJ303" s="267"/>
      <c r="AK303" s="267"/>
      <c r="AL303" s="267"/>
      <c r="AM303" s="267"/>
      <c r="AN303" s="267"/>
      <c r="AO303" s="267"/>
      <c r="AP303" s="267"/>
      <c r="AQ303" s="267"/>
      <c r="AR303" s="267"/>
      <c r="AS303" s="267"/>
      <c r="AT303" s="267"/>
      <c r="AU303" s="267"/>
    </row>
    <row r="304" spans="2:50" ht="9" customHeight="1" x14ac:dyDescent="0.3">
      <c r="D304" s="267"/>
      <c r="E304" s="267"/>
      <c r="F304" s="267"/>
      <c r="G304" s="267"/>
      <c r="H304" s="267"/>
      <c r="I304" s="267"/>
      <c r="J304" s="267"/>
      <c r="K304" s="267"/>
      <c r="L304" s="267"/>
      <c r="M304" s="267"/>
      <c r="N304" s="267"/>
      <c r="O304" s="267"/>
      <c r="P304" s="267"/>
      <c r="Q304" s="267"/>
      <c r="R304" s="267"/>
      <c r="S304" s="267"/>
      <c r="T304" s="267"/>
      <c r="U304" s="267"/>
      <c r="V304" s="267"/>
      <c r="W304" s="267"/>
      <c r="X304" s="267"/>
      <c r="Y304" s="267"/>
      <c r="Z304" s="267"/>
      <c r="AA304" s="267"/>
      <c r="AB304" s="267"/>
      <c r="AC304" s="267"/>
      <c r="AD304" s="267"/>
      <c r="AE304" s="267"/>
      <c r="AF304" s="267"/>
      <c r="AG304" s="267"/>
      <c r="AH304" s="267"/>
      <c r="AI304" s="267"/>
      <c r="AJ304" s="267"/>
      <c r="AK304" s="267"/>
      <c r="AL304" s="267"/>
      <c r="AM304" s="267"/>
      <c r="AN304" s="267"/>
      <c r="AO304" s="267"/>
      <c r="AP304" s="267"/>
      <c r="AQ304" s="267"/>
      <c r="AR304" s="267"/>
      <c r="AS304" s="267"/>
      <c r="AT304" s="267"/>
      <c r="AU304" s="267"/>
    </row>
    <row r="305" spans="2:50" ht="9" customHeight="1" x14ac:dyDescent="0.3">
      <c r="D305" s="267"/>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c r="AA305" s="267"/>
      <c r="AB305" s="267"/>
      <c r="AC305" s="267"/>
      <c r="AD305" s="267"/>
      <c r="AE305" s="267"/>
      <c r="AF305" s="267"/>
      <c r="AG305" s="267"/>
      <c r="AH305" s="267"/>
      <c r="AI305" s="267"/>
      <c r="AJ305" s="267"/>
      <c r="AK305" s="267"/>
      <c r="AL305" s="267"/>
      <c r="AM305" s="267"/>
      <c r="AN305" s="267"/>
      <c r="AO305" s="267"/>
      <c r="AP305" s="267"/>
      <c r="AQ305" s="267"/>
      <c r="AR305" s="267"/>
      <c r="AS305" s="267"/>
      <c r="AT305" s="267"/>
      <c r="AU305" s="267"/>
    </row>
    <row r="309" spans="2:50" ht="9" customHeight="1" x14ac:dyDescent="0.3">
      <c r="B309" s="244" t="s">
        <v>1050</v>
      </c>
      <c r="C309" s="244"/>
      <c r="D309" s="245" t="s">
        <v>29</v>
      </c>
      <c r="E309" s="245"/>
      <c r="F309" s="245"/>
      <c r="G309" s="245"/>
      <c r="H309" s="245"/>
      <c r="I309" s="245"/>
      <c r="J309" s="245"/>
      <c r="K309" s="245"/>
      <c r="L309" s="245"/>
      <c r="M309" s="245"/>
      <c r="N309" s="245"/>
      <c r="O309" s="245"/>
      <c r="P309" s="245"/>
      <c r="Q309" s="245"/>
      <c r="R309" s="245"/>
      <c r="S309" s="245"/>
      <c r="T309" s="245"/>
      <c r="U309" s="245"/>
      <c r="V309" s="245"/>
      <c r="W309" s="245"/>
      <c r="X309" s="245"/>
      <c r="Y309" s="245"/>
      <c r="Z309" s="245"/>
      <c r="AA309" s="245"/>
      <c r="AB309" s="245"/>
      <c r="AC309" s="245"/>
      <c r="AD309" s="245"/>
      <c r="AE309" s="245"/>
      <c r="AF309" s="245"/>
      <c r="AG309" s="245"/>
      <c r="AH309" s="245"/>
      <c r="AI309" s="245"/>
      <c r="AJ309" s="245"/>
      <c r="AK309" s="245"/>
      <c r="AL309" s="245"/>
      <c r="AM309" s="245"/>
      <c r="AN309" s="245"/>
      <c r="AO309" s="245"/>
      <c r="AP309" s="245"/>
      <c r="AQ309" s="245"/>
      <c r="AR309" s="245"/>
      <c r="AS309" s="245"/>
      <c r="AT309" s="245"/>
      <c r="AU309" s="245"/>
      <c r="AV309" s="245"/>
      <c r="AW309" s="10"/>
      <c r="AX309" s="11"/>
    </row>
    <row r="310" spans="2:50" ht="9" customHeight="1" x14ac:dyDescent="0.3">
      <c r="B310" s="244"/>
      <c r="C310" s="244"/>
      <c r="D310" s="245"/>
      <c r="E310" s="245"/>
      <c r="F310" s="245"/>
      <c r="G310" s="245"/>
      <c r="H310" s="245"/>
      <c r="I310" s="245"/>
      <c r="J310" s="245"/>
      <c r="K310" s="245"/>
      <c r="L310" s="245"/>
      <c r="M310" s="245"/>
      <c r="N310" s="245"/>
      <c r="O310" s="245"/>
      <c r="P310" s="245"/>
      <c r="Q310" s="245"/>
      <c r="R310" s="245"/>
      <c r="S310" s="245"/>
      <c r="T310" s="245"/>
      <c r="U310" s="245"/>
      <c r="V310" s="245"/>
      <c r="W310" s="245"/>
      <c r="X310" s="245"/>
      <c r="Y310" s="245"/>
      <c r="Z310" s="245"/>
      <c r="AA310" s="245"/>
      <c r="AB310" s="245"/>
      <c r="AC310" s="245"/>
      <c r="AD310" s="245"/>
      <c r="AE310" s="245"/>
      <c r="AF310" s="245"/>
      <c r="AG310" s="245"/>
      <c r="AH310" s="245"/>
      <c r="AI310" s="245"/>
      <c r="AJ310" s="245"/>
      <c r="AK310" s="245"/>
      <c r="AL310" s="245"/>
      <c r="AM310" s="245"/>
      <c r="AN310" s="245"/>
      <c r="AO310" s="245"/>
      <c r="AP310" s="245"/>
      <c r="AQ310" s="245"/>
      <c r="AR310" s="245"/>
      <c r="AS310" s="245"/>
      <c r="AT310" s="245"/>
      <c r="AU310" s="245"/>
      <c r="AV310" s="245"/>
      <c r="AW310" s="10"/>
      <c r="AX310" s="11"/>
    </row>
    <row r="311" spans="2:50" ht="9" customHeight="1" x14ac:dyDescent="0.3">
      <c r="D311" s="266" t="s">
        <v>30</v>
      </c>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66"/>
      <c r="AE311" s="266"/>
      <c r="AF311" s="266"/>
      <c r="AG311" s="266"/>
      <c r="AH311" s="266"/>
      <c r="AI311" s="266"/>
      <c r="AJ311" s="266"/>
      <c r="AK311" s="266"/>
      <c r="AL311" s="266"/>
      <c r="AM311" s="266"/>
      <c r="AN311" s="266"/>
      <c r="AO311" s="266"/>
      <c r="AP311" s="266"/>
      <c r="AQ311" s="266"/>
      <c r="AR311" s="266"/>
      <c r="AS311" s="266"/>
      <c r="AT311" s="266"/>
      <c r="AU311" s="266"/>
    </row>
    <row r="312" spans="2:50" ht="9" customHeight="1" x14ac:dyDescent="0.3">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66"/>
      <c r="AE312" s="266"/>
      <c r="AF312" s="266"/>
      <c r="AG312" s="266"/>
      <c r="AH312" s="266"/>
      <c r="AI312" s="266"/>
      <c r="AJ312" s="266"/>
      <c r="AK312" s="266"/>
      <c r="AL312" s="266"/>
      <c r="AM312" s="266"/>
      <c r="AN312" s="266"/>
      <c r="AO312" s="266"/>
      <c r="AP312" s="266"/>
      <c r="AQ312" s="266"/>
      <c r="AR312" s="266"/>
      <c r="AS312" s="266"/>
      <c r="AT312" s="266"/>
      <c r="AU312" s="266"/>
    </row>
    <row r="313" spans="2:50" ht="9" customHeight="1" x14ac:dyDescent="0.3">
      <c r="D313" s="267" t="s">
        <v>31</v>
      </c>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c r="AA313" s="267"/>
      <c r="AB313" s="267"/>
      <c r="AC313" s="267"/>
      <c r="AD313" s="267"/>
      <c r="AE313" s="267"/>
      <c r="AF313" s="267"/>
      <c r="AG313" s="267"/>
      <c r="AH313" s="267"/>
      <c r="AI313" s="267"/>
      <c r="AJ313" s="267"/>
      <c r="AK313" s="267"/>
      <c r="AL313" s="267"/>
      <c r="AM313" s="267"/>
      <c r="AN313" s="267"/>
      <c r="AO313" s="267"/>
      <c r="AP313" s="267"/>
      <c r="AQ313" s="267"/>
      <c r="AR313" s="267"/>
      <c r="AS313" s="267"/>
      <c r="AT313" s="267"/>
      <c r="AU313" s="267"/>
    </row>
    <row r="314" spans="2:50" ht="9" customHeight="1" x14ac:dyDescent="0.3">
      <c r="D314" s="267"/>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c r="AA314" s="267"/>
      <c r="AB314" s="267"/>
      <c r="AC314" s="267"/>
      <c r="AD314" s="267"/>
      <c r="AE314" s="267"/>
      <c r="AF314" s="267"/>
      <c r="AG314" s="267"/>
      <c r="AH314" s="267"/>
      <c r="AI314" s="267"/>
      <c r="AJ314" s="267"/>
      <c r="AK314" s="267"/>
      <c r="AL314" s="267"/>
      <c r="AM314" s="267"/>
      <c r="AN314" s="267"/>
      <c r="AO314" s="267"/>
      <c r="AP314" s="267"/>
      <c r="AQ314" s="267"/>
      <c r="AR314" s="267"/>
      <c r="AS314" s="267"/>
      <c r="AT314" s="267"/>
      <c r="AU314" s="267"/>
    </row>
    <row r="315" spans="2:50" ht="9" customHeight="1" x14ac:dyDescent="0.3">
      <c r="D315" s="267" t="s">
        <v>32</v>
      </c>
      <c r="E315" s="267"/>
      <c r="F315" s="267"/>
      <c r="G315" s="267"/>
      <c r="H315" s="267"/>
      <c r="I315" s="267"/>
      <c r="J315" s="267"/>
      <c r="K315" s="267"/>
      <c r="L315" s="267"/>
      <c r="M315" s="267"/>
      <c r="N315" s="267"/>
      <c r="O315" s="267"/>
      <c r="P315" s="267"/>
      <c r="Q315" s="267"/>
      <c r="R315" s="267"/>
      <c r="S315" s="267"/>
      <c r="T315" s="267"/>
      <c r="U315" s="267"/>
      <c r="V315" s="267"/>
      <c r="W315" s="267"/>
      <c r="X315" s="267"/>
      <c r="Y315" s="267"/>
      <c r="Z315" s="267"/>
      <c r="AA315" s="267"/>
      <c r="AB315" s="267"/>
      <c r="AC315" s="267"/>
      <c r="AD315" s="267"/>
      <c r="AE315" s="267"/>
      <c r="AF315" s="267"/>
      <c r="AG315" s="267"/>
      <c r="AH315" s="267"/>
      <c r="AI315" s="267"/>
      <c r="AJ315" s="267"/>
      <c r="AK315" s="267"/>
      <c r="AL315" s="267"/>
      <c r="AM315" s="267"/>
      <c r="AN315" s="267"/>
      <c r="AO315" s="267"/>
      <c r="AP315" s="267"/>
      <c r="AQ315" s="267"/>
      <c r="AR315" s="267"/>
      <c r="AS315" s="267"/>
      <c r="AT315" s="267"/>
      <c r="AU315" s="267"/>
    </row>
    <row r="316" spans="2:50" ht="9" customHeight="1" x14ac:dyDescent="0.3">
      <c r="D316" s="267"/>
      <c r="E316" s="267"/>
      <c r="F316" s="267"/>
      <c r="G316" s="267"/>
      <c r="H316" s="267"/>
      <c r="I316" s="267"/>
      <c r="J316" s="267"/>
      <c r="K316" s="267"/>
      <c r="L316" s="267"/>
      <c r="M316" s="267"/>
      <c r="N316" s="267"/>
      <c r="O316" s="267"/>
      <c r="P316" s="267"/>
      <c r="Q316" s="267"/>
      <c r="R316" s="267"/>
      <c r="S316" s="267"/>
      <c r="T316" s="267"/>
      <c r="U316" s="267"/>
      <c r="V316" s="267"/>
      <c r="W316" s="267"/>
      <c r="X316" s="267"/>
      <c r="Y316" s="267"/>
      <c r="Z316" s="267"/>
      <c r="AA316" s="267"/>
      <c r="AB316" s="267"/>
      <c r="AC316" s="267"/>
      <c r="AD316" s="267"/>
      <c r="AE316" s="267"/>
      <c r="AF316" s="267"/>
      <c r="AG316" s="267"/>
      <c r="AH316" s="267"/>
      <c r="AI316" s="267"/>
      <c r="AJ316" s="267"/>
      <c r="AK316" s="267"/>
      <c r="AL316" s="267"/>
      <c r="AM316" s="267"/>
      <c r="AN316" s="267"/>
      <c r="AO316" s="267"/>
      <c r="AP316" s="267"/>
      <c r="AQ316" s="267"/>
      <c r="AR316" s="267"/>
      <c r="AS316" s="267"/>
      <c r="AT316" s="267"/>
      <c r="AU316" s="267"/>
    </row>
    <row r="317" spans="2:50" ht="9" customHeight="1" x14ac:dyDescent="0.3">
      <c r="D317" s="267" t="s">
        <v>33</v>
      </c>
      <c r="E317" s="267"/>
      <c r="F317" s="267"/>
      <c r="G317" s="267"/>
      <c r="H317" s="267"/>
      <c r="I317" s="267"/>
      <c r="J317" s="267"/>
      <c r="K317" s="267"/>
      <c r="L317" s="267"/>
      <c r="M317" s="267"/>
      <c r="N317" s="267"/>
      <c r="O317" s="267"/>
      <c r="P317" s="267"/>
      <c r="Q317" s="267"/>
      <c r="R317" s="267"/>
      <c r="S317" s="267"/>
      <c r="T317" s="267"/>
      <c r="U317" s="267"/>
      <c r="V317" s="267"/>
      <c r="W317" s="267"/>
      <c r="X317" s="267"/>
      <c r="Y317" s="267"/>
      <c r="Z317" s="267"/>
      <c r="AA317" s="267"/>
      <c r="AB317" s="267"/>
      <c r="AC317" s="267"/>
      <c r="AD317" s="267"/>
      <c r="AE317" s="267"/>
      <c r="AF317" s="267"/>
      <c r="AG317" s="267"/>
      <c r="AH317" s="267"/>
      <c r="AI317" s="267"/>
      <c r="AJ317" s="267"/>
      <c r="AK317" s="267"/>
      <c r="AL317" s="267"/>
      <c r="AM317" s="267"/>
      <c r="AN317" s="267"/>
      <c r="AO317" s="267"/>
      <c r="AP317" s="267"/>
      <c r="AQ317" s="267"/>
      <c r="AR317" s="267"/>
      <c r="AS317" s="267"/>
      <c r="AT317" s="267"/>
      <c r="AU317" s="267"/>
    </row>
    <row r="318" spans="2:50" ht="9" customHeight="1" x14ac:dyDescent="0.3">
      <c r="D318" s="267"/>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c r="AA318" s="267"/>
      <c r="AB318" s="267"/>
      <c r="AC318" s="267"/>
      <c r="AD318" s="267"/>
      <c r="AE318" s="267"/>
      <c r="AF318" s="267"/>
      <c r="AG318" s="267"/>
      <c r="AH318" s="267"/>
      <c r="AI318" s="267"/>
      <c r="AJ318" s="267"/>
      <c r="AK318" s="267"/>
      <c r="AL318" s="267"/>
      <c r="AM318" s="267"/>
      <c r="AN318" s="267"/>
      <c r="AO318" s="267"/>
      <c r="AP318" s="267"/>
      <c r="AQ318" s="267"/>
      <c r="AR318" s="267"/>
      <c r="AS318" s="267"/>
      <c r="AT318" s="267"/>
      <c r="AU318" s="267"/>
    </row>
    <row r="319" spans="2:50" ht="9" customHeight="1" x14ac:dyDescent="0.3">
      <c r="D319" s="267" t="s">
        <v>34</v>
      </c>
      <c r="E319" s="267"/>
      <c r="F319" s="267"/>
      <c r="G319" s="267"/>
      <c r="H319" s="267"/>
      <c r="I319" s="267"/>
      <c r="J319" s="267"/>
      <c r="K319" s="267"/>
      <c r="L319" s="267"/>
      <c r="M319" s="267"/>
      <c r="N319" s="267"/>
      <c r="O319" s="267"/>
      <c r="P319" s="267"/>
      <c r="Q319" s="267"/>
      <c r="R319" s="267"/>
      <c r="S319" s="267"/>
      <c r="T319" s="267"/>
      <c r="U319" s="267"/>
      <c r="V319" s="267"/>
      <c r="W319" s="267"/>
      <c r="X319" s="267"/>
      <c r="Y319" s="267"/>
      <c r="Z319" s="267"/>
      <c r="AA319" s="267"/>
      <c r="AB319" s="267"/>
      <c r="AC319" s="267"/>
      <c r="AD319" s="267"/>
      <c r="AE319" s="267"/>
      <c r="AF319" s="267"/>
      <c r="AG319" s="267"/>
      <c r="AH319" s="267"/>
      <c r="AI319" s="267"/>
      <c r="AJ319" s="267"/>
      <c r="AK319" s="267"/>
      <c r="AL319" s="267"/>
      <c r="AM319" s="267"/>
      <c r="AN319" s="267"/>
      <c r="AO319" s="267"/>
      <c r="AP319" s="267"/>
      <c r="AQ319" s="267"/>
      <c r="AR319" s="267"/>
      <c r="AS319" s="267"/>
      <c r="AT319" s="267"/>
      <c r="AU319" s="267"/>
    </row>
    <row r="320" spans="2:50" ht="9" customHeight="1" x14ac:dyDescent="0.3">
      <c r="D320" s="267"/>
      <c r="E320" s="267"/>
      <c r="F320" s="267"/>
      <c r="G320" s="267"/>
      <c r="H320" s="267"/>
      <c r="I320" s="267"/>
      <c r="J320" s="267"/>
      <c r="K320" s="267"/>
      <c r="L320" s="267"/>
      <c r="M320" s="267"/>
      <c r="N320" s="267"/>
      <c r="O320" s="267"/>
      <c r="P320" s="267"/>
      <c r="Q320" s="267"/>
      <c r="R320" s="267"/>
      <c r="S320" s="267"/>
      <c r="T320" s="267"/>
      <c r="U320" s="267"/>
      <c r="V320" s="267"/>
      <c r="W320" s="267"/>
      <c r="X320" s="267"/>
      <c r="Y320" s="267"/>
      <c r="Z320" s="267"/>
      <c r="AA320" s="267"/>
      <c r="AB320" s="267"/>
      <c r="AC320" s="267"/>
      <c r="AD320" s="267"/>
      <c r="AE320" s="267"/>
      <c r="AF320" s="267"/>
      <c r="AG320" s="267"/>
      <c r="AH320" s="267"/>
      <c r="AI320" s="267"/>
      <c r="AJ320" s="267"/>
      <c r="AK320" s="267"/>
      <c r="AL320" s="267"/>
      <c r="AM320" s="267"/>
      <c r="AN320" s="267"/>
      <c r="AO320" s="267"/>
      <c r="AP320" s="267"/>
      <c r="AQ320" s="267"/>
      <c r="AR320" s="267"/>
      <c r="AS320" s="267"/>
      <c r="AT320" s="267"/>
      <c r="AU320" s="267"/>
    </row>
    <row r="324" spans="2:50" ht="9" customHeight="1" x14ac:dyDescent="0.3">
      <c r="B324" s="244" t="s">
        <v>1050</v>
      </c>
      <c r="C324" s="244"/>
      <c r="D324" s="245" t="s">
        <v>24</v>
      </c>
      <c r="E324" s="245"/>
      <c r="F324" s="245"/>
      <c r="G324" s="245"/>
      <c r="H324" s="245"/>
      <c r="I324" s="245"/>
      <c r="J324" s="245"/>
      <c r="K324" s="245"/>
      <c r="L324" s="245"/>
      <c r="M324" s="245"/>
      <c r="N324" s="245"/>
      <c r="O324" s="245"/>
      <c r="P324" s="245"/>
      <c r="Q324" s="245"/>
      <c r="R324" s="245"/>
      <c r="S324" s="245"/>
      <c r="T324" s="245"/>
      <c r="U324" s="245"/>
      <c r="V324" s="245"/>
      <c r="W324" s="245"/>
      <c r="X324" s="245"/>
      <c r="Y324" s="245"/>
      <c r="Z324" s="245"/>
      <c r="AA324" s="245"/>
      <c r="AB324" s="245"/>
      <c r="AC324" s="245"/>
      <c r="AD324" s="245"/>
      <c r="AE324" s="245"/>
      <c r="AF324" s="245"/>
      <c r="AG324" s="245"/>
      <c r="AH324" s="245"/>
      <c r="AI324" s="245"/>
      <c r="AJ324" s="245"/>
      <c r="AK324" s="245"/>
      <c r="AL324" s="245"/>
      <c r="AM324" s="245"/>
      <c r="AN324" s="245"/>
      <c r="AO324" s="245"/>
      <c r="AP324" s="245"/>
      <c r="AQ324" s="245"/>
      <c r="AR324" s="245"/>
      <c r="AS324" s="245"/>
      <c r="AT324" s="245"/>
      <c r="AU324" s="245"/>
      <c r="AV324" s="245"/>
      <c r="AW324" s="10"/>
      <c r="AX324" s="11"/>
    </row>
    <row r="325" spans="2:50" ht="9" customHeight="1" x14ac:dyDescent="0.3">
      <c r="B325" s="244"/>
      <c r="C325" s="244"/>
      <c r="D325" s="245"/>
      <c r="E325" s="245"/>
      <c r="F325" s="245"/>
      <c r="G325" s="245"/>
      <c r="H325" s="245"/>
      <c r="I325" s="245"/>
      <c r="J325" s="245"/>
      <c r="K325" s="245"/>
      <c r="L325" s="245"/>
      <c r="M325" s="245"/>
      <c r="N325" s="245"/>
      <c r="O325" s="245"/>
      <c r="P325" s="245"/>
      <c r="Q325" s="245"/>
      <c r="R325" s="245"/>
      <c r="S325" s="245"/>
      <c r="T325" s="245"/>
      <c r="U325" s="245"/>
      <c r="V325" s="245"/>
      <c r="W325" s="245"/>
      <c r="X325" s="245"/>
      <c r="Y325" s="245"/>
      <c r="Z325" s="245"/>
      <c r="AA325" s="245"/>
      <c r="AB325" s="245"/>
      <c r="AC325" s="245"/>
      <c r="AD325" s="245"/>
      <c r="AE325" s="245"/>
      <c r="AF325" s="245"/>
      <c r="AG325" s="245"/>
      <c r="AH325" s="245"/>
      <c r="AI325" s="245"/>
      <c r="AJ325" s="245"/>
      <c r="AK325" s="245"/>
      <c r="AL325" s="245"/>
      <c r="AM325" s="245"/>
      <c r="AN325" s="245"/>
      <c r="AO325" s="245"/>
      <c r="AP325" s="245"/>
      <c r="AQ325" s="245"/>
      <c r="AR325" s="245"/>
      <c r="AS325" s="245"/>
      <c r="AT325" s="245"/>
      <c r="AU325" s="245"/>
      <c r="AV325" s="245"/>
      <c r="AW325" s="10"/>
      <c r="AX325" s="11"/>
    </row>
    <row r="326" spans="2:50" ht="9" customHeight="1" x14ac:dyDescent="0.3">
      <c r="D326" s="266" t="s">
        <v>35</v>
      </c>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266"/>
      <c r="AE326" s="266"/>
      <c r="AF326" s="266"/>
      <c r="AG326" s="266"/>
      <c r="AH326" s="266"/>
      <c r="AI326" s="266"/>
      <c r="AJ326" s="266"/>
      <c r="AK326" s="266"/>
      <c r="AL326" s="266"/>
      <c r="AM326" s="266"/>
      <c r="AN326" s="266"/>
      <c r="AO326" s="266"/>
      <c r="AP326" s="266"/>
      <c r="AQ326" s="266"/>
      <c r="AR326" s="266"/>
      <c r="AS326" s="266"/>
      <c r="AT326" s="266"/>
      <c r="AU326" s="266"/>
    </row>
    <row r="327" spans="2:50" ht="9" customHeight="1" x14ac:dyDescent="0.3">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266"/>
      <c r="AE327" s="266"/>
      <c r="AF327" s="266"/>
      <c r="AG327" s="266"/>
      <c r="AH327" s="266"/>
      <c r="AI327" s="266"/>
      <c r="AJ327" s="266"/>
      <c r="AK327" s="266"/>
      <c r="AL327" s="266"/>
      <c r="AM327" s="266"/>
      <c r="AN327" s="266"/>
      <c r="AO327" s="266"/>
      <c r="AP327" s="266"/>
      <c r="AQ327" s="266"/>
      <c r="AR327" s="266"/>
      <c r="AS327" s="266"/>
      <c r="AT327" s="266"/>
      <c r="AU327" s="266"/>
    </row>
    <row r="328" spans="2:50" ht="9" customHeight="1" x14ac:dyDescent="0.3">
      <c r="D328" s="267" t="s">
        <v>36</v>
      </c>
      <c r="E328" s="267"/>
      <c r="F328" s="267"/>
      <c r="G328" s="267"/>
      <c r="H328" s="267"/>
      <c r="I328" s="267"/>
      <c r="J328" s="267"/>
      <c r="K328" s="267"/>
      <c r="L328" s="267"/>
      <c r="M328" s="267"/>
      <c r="N328" s="267"/>
      <c r="O328" s="267"/>
      <c r="P328" s="267"/>
      <c r="Q328" s="267"/>
      <c r="R328" s="267"/>
      <c r="S328" s="267"/>
      <c r="T328" s="267"/>
      <c r="U328" s="267"/>
      <c r="V328" s="267"/>
      <c r="W328" s="267"/>
      <c r="X328" s="267"/>
      <c r="Y328" s="267"/>
      <c r="Z328" s="267"/>
      <c r="AA328" s="267"/>
      <c r="AB328" s="267"/>
      <c r="AC328" s="267"/>
      <c r="AD328" s="267"/>
      <c r="AE328" s="267"/>
      <c r="AF328" s="267"/>
      <c r="AG328" s="267"/>
      <c r="AH328" s="267"/>
      <c r="AI328" s="267"/>
      <c r="AJ328" s="267"/>
      <c r="AK328" s="267"/>
      <c r="AL328" s="267"/>
      <c r="AM328" s="267"/>
      <c r="AN328" s="267"/>
      <c r="AO328" s="267"/>
      <c r="AP328" s="267"/>
      <c r="AQ328" s="267"/>
      <c r="AR328" s="267"/>
      <c r="AS328" s="267"/>
      <c r="AT328" s="267"/>
      <c r="AU328" s="267"/>
    </row>
    <row r="329" spans="2:50" ht="9" customHeight="1" x14ac:dyDescent="0.3">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c r="AA329" s="267"/>
      <c r="AB329" s="267"/>
      <c r="AC329" s="267"/>
      <c r="AD329" s="267"/>
      <c r="AE329" s="267"/>
      <c r="AF329" s="267"/>
      <c r="AG329" s="267"/>
      <c r="AH329" s="267"/>
      <c r="AI329" s="267"/>
      <c r="AJ329" s="267"/>
      <c r="AK329" s="267"/>
      <c r="AL329" s="267"/>
      <c r="AM329" s="267"/>
      <c r="AN329" s="267"/>
      <c r="AO329" s="267"/>
      <c r="AP329" s="267"/>
      <c r="AQ329" s="267"/>
      <c r="AR329" s="267"/>
      <c r="AS329" s="267"/>
      <c r="AT329" s="267"/>
      <c r="AU329" s="267"/>
    </row>
    <row r="330" spans="2:50" ht="9" customHeight="1" x14ac:dyDescent="0.3">
      <c r="D330" s="267" t="s">
        <v>37</v>
      </c>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c r="AA330" s="267"/>
      <c r="AB330" s="267"/>
      <c r="AC330" s="267"/>
      <c r="AD330" s="267"/>
      <c r="AE330" s="267"/>
      <c r="AF330" s="267"/>
      <c r="AG330" s="267"/>
      <c r="AH330" s="267"/>
      <c r="AI330" s="267"/>
      <c r="AJ330" s="267"/>
      <c r="AK330" s="267"/>
      <c r="AL330" s="267"/>
      <c r="AM330" s="267"/>
      <c r="AN330" s="267"/>
      <c r="AO330" s="267"/>
      <c r="AP330" s="267"/>
      <c r="AQ330" s="267"/>
      <c r="AR330" s="267"/>
      <c r="AS330" s="267"/>
      <c r="AT330" s="267"/>
      <c r="AU330" s="267"/>
    </row>
    <row r="331" spans="2:50" ht="9" customHeight="1" x14ac:dyDescent="0.3">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c r="AA331" s="267"/>
      <c r="AB331" s="267"/>
      <c r="AC331" s="267"/>
      <c r="AD331" s="267"/>
      <c r="AE331" s="267"/>
      <c r="AF331" s="267"/>
      <c r="AG331" s="267"/>
      <c r="AH331" s="267"/>
      <c r="AI331" s="267"/>
      <c r="AJ331" s="267"/>
      <c r="AK331" s="267"/>
      <c r="AL331" s="267"/>
      <c r="AM331" s="267"/>
      <c r="AN331" s="267"/>
      <c r="AO331" s="267"/>
      <c r="AP331" s="267"/>
      <c r="AQ331" s="267"/>
      <c r="AR331" s="267"/>
      <c r="AS331" s="267"/>
      <c r="AT331" s="267"/>
      <c r="AU331" s="267"/>
    </row>
    <row r="332" spans="2:50" ht="9" customHeight="1" x14ac:dyDescent="0.3">
      <c r="D332" s="267"/>
      <c r="E332" s="267"/>
      <c r="F332" s="267"/>
      <c r="G332" s="267"/>
      <c r="H332" s="267"/>
      <c r="I332" s="267"/>
      <c r="J332" s="267"/>
      <c r="K332" s="267"/>
      <c r="L332" s="267"/>
      <c r="M332" s="267"/>
      <c r="N332" s="267"/>
      <c r="O332" s="267"/>
      <c r="P332" s="267"/>
      <c r="Q332" s="267"/>
      <c r="R332" s="267"/>
      <c r="S332" s="267"/>
      <c r="T332" s="267"/>
      <c r="U332" s="267"/>
      <c r="V332" s="267"/>
      <c r="W332" s="267"/>
      <c r="X332" s="267"/>
      <c r="Y332" s="267"/>
      <c r="Z332" s="267"/>
      <c r="AA332" s="267"/>
      <c r="AB332" s="267"/>
      <c r="AC332" s="267"/>
      <c r="AD332" s="267"/>
      <c r="AE332" s="267"/>
      <c r="AF332" s="267"/>
      <c r="AG332" s="267"/>
      <c r="AH332" s="267"/>
      <c r="AI332" s="267"/>
      <c r="AJ332" s="267"/>
      <c r="AK332" s="267"/>
      <c r="AL332" s="267"/>
      <c r="AM332" s="267"/>
      <c r="AN332" s="267"/>
      <c r="AO332" s="267"/>
      <c r="AP332" s="267"/>
      <c r="AQ332" s="267"/>
      <c r="AR332" s="267"/>
      <c r="AS332" s="267"/>
      <c r="AT332" s="267"/>
      <c r="AU332" s="267"/>
    </row>
    <row r="333" spans="2:50" ht="9" customHeight="1" x14ac:dyDescent="0.3">
      <c r="D333" s="267"/>
      <c r="E333" s="267"/>
      <c r="F333" s="267"/>
      <c r="G333" s="267"/>
      <c r="H333" s="267"/>
      <c r="I333" s="267"/>
      <c r="J333" s="267"/>
      <c r="K333" s="267"/>
      <c r="L333" s="267"/>
      <c r="M333" s="267"/>
      <c r="N333" s="267"/>
      <c r="O333" s="267"/>
      <c r="P333" s="267"/>
      <c r="Q333" s="267"/>
      <c r="R333" s="267"/>
      <c r="S333" s="267"/>
      <c r="T333" s="267"/>
      <c r="U333" s="267"/>
      <c r="V333" s="267"/>
      <c r="W333" s="267"/>
      <c r="X333" s="267"/>
      <c r="Y333" s="267"/>
      <c r="Z333" s="267"/>
      <c r="AA333" s="267"/>
      <c r="AB333" s="267"/>
      <c r="AC333" s="267"/>
      <c r="AD333" s="267"/>
      <c r="AE333" s="267"/>
      <c r="AF333" s="267"/>
      <c r="AG333" s="267"/>
      <c r="AH333" s="267"/>
      <c r="AI333" s="267"/>
      <c r="AJ333" s="267"/>
      <c r="AK333" s="267"/>
      <c r="AL333" s="267"/>
      <c r="AM333" s="267"/>
      <c r="AN333" s="267"/>
      <c r="AO333" s="267"/>
      <c r="AP333" s="267"/>
      <c r="AQ333" s="267"/>
      <c r="AR333" s="267"/>
      <c r="AS333" s="267"/>
      <c r="AT333" s="267"/>
      <c r="AU333" s="267"/>
    </row>
    <row r="334" spans="2:50" ht="9" customHeight="1" x14ac:dyDescent="0.3">
      <c r="D334" s="267"/>
      <c r="E334" s="267"/>
      <c r="F334" s="267"/>
      <c r="G334" s="267"/>
      <c r="H334" s="267"/>
      <c r="I334" s="267"/>
      <c r="J334" s="267"/>
      <c r="K334" s="267"/>
      <c r="L334" s="267"/>
      <c r="M334" s="267"/>
      <c r="N334" s="267"/>
      <c r="O334" s="267"/>
      <c r="P334" s="267"/>
      <c r="Q334" s="267"/>
      <c r="R334" s="267"/>
      <c r="S334" s="267"/>
      <c r="T334" s="267"/>
      <c r="U334" s="267"/>
      <c r="V334" s="267"/>
      <c r="W334" s="267"/>
      <c r="X334" s="267"/>
      <c r="Y334" s="267"/>
      <c r="Z334" s="267"/>
      <c r="AA334" s="267"/>
      <c r="AB334" s="267"/>
      <c r="AC334" s="267"/>
      <c r="AD334" s="267"/>
      <c r="AE334" s="267"/>
      <c r="AF334" s="267"/>
      <c r="AG334" s="267"/>
      <c r="AH334" s="267"/>
      <c r="AI334" s="267"/>
      <c r="AJ334" s="267"/>
      <c r="AK334" s="267"/>
      <c r="AL334" s="267"/>
      <c r="AM334" s="267"/>
      <c r="AN334" s="267"/>
      <c r="AO334" s="267"/>
      <c r="AP334" s="267"/>
      <c r="AQ334" s="267"/>
      <c r="AR334" s="267"/>
      <c r="AS334" s="267"/>
      <c r="AT334" s="267"/>
      <c r="AU334" s="267"/>
    </row>
    <row r="335" spans="2:50" ht="9" customHeight="1" x14ac:dyDescent="0.3">
      <c r="D335" s="267"/>
      <c r="E335" s="267"/>
      <c r="F335" s="267"/>
      <c r="G335" s="267"/>
      <c r="H335" s="267"/>
      <c r="I335" s="267"/>
      <c r="J335" s="267"/>
      <c r="K335" s="267"/>
      <c r="L335" s="267"/>
      <c r="M335" s="267"/>
      <c r="N335" s="267"/>
      <c r="O335" s="267"/>
      <c r="P335" s="267"/>
      <c r="Q335" s="267"/>
      <c r="R335" s="267"/>
      <c r="S335" s="267"/>
      <c r="T335" s="267"/>
      <c r="U335" s="267"/>
      <c r="V335" s="267"/>
      <c r="W335" s="267"/>
      <c r="X335" s="267"/>
      <c r="Y335" s="267"/>
      <c r="Z335" s="267"/>
      <c r="AA335" s="267"/>
      <c r="AB335" s="267"/>
      <c r="AC335" s="267"/>
      <c r="AD335" s="267"/>
      <c r="AE335" s="267"/>
      <c r="AF335" s="267"/>
      <c r="AG335" s="267"/>
      <c r="AH335" s="267"/>
      <c r="AI335" s="267"/>
      <c r="AJ335" s="267"/>
      <c r="AK335" s="267"/>
      <c r="AL335" s="267"/>
      <c r="AM335" s="267"/>
      <c r="AN335" s="267"/>
      <c r="AO335" s="267"/>
      <c r="AP335" s="267"/>
      <c r="AQ335" s="267"/>
      <c r="AR335" s="267"/>
      <c r="AS335" s="267"/>
      <c r="AT335" s="267"/>
      <c r="AU335" s="267"/>
    </row>
    <row r="337" spans="1:50" ht="9" customHeight="1" x14ac:dyDescent="0.3">
      <c r="A337" s="260" t="str">
        <f>$L$94</f>
        <v>Le développement des actions collectives de prévention de la perte d'autonomie de l'ASEPT Bretagne dans le Morbihan</v>
      </c>
      <c r="B337" s="260"/>
      <c r="C337" s="260"/>
      <c r="D337" s="260"/>
      <c r="E337" s="260"/>
      <c r="F337" s="260"/>
      <c r="G337" s="260"/>
      <c r="H337" s="260"/>
      <c r="I337" s="260"/>
      <c r="J337" s="260"/>
      <c r="K337" s="260"/>
      <c r="L337" s="260"/>
      <c r="M337" s="260"/>
      <c r="N337" s="260"/>
      <c r="O337" s="260"/>
      <c r="P337" s="260"/>
      <c r="Q337" s="260"/>
      <c r="R337" s="260"/>
      <c r="S337" s="260"/>
      <c r="T337" s="260"/>
      <c r="U337" s="260"/>
      <c r="V337" s="260"/>
      <c r="W337" s="260"/>
      <c r="X337" s="260"/>
      <c r="Y337" s="260"/>
      <c r="Z337" s="260"/>
      <c r="AA337" s="260"/>
      <c r="AB337" s="260"/>
      <c r="AC337" s="260"/>
      <c r="AD337" s="260"/>
      <c r="AE337" s="260"/>
      <c r="AF337" s="260"/>
      <c r="AG337" s="260"/>
      <c r="AH337" s="260"/>
      <c r="AI337" s="260"/>
      <c r="AJ337" s="260"/>
      <c r="AK337" s="260"/>
      <c r="AL337" s="260"/>
      <c r="AM337" s="260"/>
      <c r="AN337" s="260"/>
      <c r="AO337" s="260"/>
      <c r="AP337" s="260"/>
      <c r="AQ337" s="260"/>
      <c r="AR337" s="260"/>
      <c r="AS337" s="260"/>
      <c r="AT337" s="260"/>
      <c r="AU337" s="260"/>
    </row>
    <row r="338" spans="1:50" ht="9" customHeight="1" x14ac:dyDescent="0.3">
      <c r="A338" s="260"/>
      <c r="B338" s="260"/>
      <c r="C338" s="260"/>
      <c r="D338" s="260"/>
      <c r="E338" s="260"/>
      <c r="F338" s="260"/>
      <c r="G338" s="260"/>
      <c r="H338" s="260"/>
      <c r="I338" s="260"/>
      <c r="J338" s="260"/>
      <c r="K338" s="260"/>
      <c r="L338" s="260"/>
      <c r="M338" s="260"/>
      <c r="N338" s="260"/>
      <c r="O338" s="260"/>
      <c r="P338" s="260"/>
      <c r="Q338" s="260"/>
      <c r="R338" s="260"/>
      <c r="S338" s="260"/>
      <c r="T338" s="260"/>
      <c r="U338" s="260"/>
      <c r="V338" s="260"/>
      <c r="W338" s="260"/>
      <c r="X338" s="260"/>
      <c r="Y338" s="260"/>
      <c r="Z338" s="260"/>
      <c r="AA338" s="260"/>
      <c r="AB338" s="260"/>
      <c r="AC338" s="260"/>
      <c r="AD338" s="260"/>
      <c r="AE338" s="260"/>
      <c r="AF338" s="260"/>
      <c r="AG338" s="260"/>
      <c r="AH338" s="260"/>
      <c r="AI338" s="260"/>
      <c r="AJ338" s="260"/>
      <c r="AK338" s="260"/>
      <c r="AL338" s="260"/>
      <c r="AM338" s="260"/>
      <c r="AN338" s="260"/>
      <c r="AO338" s="260"/>
      <c r="AP338" s="260"/>
      <c r="AQ338" s="260"/>
      <c r="AR338" s="260"/>
      <c r="AS338" s="260"/>
      <c r="AT338" s="260"/>
      <c r="AU338" s="260"/>
    </row>
    <row r="339" spans="1:50" ht="9" customHeight="1" x14ac:dyDescent="0.3">
      <c r="A339" s="260"/>
      <c r="B339" s="260"/>
      <c r="C339" s="260"/>
      <c r="D339" s="260"/>
      <c r="E339" s="260"/>
      <c r="F339" s="260"/>
      <c r="G339" s="260"/>
      <c r="H339" s="260"/>
      <c r="I339" s="260"/>
      <c r="J339" s="260"/>
      <c r="K339" s="260"/>
      <c r="L339" s="260"/>
      <c r="M339" s="260"/>
      <c r="N339" s="260"/>
      <c r="O339" s="260"/>
      <c r="P339" s="260"/>
      <c r="Q339" s="260"/>
      <c r="R339" s="260"/>
      <c r="S339" s="260"/>
      <c r="T339" s="260"/>
      <c r="U339" s="260"/>
      <c r="V339" s="260"/>
      <c r="W339" s="260"/>
      <c r="X339" s="260"/>
      <c r="Y339" s="260"/>
      <c r="Z339" s="260"/>
      <c r="AA339" s="260"/>
      <c r="AB339" s="260"/>
      <c r="AC339" s="260"/>
      <c r="AD339" s="260"/>
      <c r="AE339" s="260"/>
      <c r="AF339" s="260"/>
      <c r="AG339" s="260"/>
      <c r="AH339" s="260"/>
      <c r="AI339" s="260"/>
      <c r="AJ339" s="260"/>
      <c r="AK339" s="260"/>
      <c r="AL339" s="260"/>
      <c r="AM339" s="260"/>
      <c r="AN339" s="260"/>
      <c r="AO339" s="260"/>
      <c r="AP339" s="260"/>
      <c r="AQ339" s="260"/>
      <c r="AR339" s="260"/>
      <c r="AS339" s="260"/>
      <c r="AT339" s="260"/>
      <c r="AU339" s="260"/>
    </row>
    <row r="340" spans="1:50" ht="9" customHeight="1" x14ac:dyDescent="0.3">
      <c r="D340" s="50"/>
      <c r="E340" s="50"/>
      <c r="F340" s="50"/>
      <c r="G340" s="50"/>
      <c r="H340" s="50"/>
      <c r="I340" s="50"/>
      <c r="J340" s="50"/>
      <c r="K340" s="50"/>
      <c r="L340" s="50"/>
      <c r="M340" s="50"/>
      <c r="N340" s="50"/>
      <c r="O340" s="50"/>
      <c r="P340" s="50"/>
      <c r="Q340" s="50"/>
      <c r="R340" s="51"/>
      <c r="S340" s="50"/>
      <c r="T340" s="50"/>
      <c r="U340" s="50"/>
      <c r="V340" s="50"/>
      <c r="W340" s="50"/>
      <c r="X340" s="50"/>
      <c r="Y340" s="50"/>
      <c r="Z340" s="50"/>
      <c r="AA340" s="50"/>
      <c r="AB340" s="50"/>
      <c r="AC340" s="50"/>
      <c r="AD340" s="50"/>
      <c r="AE340" s="50"/>
      <c r="AF340" s="50"/>
      <c r="AG340" s="50"/>
      <c r="AH340" s="51"/>
      <c r="AI340" s="50"/>
      <c r="AJ340" s="50"/>
      <c r="AK340" s="50"/>
      <c r="AL340" s="50"/>
      <c r="AM340" s="50"/>
      <c r="AN340" s="50"/>
      <c r="AO340" s="50"/>
      <c r="AP340" s="50"/>
      <c r="AQ340" s="50"/>
      <c r="AR340" s="50"/>
      <c r="AS340" s="50"/>
      <c r="AT340" s="50"/>
      <c r="AU340" s="50"/>
    </row>
    <row r="341" spans="1:50" ht="9" customHeight="1" x14ac:dyDescent="0.3">
      <c r="D341" s="258" t="s">
        <v>38</v>
      </c>
      <c r="E341" s="258"/>
      <c r="F341" s="258"/>
      <c r="G341" s="258"/>
      <c r="H341" s="258"/>
      <c r="I341" s="258"/>
      <c r="J341" s="258"/>
      <c r="K341" s="258"/>
      <c r="L341" s="258"/>
      <c r="M341" s="258"/>
      <c r="N341" s="258"/>
      <c r="O341" s="258"/>
      <c r="P341" s="258"/>
      <c r="Q341" s="258"/>
      <c r="R341" s="258"/>
      <c r="S341" s="258"/>
      <c r="T341" s="258"/>
      <c r="U341" s="258"/>
      <c r="V341" s="258"/>
      <c r="W341" s="258"/>
      <c r="X341" s="258"/>
      <c r="Y341" s="258"/>
      <c r="Z341" s="258"/>
      <c r="AA341" s="258"/>
      <c r="AB341" s="258"/>
      <c r="AC341" s="258"/>
      <c r="AD341" s="258"/>
      <c r="AE341" s="258"/>
      <c r="AF341" s="258"/>
      <c r="AG341" s="258"/>
      <c r="AH341" s="258"/>
      <c r="AI341" s="258"/>
      <c r="AJ341" s="258"/>
      <c r="AK341" s="258"/>
      <c r="AL341" s="258"/>
      <c r="AM341" s="258"/>
      <c r="AN341" s="258"/>
      <c r="AO341" s="258"/>
      <c r="AP341" s="258"/>
      <c r="AQ341" s="258"/>
      <c r="AR341" s="258"/>
      <c r="AS341" s="258"/>
      <c r="AT341" s="258"/>
      <c r="AU341" s="258"/>
    </row>
    <row r="342" spans="1:50" ht="9" customHeight="1" x14ac:dyDescent="0.3">
      <c r="D342" s="258"/>
      <c r="E342" s="258"/>
      <c r="F342" s="258"/>
      <c r="G342" s="258"/>
      <c r="H342" s="258"/>
      <c r="I342" s="258"/>
      <c r="J342" s="258"/>
      <c r="K342" s="258"/>
      <c r="L342" s="258"/>
      <c r="M342" s="258"/>
      <c r="N342" s="258"/>
      <c r="O342" s="258"/>
      <c r="P342" s="258"/>
      <c r="Q342" s="258"/>
      <c r="R342" s="258"/>
      <c r="S342" s="258"/>
      <c r="T342" s="258"/>
      <c r="U342" s="258"/>
      <c r="V342" s="258"/>
      <c r="W342" s="258"/>
      <c r="X342" s="258"/>
      <c r="Y342" s="258"/>
      <c r="Z342" s="258"/>
      <c r="AA342" s="258"/>
      <c r="AB342" s="258"/>
      <c r="AC342" s="258"/>
      <c r="AD342" s="258"/>
      <c r="AE342" s="258"/>
      <c r="AF342" s="258"/>
      <c r="AG342" s="258"/>
      <c r="AH342" s="258"/>
      <c r="AI342" s="258"/>
      <c r="AJ342" s="258"/>
      <c r="AK342" s="258"/>
      <c r="AL342" s="258"/>
      <c r="AM342" s="258"/>
      <c r="AN342" s="258"/>
      <c r="AO342" s="258"/>
      <c r="AP342" s="258"/>
      <c r="AQ342" s="258"/>
      <c r="AR342" s="258"/>
      <c r="AS342" s="258"/>
      <c r="AT342" s="258"/>
      <c r="AU342" s="258"/>
    </row>
    <row r="344" spans="1:50" ht="9" customHeight="1" x14ac:dyDescent="0.3">
      <c r="B344" s="244" t="s">
        <v>1050</v>
      </c>
      <c r="C344" s="244"/>
      <c r="D344" s="245" t="s">
        <v>39</v>
      </c>
      <c r="E344" s="245"/>
      <c r="F344" s="245"/>
      <c r="G344" s="245"/>
      <c r="H344" s="245"/>
      <c r="I344" s="245"/>
      <c r="J344" s="245"/>
      <c r="K344" s="245"/>
      <c r="L344" s="245"/>
      <c r="M344" s="245"/>
      <c r="N344" s="245"/>
      <c r="O344" s="245"/>
      <c r="P344" s="245"/>
      <c r="Q344" s="245"/>
      <c r="R344" s="245"/>
      <c r="S344" s="245"/>
      <c r="T344" s="245"/>
      <c r="U344" s="245"/>
      <c r="V344" s="245"/>
      <c r="W344" s="245"/>
      <c r="X344" s="245"/>
      <c r="Y344" s="245"/>
      <c r="Z344" s="245"/>
      <c r="AA344" s="245"/>
      <c r="AB344" s="245"/>
      <c r="AC344" s="245"/>
      <c r="AD344" s="245"/>
      <c r="AE344" s="245"/>
      <c r="AF344" s="245"/>
      <c r="AG344" s="245"/>
      <c r="AH344" s="245"/>
      <c r="AI344" s="245"/>
      <c r="AJ344" s="245"/>
      <c r="AK344" s="245"/>
      <c r="AL344" s="245"/>
      <c r="AM344" s="245"/>
      <c r="AN344" s="245"/>
      <c r="AO344" s="245"/>
      <c r="AP344" s="245"/>
      <c r="AQ344" s="245"/>
      <c r="AR344" s="245"/>
      <c r="AS344" s="245"/>
      <c r="AT344" s="245"/>
      <c r="AU344" s="245"/>
      <c r="AV344" s="245"/>
      <c r="AW344" s="10"/>
      <c r="AX344" s="11"/>
    </row>
    <row r="345" spans="1:50" ht="9" customHeight="1" x14ac:dyDescent="0.3">
      <c r="B345" s="244"/>
      <c r="C345" s="244"/>
      <c r="D345" s="245"/>
      <c r="E345" s="245"/>
      <c r="F345" s="245"/>
      <c r="G345" s="245"/>
      <c r="H345" s="245"/>
      <c r="I345" s="245"/>
      <c r="J345" s="245"/>
      <c r="K345" s="245"/>
      <c r="L345" s="245"/>
      <c r="M345" s="245"/>
      <c r="N345" s="245"/>
      <c r="O345" s="245"/>
      <c r="P345" s="245"/>
      <c r="Q345" s="245"/>
      <c r="R345" s="245"/>
      <c r="S345" s="245"/>
      <c r="T345" s="245"/>
      <c r="U345" s="245"/>
      <c r="V345" s="245"/>
      <c r="W345" s="245"/>
      <c r="X345" s="245"/>
      <c r="Y345" s="245"/>
      <c r="Z345" s="245"/>
      <c r="AA345" s="245"/>
      <c r="AB345" s="245"/>
      <c r="AC345" s="245"/>
      <c r="AD345" s="245"/>
      <c r="AE345" s="245"/>
      <c r="AF345" s="245"/>
      <c r="AG345" s="245"/>
      <c r="AH345" s="245"/>
      <c r="AI345" s="245"/>
      <c r="AJ345" s="245"/>
      <c r="AK345" s="245"/>
      <c r="AL345" s="245"/>
      <c r="AM345" s="245"/>
      <c r="AN345" s="245"/>
      <c r="AO345" s="245"/>
      <c r="AP345" s="245"/>
      <c r="AQ345" s="245"/>
      <c r="AR345" s="245"/>
      <c r="AS345" s="245"/>
      <c r="AT345" s="245"/>
      <c r="AU345" s="245"/>
      <c r="AV345" s="245"/>
      <c r="AW345" s="10"/>
      <c r="AX345" s="11"/>
    </row>
    <row r="347" spans="1:50" s="14" customFormat="1" ht="9" customHeight="1" x14ac:dyDescent="0.3">
      <c r="B347" s="15"/>
      <c r="C347" s="15"/>
      <c r="D347" s="262" t="s">
        <v>40</v>
      </c>
      <c r="E347" s="262"/>
      <c r="F347" s="262"/>
      <c r="G347" s="262"/>
      <c r="H347" s="262"/>
      <c r="I347" s="262"/>
      <c r="J347" s="262"/>
      <c r="K347" s="262"/>
      <c r="L347" s="262"/>
      <c r="M347" s="15"/>
      <c r="N347" s="263" t="s">
        <v>1067</v>
      </c>
      <c r="O347" s="263"/>
      <c r="R347" s="34">
        <f>VLOOKUP(N347,Liste!A:B,2,0)</f>
        <v>1</v>
      </c>
      <c r="S347" s="15"/>
      <c r="T347" s="262" t="s">
        <v>41</v>
      </c>
      <c r="U347" s="262"/>
      <c r="V347" s="262"/>
      <c r="W347" s="262"/>
      <c r="X347" s="262"/>
      <c r="Y347" s="262"/>
      <c r="Z347" s="262"/>
      <c r="AA347" s="262"/>
      <c r="AB347" s="262"/>
      <c r="AC347" s="15"/>
      <c r="AD347" s="263" t="s">
        <v>1069</v>
      </c>
      <c r="AE347" s="263"/>
      <c r="AH347" s="34">
        <f>VLOOKUP(AD347,Liste!A:B,2,0)</f>
        <v>0</v>
      </c>
      <c r="AI347" s="15"/>
      <c r="AJ347" s="265" t="s">
        <v>42</v>
      </c>
      <c r="AK347" s="265"/>
      <c r="AL347" s="265"/>
      <c r="AM347" s="265"/>
      <c r="AN347" s="265"/>
      <c r="AO347" s="265"/>
      <c r="AP347" s="265"/>
      <c r="AQ347" s="265"/>
      <c r="AR347" s="265"/>
      <c r="AS347" s="15"/>
      <c r="AT347" s="263" t="s">
        <v>1069</v>
      </c>
      <c r="AU347" s="263"/>
      <c r="AW347" s="34">
        <f>VLOOKUP(AT347,Liste!A:B,2,0)</f>
        <v>0</v>
      </c>
    </row>
    <row r="348" spans="1:50" s="14" customFormat="1" ht="9" customHeight="1" x14ac:dyDescent="0.3">
      <c r="B348" s="15"/>
      <c r="C348" s="15"/>
      <c r="D348" s="262"/>
      <c r="E348" s="262"/>
      <c r="F348" s="262"/>
      <c r="G348" s="262"/>
      <c r="H348" s="262"/>
      <c r="I348" s="262"/>
      <c r="J348" s="262"/>
      <c r="K348" s="262"/>
      <c r="L348" s="262"/>
      <c r="M348" s="15"/>
      <c r="N348" s="263"/>
      <c r="O348" s="263"/>
      <c r="R348" s="20"/>
      <c r="S348" s="15"/>
      <c r="T348" s="262"/>
      <c r="U348" s="262"/>
      <c r="V348" s="262"/>
      <c r="W348" s="262"/>
      <c r="X348" s="262"/>
      <c r="Y348" s="262"/>
      <c r="Z348" s="262"/>
      <c r="AA348" s="262"/>
      <c r="AB348" s="262"/>
      <c r="AC348" s="15"/>
      <c r="AD348" s="263"/>
      <c r="AE348" s="263"/>
      <c r="AH348" s="20"/>
      <c r="AI348" s="15"/>
      <c r="AJ348" s="265"/>
      <c r="AK348" s="265"/>
      <c r="AL348" s="265"/>
      <c r="AM348" s="265"/>
      <c r="AN348" s="265"/>
      <c r="AO348" s="265"/>
      <c r="AP348" s="265"/>
      <c r="AQ348" s="265"/>
      <c r="AR348" s="265"/>
      <c r="AS348" s="15"/>
      <c r="AT348" s="263"/>
      <c r="AU348" s="263"/>
      <c r="AW348" s="20"/>
    </row>
    <row r="350" spans="1:50" s="14" customFormat="1" ht="9" customHeight="1" x14ac:dyDescent="0.3">
      <c r="B350" s="15"/>
      <c r="C350" s="15"/>
      <c r="D350" s="262" t="s">
        <v>43</v>
      </c>
      <c r="E350" s="262"/>
      <c r="F350" s="262"/>
      <c r="G350" s="262"/>
      <c r="H350" s="262"/>
      <c r="I350" s="262"/>
      <c r="J350" s="262"/>
      <c r="K350" s="262"/>
      <c r="L350" s="262"/>
      <c r="M350" s="15"/>
      <c r="N350" s="263" t="s">
        <v>1067</v>
      </c>
      <c r="O350" s="263"/>
      <c r="R350" s="34">
        <f>VLOOKUP(N350,Liste!A:B,2,0)</f>
        <v>1</v>
      </c>
      <c r="S350" s="15"/>
      <c r="T350" s="262" t="s">
        <v>44</v>
      </c>
      <c r="U350" s="262"/>
      <c r="V350" s="262"/>
      <c r="W350" s="262"/>
      <c r="X350" s="262"/>
      <c r="Y350" s="262"/>
      <c r="Z350" s="262"/>
      <c r="AA350" s="262"/>
      <c r="AB350" s="262"/>
      <c r="AC350" s="15"/>
      <c r="AD350" s="263" t="s">
        <v>1067</v>
      </c>
      <c r="AE350" s="263"/>
      <c r="AH350" s="34">
        <f>VLOOKUP(AD350,Liste!A:B,2,0)</f>
        <v>1</v>
      </c>
      <c r="AI350" s="15"/>
      <c r="AJ350" s="262" t="s">
        <v>45</v>
      </c>
      <c r="AK350" s="262"/>
      <c r="AL350" s="262"/>
      <c r="AM350" s="262"/>
      <c r="AN350" s="262"/>
      <c r="AO350" s="262"/>
      <c r="AP350" s="262"/>
      <c r="AQ350" s="262"/>
      <c r="AR350" s="262"/>
      <c r="AS350" s="15"/>
      <c r="AT350" s="263" t="s">
        <v>1067</v>
      </c>
      <c r="AU350" s="263"/>
      <c r="AW350" s="34">
        <f>VLOOKUP(AT350,Liste!A:B,2,0)</f>
        <v>1</v>
      </c>
    </row>
    <row r="351" spans="1:50" s="14" customFormat="1" ht="9" customHeight="1" x14ac:dyDescent="0.3">
      <c r="B351" s="15"/>
      <c r="C351" s="15"/>
      <c r="D351" s="262"/>
      <c r="E351" s="262"/>
      <c r="F351" s="262"/>
      <c r="G351" s="262"/>
      <c r="H351" s="262"/>
      <c r="I351" s="262"/>
      <c r="J351" s="262"/>
      <c r="K351" s="262"/>
      <c r="L351" s="262"/>
      <c r="M351" s="15"/>
      <c r="N351" s="263"/>
      <c r="O351" s="263"/>
      <c r="R351" s="20"/>
      <c r="S351" s="15"/>
      <c r="T351" s="262"/>
      <c r="U351" s="262"/>
      <c r="V351" s="262"/>
      <c r="W351" s="262"/>
      <c r="X351" s="262"/>
      <c r="Y351" s="262"/>
      <c r="Z351" s="262"/>
      <c r="AA351" s="262"/>
      <c r="AB351" s="262"/>
      <c r="AC351" s="15"/>
      <c r="AD351" s="263"/>
      <c r="AE351" s="263"/>
      <c r="AH351" s="20"/>
      <c r="AI351" s="15"/>
      <c r="AJ351" s="262"/>
      <c r="AK351" s="262"/>
      <c r="AL351" s="262"/>
      <c r="AM351" s="262"/>
      <c r="AN351" s="262"/>
      <c r="AO351" s="262"/>
      <c r="AP351" s="262"/>
      <c r="AQ351" s="262"/>
      <c r="AR351" s="262"/>
      <c r="AS351" s="15"/>
      <c r="AT351" s="263"/>
      <c r="AU351" s="263"/>
      <c r="AW351" s="20"/>
    </row>
    <row r="353" spans="2:50" s="14" customFormat="1" ht="9" customHeight="1" x14ac:dyDescent="0.3">
      <c r="B353" s="15"/>
      <c r="C353" s="15"/>
      <c r="D353" s="262" t="s">
        <v>46</v>
      </c>
      <c r="E353" s="262"/>
      <c r="F353" s="262"/>
      <c r="G353" s="262"/>
      <c r="H353" s="262"/>
      <c r="I353" s="262"/>
      <c r="J353" s="262"/>
      <c r="K353" s="262"/>
      <c r="L353" s="262"/>
      <c r="M353" s="15"/>
      <c r="N353" s="263" t="s">
        <v>1069</v>
      </c>
      <c r="O353" s="263"/>
      <c r="R353" s="34">
        <f>VLOOKUP(N353,Liste!A:B,2,0)</f>
        <v>0</v>
      </c>
      <c r="S353" s="15"/>
      <c r="T353" s="265" t="s">
        <v>47</v>
      </c>
      <c r="U353" s="265"/>
      <c r="V353" s="265"/>
      <c r="W353" s="265"/>
      <c r="X353" s="265"/>
      <c r="Y353" s="265"/>
      <c r="Z353" s="265"/>
      <c r="AA353" s="265"/>
      <c r="AB353" s="265"/>
      <c r="AC353" s="15"/>
      <c r="AD353" s="263" t="s">
        <v>1069</v>
      </c>
      <c r="AE353" s="263"/>
      <c r="AH353" s="34">
        <f>VLOOKUP(AD353,Liste!A:B,2,0)</f>
        <v>0</v>
      </c>
      <c r="AI353" s="15"/>
      <c r="AJ353" s="262" t="s">
        <v>48</v>
      </c>
      <c r="AK353" s="262"/>
      <c r="AL353" s="262"/>
      <c r="AM353" s="262"/>
      <c r="AN353" s="262"/>
      <c r="AO353" s="262"/>
      <c r="AP353" s="262"/>
      <c r="AQ353" s="262"/>
      <c r="AR353" s="262"/>
      <c r="AS353" s="15"/>
      <c r="AT353" s="263" t="s">
        <v>1069</v>
      </c>
      <c r="AU353" s="263"/>
      <c r="AW353" s="34">
        <f>VLOOKUP(AT353,Liste!A:B,2,0)</f>
        <v>0</v>
      </c>
    </row>
    <row r="354" spans="2:50" s="14" customFormat="1" ht="9" customHeight="1" x14ac:dyDescent="0.3">
      <c r="B354" s="15"/>
      <c r="C354" s="15"/>
      <c r="D354" s="262"/>
      <c r="E354" s="262"/>
      <c r="F354" s="262"/>
      <c r="G354" s="262"/>
      <c r="H354" s="262"/>
      <c r="I354" s="262"/>
      <c r="J354" s="262"/>
      <c r="K354" s="262"/>
      <c r="L354" s="262"/>
      <c r="M354" s="15"/>
      <c r="N354" s="263"/>
      <c r="O354" s="263"/>
      <c r="R354" s="20"/>
      <c r="S354" s="15"/>
      <c r="T354" s="265"/>
      <c r="U354" s="265"/>
      <c r="V354" s="265"/>
      <c r="W354" s="265"/>
      <c r="X354" s="265"/>
      <c r="Y354" s="265"/>
      <c r="Z354" s="265"/>
      <c r="AA354" s="265"/>
      <c r="AB354" s="265"/>
      <c r="AC354" s="15"/>
      <c r="AD354" s="263"/>
      <c r="AE354" s="263"/>
      <c r="AH354" s="20"/>
      <c r="AI354" s="15"/>
      <c r="AJ354" s="262"/>
      <c r="AK354" s="262"/>
      <c r="AL354" s="262"/>
      <c r="AM354" s="262"/>
      <c r="AN354" s="262"/>
      <c r="AO354" s="262"/>
      <c r="AP354" s="262"/>
      <c r="AQ354" s="262"/>
      <c r="AR354" s="262"/>
      <c r="AS354" s="15"/>
      <c r="AT354" s="263"/>
      <c r="AU354" s="263"/>
      <c r="AW354" s="20"/>
    </row>
    <row r="356" spans="2:50" s="14" customFormat="1" ht="9" customHeight="1" x14ac:dyDescent="0.3">
      <c r="B356" s="15"/>
      <c r="C356" s="15"/>
      <c r="D356" s="262" t="s">
        <v>49</v>
      </c>
      <c r="E356" s="262"/>
      <c r="F356" s="262"/>
      <c r="G356" s="262"/>
      <c r="H356" s="262"/>
      <c r="I356" s="262"/>
      <c r="J356" s="262"/>
      <c r="K356" s="262"/>
      <c r="L356" s="262"/>
      <c r="M356" s="15"/>
      <c r="N356" s="263" t="s">
        <v>1067</v>
      </c>
      <c r="O356" s="263"/>
      <c r="R356" s="34">
        <f>VLOOKUP(N356,Liste!A:B,2,0)</f>
        <v>1</v>
      </c>
      <c r="S356" s="15"/>
      <c r="T356" s="265" t="s">
        <v>50</v>
      </c>
      <c r="U356" s="265"/>
      <c r="V356" s="265"/>
      <c r="W356" s="265"/>
      <c r="X356" s="265"/>
      <c r="Y356" s="265"/>
      <c r="Z356" s="265"/>
      <c r="AA356" s="265"/>
      <c r="AB356" s="265"/>
      <c r="AC356" s="15"/>
      <c r="AD356" s="263" t="s">
        <v>1067</v>
      </c>
      <c r="AE356" s="263"/>
      <c r="AH356" s="34">
        <f>VLOOKUP(AD356,Liste!A:B,2,0)</f>
        <v>1</v>
      </c>
      <c r="AI356" s="15"/>
      <c r="AJ356" s="262" t="s">
        <v>51</v>
      </c>
      <c r="AK356" s="262"/>
      <c r="AL356" s="262"/>
      <c r="AM356" s="262"/>
      <c r="AN356" s="262"/>
      <c r="AO356" s="262"/>
      <c r="AP356" s="262"/>
      <c r="AQ356" s="262"/>
      <c r="AR356" s="262"/>
      <c r="AS356" s="15"/>
      <c r="AT356" s="263" t="s">
        <v>1069</v>
      </c>
      <c r="AU356" s="263"/>
      <c r="AW356" s="34">
        <f>VLOOKUP(AT356,Liste!A:B,2,0)</f>
        <v>0</v>
      </c>
    </row>
    <row r="357" spans="2:50" s="14" customFormat="1" ht="9" customHeight="1" x14ac:dyDescent="0.3">
      <c r="B357" s="15"/>
      <c r="C357" s="15"/>
      <c r="D357" s="262"/>
      <c r="E357" s="262"/>
      <c r="F357" s="262"/>
      <c r="G357" s="262"/>
      <c r="H357" s="262"/>
      <c r="I357" s="262"/>
      <c r="J357" s="262"/>
      <c r="K357" s="262"/>
      <c r="L357" s="262"/>
      <c r="M357" s="15"/>
      <c r="N357" s="263"/>
      <c r="O357" s="263"/>
      <c r="R357" s="20"/>
      <c r="S357" s="15"/>
      <c r="T357" s="265"/>
      <c r="U357" s="265"/>
      <c r="V357" s="265"/>
      <c r="W357" s="265"/>
      <c r="X357" s="265"/>
      <c r="Y357" s="265"/>
      <c r="Z357" s="265"/>
      <c r="AA357" s="265"/>
      <c r="AB357" s="265"/>
      <c r="AC357" s="15"/>
      <c r="AD357" s="263"/>
      <c r="AE357" s="263"/>
      <c r="AH357" s="20"/>
      <c r="AI357" s="15"/>
      <c r="AJ357" s="262"/>
      <c r="AK357" s="262"/>
      <c r="AL357" s="262"/>
      <c r="AM357" s="262"/>
      <c r="AN357" s="262"/>
      <c r="AO357" s="262"/>
      <c r="AP357" s="262"/>
      <c r="AQ357" s="262"/>
      <c r="AR357" s="262"/>
      <c r="AS357" s="15"/>
      <c r="AT357" s="263"/>
      <c r="AU357" s="263"/>
      <c r="AW357" s="20"/>
    </row>
    <row r="359" spans="2:50" s="14" customFormat="1" ht="9" customHeight="1" x14ac:dyDescent="0.3">
      <c r="B359" s="15"/>
      <c r="C359" s="15"/>
      <c r="D359" s="262" t="s">
        <v>52</v>
      </c>
      <c r="E359" s="262"/>
      <c r="F359" s="262"/>
      <c r="G359" s="262"/>
      <c r="H359" s="262"/>
      <c r="I359" s="262"/>
      <c r="J359" s="262"/>
      <c r="K359" s="262"/>
      <c r="L359" s="262"/>
      <c r="M359" s="15"/>
      <c r="N359" s="263" t="s">
        <v>1069</v>
      </c>
      <c r="O359" s="263"/>
      <c r="R359" s="34">
        <f>VLOOKUP(N359,Liste!A:B,2,0)</f>
        <v>0</v>
      </c>
      <c r="S359" s="15"/>
      <c r="T359" s="262" t="s">
        <v>53</v>
      </c>
      <c r="U359" s="262"/>
      <c r="V359" s="262"/>
      <c r="W359" s="262"/>
      <c r="X359" s="262"/>
      <c r="Y359" s="262"/>
      <c r="Z359" s="262"/>
      <c r="AA359" s="262"/>
      <c r="AB359" s="262"/>
      <c r="AC359" s="15"/>
      <c r="AD359" s="263" t="s">
        <v>1067</v>
      </c>
      <c r="AE359" s="263"/>
      <c r="AH359" s="34">
        <f>VLOOKUP(AD359,Liste!A:B,2,0)</f>
        <v>1</v>
      </c>
      <c r="AI359" s="15"/>
      <c r="AJ359" s="262" t="s">
        <v>54</v>
      </c>
      <c r="AK359" s="262"/>
      <c r="AL359" s="262"/>
      <c r="AM359" s="262"/>
      <c r="AN359" s="262"/>
      <c r="AO359" s="262"/>
      <c r="AP359" s="262"/>
      <c r="AQ359" s="262"/>
      <c r="AR359" s="262"/>
      <c r="AS359" s="15"/>
      <c r="AT359" s="263" t="s">
        <v>1069</v>
      </c>
      <c r="AU359" s="263"/>
      <c r="AW359" s="34">
        <f>VLOOKUP(AT359,Liste!A:B,2,0)</f>
        <v>0</v>
      </c>
    </row>
    <row r="360" spans="2:50" s="14" customFormat="1" ht="9" customHeight="1" x14ac:dyDescent="0.3">
      <c r="B360" s="15"/>
      <c r="C360" s="15"/>
      <c r="D360" s="262"/>
      <c r="E360" s="262"/>
      <c r="F360" s="262"/>
      <c r="G360" s="262"/>
      <c r="H360" s="262"/>
      <c r="I360" s="262"/>
      <c r="J360" s="262"/>
      <c r="K360" s="262"/>
      <c r="L360" s="262"/>
      <c r="M360" s="15"/>
      <c r="N360" s="263"/>
      <c r="O360" s="263"/>
      <c r="R360" s="20"/>
      <c r="S360" s="15"/>
      <c r="T360" s="262"/>
      <c r="U360" s="262"/>
      <c r="V360" s="262"/>
      <c r="W360" s="262"/>
      <c r="X360" s="262"/>
      <c r="Y360" s="262"/>
      <c r="Z360" s="262"/>
      <c r="AA360" s="262"/>
      <c r="AB360" s="262"/>
      <c r="AC360" s="15"/>
      <c r="AD360" s="263"/>
      <c r="AE360" s="263"/>
      <c r="AH360" s="20"/>
      <c r="AI360" s="15"/>
      <c r="AJ360" s="262"/>
      <c r="AK360" s="262"/>
      <c r="AL360" s="262"/>
      <c r="AM360" s="262"/>
      <c r="AN360" s="262"/>
      <c r="AO360" s="262"/>
      <c r="AP360" s="262"/>
      <c r="AQ360" s="262"/>
      <c r="AR360" s="262"/>
      <c r="AS360" s="15"/>
      <c r="AT360" s="263"/>
      <c r="AU360" s="263"/>
      <c r="AW360" s="20"/>
    </row>
    <row r="362" spans="2:50" s="14" customFormat="1" ht="9" customHeight="1" x14ac:dyDescent="0.3">
      <c r="B362" s="15"/>
      <c r="C362" s="15"/>
      <c r="D362" s="262" t="s">
        <v>55</v>
      </c>
      <c r="E362" s="262"/>
      <c r="F362" s="262"/>
      <c r="G362" s="262"/>
      <c r="H362" s="262"/>
      <c r="I362" s="262"/>
      <c r="J362" s="262"/>
      <c r="K362" s="262"/>
      <c r="L362" s="262"/>
      <c r="M362" s="15"/>
      <c r="N362" s="264" t="s">
        <v>56</v>
      </c>
      <c r="O362" s="264"/>
      <c r="P362" s="264"/>
      <c r="Q362" s="264"/>
      <c r="R362" s="264"/>
      <c r="S362" s="264"/>
      <c r="T362" s="264"/>
      <c r="U362" s="264"/>
      <c r="V362" s="264"/>
      <c r="W362" s="264"/>
      <c r="X362" s="264"/>
      <c r="Y362" s="264"/>
      <c r="Z362" s="264"/>
      <c r="AA362" s="264"/>
      <c r="AB362" s="264"/>
      <c r="AC362" s="264"/>
      <c r="AD362" s="264"/>
      <c r="AE362" s="264"/>
      <c r="AF362" s="264"/>
      <c r="AG362" s="264"/>
      <c r="AH362" s="264"/>
      <c r="AI362" s="264"/>
      <c r="AJ362" s="264"/>
      <c r="AK362" s="264"/>
      <c r="AL362" s="264"/>
      <c r="AM362" s="264"/>
      <c r="AN362" s="264"/>
      <c r="AO362" s="264"/>
      <c r="AP362" s="264"/>
      <c r="AQ362" s="264"/>
      <c r="AR362" s="264"/>
      <c r="AS362" s="264"/>
      <c r="AT362" s="264"/>
      <c r="AU362" s="264"/>
      <c r="AW362" s="34"/>
    </row>
    <row r="363" spans="2:50" s="14" customFormat="1" ht="9" customHeight="1" x14ac:dyDescent="0.3">
      <c r="B363" s="15"/>
      <c r="C363" s="15"/>
      <c r="D363" s="262"/>
      <c r="E363" s="262"/>
      <c r="F363" s="262"/>
      <c r="G363" s="262"/>
      <c r="H363" s="262"/>
      <c r="I363" s="262"/>
      <c r="J363" s="262"/>
      <c r="K363" s="262"/>
      <c r="L363" s="262"/>
      <c r="M363" s="15"/>
      <c r="N363" s="264"/>
      <c r="O363" s="264"/>
      <c r="P363" s="264"/>
      <c r="Q363" s="264"/>
      <c r="R363" s="264"/>
      <c r="S363" s="264"/>
      <c r="T363" s="264"/>
      <c r="U363" s="264"/>
      <c r="V363" s="264"/>
      <c r="W363" s="264"/>
      <c r="X363" s="264"/>
      <c r="Y363" s="264"/>
      <c r="Z363" s="264"/>
      <c r="AA363" s="264"/>
      <c r="AB363" s="264"/>
      <c r="AC363" s="264"/>
      <c r="AD363" s="264"/>
      <c r="AE363" s="264"/>
      <c r="AF363" s="264"/>
      <c r="AG363" s="264"/>
      <c r="AH363" s="264"/>
      <c r="AI363" s="264"/>
      <c r="AJ363" s="264"/>
      <c r="AK363" s="264"/>
      <c r="AL363" s="264"/>
      <c r="AM363" s="264"/>
      <c r="AN363" s="264"/>
      <c r="AO363" s="264"/>
      <c r="AP363" s="264"/>
      <c r="AQ363" s="264"/>
      <c r="AR363" s="264"/>
      <c r="AS363" s="264"/>
      <c r="AT363" s="264"/>
      <c r="AU363" s="264"/>
      <c r="AW363" s="20"/>
    </row>
    <row r="364" spans="2:50" ht="9" customHeight="1" x14ac:dyDescent="0.3">
      <c r="N364" s="264"/>
      <c r="O364" s="264"/>
      <c r="P364" s="264"/>
      <c r="Q364" s="264"/>
      <c r="R364" s="264"/>
      <c r="S364" s="264"/>
      <c r="T364" s="264"/>
      <c r="U364" s="264"/>
      <c r="V364" s="264"/>
      <c r="W364" s="264"/>
      <c r="X364" s="264"/>
      <c r="Y364" s="264"/>
      <c r="Z364" s="264"/>
      <c r="AA364" s="264"/>
      <c r="AB364" s="264"/>
      <c r="AC364" s="264"/>
      <c r="AD364" s="264"/>
      <c r="AE364" s="264"/>
      <c r="AF364" s="264"/>
      <c r="AG364" s="264"/>
      <c r="AH364" s="264"/>
      <c r="AI364" s="264"/>
      <c r="AJ364" s="264"/>
      <c r="AK364" s="264"/>
      <c r="AL364" s="264"/>
      <c r="AM364" s="264"/>
      <c r="AN364" s="264"/>
      <c r="AO364" s="264"/>
      <c r="AP364" s="264"/>
      <c r="AQ364" s="264"/>
      <c r="AR364" s="264"/>
      <c r="AS364" s="264"/>
      <c r="AT364" s="264"/>
      <c r="AU364" s="264"/>
    </row>
    <row r="365" spans="2:50" ht="9" customHeight="1" x14ac:dyDescent="0.3">
      <c r="N365" s="264"/>
      <c r="O365" s="264"/>
      <c r="P365" s="264"/>
      <c r="Q365" s="264"/>
      <c r="R365" s="264"/>
      <c r="S365" s="264"/>
      <c r="T365" s="264"/>
      <c r="U365" s="264"/>
      <c r="V365" s="264"/>
      <c r="W365" s="264"/>
      <c r="X365" s="264"/>
      <c r="Y365" s="264"/>
      <c r="Z365" s="264"/>
      <c r="AA365" s="264"/>
      <c r="AB365" s="264"/>
      <c r="AC365" s="264"/>
      <c r="AD365" s="264"/>
      <c r="AE365" s="264"/>
      <c r="AF365" s="264"/>
      <c r="AG365" s="264"/>
      <c r="AH365" s="264"/>
      <c r="AI365" s="264"/>
      <c r="AJ365" s="264"/>
      <c r="AK365" s="264"/>
      <c r="AL365" s="264"/>
      <c r="AM365" s="264"/>
      <c r="AN365" s="264"/>
      <c r="AO365" s="264"/>
      <c r="AP365" s="264"/>
      <c r="AQ365" s="264"/>
      <c r="AR365" s="264"/>
      <c r="AS365" s="264"/>
      <c r="AT365" s="264"/>
      <c r="AU365" s="264"/>
    </row>
    <row r="367" spans="2:50" ht="9" customHeight="1" x14ac:dyDescent="0.3">
      <c r="B367" s="244" t="s">
        <v>1050</v>
      </c>
      <c r="C367" s="244"/>
      <c r="D367" s="245" t="s">
        <v>57</v>
      </c>
      <c r="E367" s="245"/>
      <c r="F367" s="245"/>
      <c r="G367" s="245"/>
      <c r="H367" s="245"/>
      <c r="I367" s="245"/>
      <c r="J367" s="245"/>
      <c r="K367" s="245"/>
      <c r="L367" s="245"/>
      <c r="M367" s="245"/>
      <c r="N367" s="245"/>
      <c r="O367" s="245"/>
      <c r="P367" s="245"/>
      <c r="Q367" s="245"/>
      <c r="R367" s="245"/>
      <c r="S367" s="245"/>
      <c r="T367" s="245"/>
      <c r="U367" s="245"/>
      <c r="V367" s="245"/>
      <c r="W367" s="245"/>
      <c r="X367" s="245"/>
      <c r="Y367" s="245"/>
      <c r="Z367" s="245"/>
      <c r="AA367" s="245"/>
      <c r="AB367" s="245"/>
      <c r="AC367" s="245"/>
      <c r="AD367" s="245"/>
      <c r="AE367" s="245"/>
      <c r="AF367" s="245"/>
      <c r="AG367" s="245"/>
      <c r="AH367" s="245"/>
      <c r="AI367" s="245"/>
      <c r="AJ367" s="245"/>
      <c r="AK367" s="245"/>
      <c r="AL367" s="245"/>
      <c r="AM367" s="245"/>
      <c r="AN367" s="245"/>
      <c r="AO367" s="245"/>
      <c r="AP367" s="245"/>
      <c r="AQ367" s="245"/>
      <c r="AR367" s="245"/>
      <c r="AS367" s="245"/>
      <c r="AT367" s="245"/>
      <c r="AU367" s="245"/>
      <c r="AV367" s="245"/>
      <c r="AW367" s="10"/>
      <c r="AX367" s="11"/>
    </row>
    <row r="368" spans="2:50" ht="9" customHeight="1" x14ac:dyDescent="0.3">
      <c r="B368" s="244"/>
      <c r="C368" s="244"/>
      <c r="D368" s="245"/>
      <c r="E368" s="245"/>
      <c r="F368" s="245"/>
      <c r="G368" s="245"/>
      <c r="H368" s="245"/>
      <c r="I368" s="245"/>
      <c r="J368" s="245"/>
      <c r="K368" s="245"/>
      <c r="L368" s="245"/>
      <c r="M368" s="245"/>
      <c r="N368" s="245"/>
      <c r="O368" s="245"/>
      <c r="P368" s="245"/>
      <c r="Q368" s="245"/>
      <c r="R368" s="245"/>
      <c r="S368" s="245"/>
      <c r="T368" s="245"/>
      <c r="U368" s="245"/>
      <c r="V368" s="245"/>
      <c r="W368" s="245"/>
      <c r="X368" s="245"/>
      <c r="Y368" s="245"/>
      <c r="Z368" s="245"/>
      <c r="AA368" s="245"/>
      <c r="AB368" s="245"/>
      <c r="AC368" s="245"/>
      <c r="AD368" s="245"/>
      <c r="AE368" s="245"/>
      <c r="AF368" s="245"/>
      <c r="AG368" s="245"/>
      <c r="AH368" s="245"/>
      <c r="AI368" s="245"/>
      <c r="AJ368" s="245"/>
      <c r="AK368" s="245"/>
      <c r="AL368" s="245"/>
      <c r="AM368" s="245"/>
      <c r="AN368" s="245"/>
      <c r="AO368" s="245"/>
      <c r="AP368" s="245"/>
      <c r="AQ368" s="245"/>
      <c r="AR368" s="245"/>
      <c r="AS368" s="245"/>
      <c r="AT368" s="245"/>
      <c r="AU368" s="245"/>
      <c r="AV368" s="245"/>
      <c r="AW368" s="10"/>
      <c r="AX368" s="11"/>
    </row>
    <row r="369" spans="2:50" s="14" customFormat="1" ht="9" customHeight="1" x14ac:dyDescent="0.3">
      <c r="B369" s="15"/>
      <c r="C369" s="15"/>
      <c r="D369" s="262" t="s">
        <v>58</v>
      </c>
      <c r="E369" s="262"/>
      <c r="F369" s="262"/>
      <c r="G369" s="262"/>
      <c r="H369" s="262"/>
      <c r="I369" s="262"/>
      <c r="J369" s="262"/>
      <c r="K369" s="262"/>
      <c r="L369" s="262"/>
      <c r="M369" s="15"/>
      <c r="N369" s="263" t="s">
        <v>1067</v>
      </c>
      <c r="O369" s="263"/>
      <c r="R369" s="34">
        <f>VLOOKUP(N369,Liste!A:B,2,0)</f>
        <v>1</v>
      </c>
      <c r="S369" s="15"/>
      <c r="T369" s="262" t="s">
        <v>59</v>
      </c>
      <c r="U369" s="262"/>
      <c r="V369" s="262"/>
      <c r="W369" s="262"/>
      <c r="X369" s="262"/>
      <c r="Y369" s="262"/>
      <c r="Z369" s="262"/>
      <c r="AA369" s="262"/>
      <c r="AB369" s="262"/>
      <c r="AC369" s="15"/>
      <c r="AD369" s="263" t="s">
        <v>1067</v>
      </c>
      <c r="AE369" s="263"/>
      <c r="AH369" s="34">
        <f>VLOOKUP(AD369,Liste!A:B,2,0)</f>
        <v>1</v>
      </c>
      <c r="AI369" s="15"/>
      <c r="AJ369" s="262" t="s">
        <v>60</v>
      </c>
      <c r="AK369" s="262"/>
      <c r="AL369" s="262"/>
      <c r="AM369" s="262"/>
      <c r="AN369" s="262"/>
      <c r="AO369" s="262"/>
      <c r="AP369" s="262"/>
      <c r="AQ369" s="262"/>
      <c r="AR369" s="262"/>
      <c r="AS369" s="15"/>
      <c r="AT369" s="263" t="s">
        <v>1067</v>
      </c>
      <c r="AU369" s="263"/>
      <c r="AW369" s="34">
        <f>VLOOKUP(AT369,Liste!A:B,2,0)</f>
        <v>1</v>
      </c>
    </row>
    <row r="370" spans="2:50" s="14" customFormat="1" ht="9" customHeight="1" x14ac:dyDescent="0.3">
      <c r="B370" s="15"/>
      <c r="C370" s="15"/>
      <c r="D370" s="262"/>
      <c r="E370" s="262"/>
      <c r="F370" s="262"/>
      <c r="G370" s="262"/>
      <c r="H370" s="262"/>
      <c r="I370" s="262"/>
      <c r="J370" s="262"/>
      <c r="K370" s="262"/>
      <c r="L370" s="262"/>
      <c r="M370" s="15"/>
      <c r="N370" s="263"/>
      <c r="O370" s="263"/>
      <c r="R370" s="20"/>
      <c r="S370" s="15"/>
      <c r="T370" s="262"/>
      <c r="U370" s="262"/>
      <c r="V370" s="262"/>
      <c r="W370" s="262"/>
      <c r="X370" s="262"/>
      <c r="Y370" s="262"/>
      <c r="Z370" s="262"/>
      <c r="AA370" s="262"/>
      <c r="AB370" s="262"/>
      <c r="AC370" s="15"/>
      <c r="AD370" s="263"/>
      <c r="AE370" s="263"/>
      <c r="AH370" s="20"/>
      <c r="AI370" s="15"/>
      <c r="AJ370" s="262"/>
      <c r="AK370" s="262"/>
      <c r="AL370" s="262"/>
      <c r="AM370" s="262"/>
      <c r="AN370" s="262"/>
      <c r="AO370" s="262"/>
      <c r="AP370" s="262"/>
      <c r="AQ370" s="262"/>
      <c r="AR370" s="262"/>
      <c r="AS370" s="15"/>
      <c r="AT370" s="263"/>
      <c r="AU370" s="263"/>
      <c r="AW370" s="20"/>
    </row>
    <row r="373" spans="2:50" ht="9" customHeight="1" x14ac:dyDescent="0.3">
      <c r="B373" s="244" t="s">
        <v>1050</v>
      </c>
      <c r="C373" s="244"/>
      <c r="D373" s="245" t="s">
        <v>61</v>
      </c>
      <c r="E373" s="245"/>
      <c r="F373" s="245"/>
      <c r="G373" s="245"/>
      <c r="H373" s="245"/>
      <c r="I373" s="245"/>
      <c r="J373" s="245"/>
      <c r="K373" s="245"/>
      <c r="L373" s="245"/>
      <c r="M373" s="245"/>
      <c r="N373" s="245"/>
      <c r="O373" s="245"/>
      <c r="P373" s="245"/>
      <c r="Q373" s="245"/>
      <c r="R373" s="245"/>
      <c r="S373" s="245"/>
      <c r="T373" s="245"/>
      <c r="U373" s="245"/>
      <c r="V373" s="245"/>
      <c r="W373" s="245"/>
      <c r="X373" s="245"/>
      <c r="Y373" s="245"/>
      <c r="Z373" s="245"/>
      <c r="AA373" s="245"/>
      <c r="AB373" s="245"/>
      <c r="AC373" s="245"/>
      <c r="AD373" s="245"/>
      <c r="AE373" s="245"/>
      <c r="AF373" s="245"/>
      <c r="AG373" s="245"/>
      <c r="AH373" s="245"/>
      <c r="AI373" s="245"/>
      <c r="AJ373" s="245"/>
      <c r="AK373" s="245"/>
      <c r="AL373" s="245"/>
      <c r="AM373" s="245"/>
      <c r="AN373" s="245"/>
      <c r="AO373" s="245"/>
      <c r="AP373" s="245"/>
      <c r="AQ373" s="245"/>
      <c r="AR373" s="245"/>
      <c r="AS373" s="245"/>
      <c r="AT373" s="245"/>
      <c r="AU373" s="245"/>
      <c r="AV373" s="245"/>
      <c r="AW373" s="10"/>
      <c r="AX373" s="11"/>
    </row>
    <row r="374" spans="2:50" ht="9" customHeight="1" x14ac:dyDescent="0.3">
      <c r="B374" s="244"/>
      <c r="C374" s="244"/>
      <c r="D374" s="245"/>
      <c r="E374" s="245"/>
      <c r="F374" s="245"/>
      <c r="G374" s="245"/>
      <c r="H374" s="245"/>
      <c r="I374" s="245"/>
      <c r="J374" s="245"/>
      <c r="K374" s="245"/>
      <c r="L374" s="245"/>
      <c r="M374" s="245"/>
      <c r="N374" s="245"/>
      <c r="O374" s="245"/>
      <c r="P374" s="245"/>
      <c r="Q374" s="245"/>
      <c r="R374" s="245"/>
      <c r="S374" s="245"/>
      <c r="T374" s="245"/>
      <c r="U374" s="245"/>
      <c r="V374" s="245"/>
      <c r="W374" s="245"/>
      <c r="X374" s="245"/>
      <c r="Y374" s="245"/>
      <c r="Z374" s="245"/>
      <c r="AA374" s="245"/>
      <c r="AB374" s="245"/>
      <c r="AC374" s="245"/>
      <c r="AD374" s="245"/>
      <c r="AE374" s="245"/>
      <c r="AF374" s="245"/>
      <c r="AG374" s="245"/>
      <c r="AH374" s="245"/>
      <c r="AI374" s="245"/>
      <c r="AJ374" s="245"/>
      <c r="AK374" s="245"/>
      <c r="AL374" s="245"/>
      <c r="AM374" s="245"/>
      <c r="AN374" s="245"/>
      <c r="AO374" s="245"/>
      <c r="AP374" s="245"/>
      <c r="AQ374" s="245"/>
      <c r="AR374" s="245"/>
      <c r="AS374" s="245"/>
      <c r="AT374" s="245"/>
      <c r="AU374" s="245"/>
      <c r="AV374" s="245"/>
      <c r="AW374" s="10"/>
      <c r="AX374" s="11"/>
    </row>
    <row r="375" spans="2:50" ht="9" customHeight="1" x14ac:dyDescent="0.3">
      <c r="D375" s="261" t="s">
        <v>62</v>
      </c>
      <c r="E375" s="261"/>
      <c r="F375" s="261"/>
      <c r="G375" s="261"/>
      <c r="H375" s="261"/>
      <c r="I375" s="261"/>
      <c r="J375" s="261"/>
      <c r="K375" s="261"/>
      <c r="L375" s="261"/>
      <c r="M375" s="261"/>
      <c r="N375" s="261"/>
      <c r="O375" s="261"/>
      <c r="P375" s="261"/>
      <c r="Q375" s="261"/>
      <c r="R375" s="261"/>
      <c r="S375" s="261"/>
      <c r="T375" s="261"/>
      <c r="U375" s="261"/>
      <c r="V375" s="261"/>
      <c r="W375" s="261"/>
      <c r="X375" s="261"/>
      <c r="Y375" s="261"/>
      <c r="Z375" s="261"/>
      <c r="AA375" s="261"/>
      <c r="AB375" s="261"/>
      <c r="AC375" s="261"/>
      <c r="AD375" s="261"/>
      <c r="AE375" s="261"/>
      <c r="AF375" s="261"/>
      <c r="AG375" s="261"/>
      <c r="AH375" s="261"/>
      <c r="AI375" s="261"/>
      <c r="AJ375" s="261"/>
      <c r="AK375" s="261"/>
      <c r="AL375" s="261"/>
      <c r="AM375" s="261"/>
      <c r="AN375" s="261"/>
      <c r="AO375" s="261"/>
      <c r="AP375" s="261"/>
      <c r="AQ375" s="261"/>
      <c r="AR375" s="261"/>
      <c r="AS375" s="261"/>
      <c r="AT375" s="261"/>
      <c r="AU375" s="261"/>
      <c r="AV375" s="261"/>
    </row>
    <row r="376" spans="2:50" ht="9" customHeight="1" x14ac:dyDescent="0.3">
      <c r="D376" s="261"/>
      <c r="E376" s="261"/>
      <c r="F376" s="261"/>
      <c r="G376" s="261"/>
      <c r="H376" s="261"/>
      <c r="I376" s="261"/>
      <c r="J376" s="261"/>
      <c r="K376" s="261"/>
      <c r="L376" s="261"/>
      <c r="M376" s="261"/>
      <c r="N376" s="261"/>
      <c r="O376" s="261"/>
      <c r="P376" s="261"/>
      <c r="Q376" s="261"/>
      <c r="R376" s="261"/>
      <c r="S376" s="261"/>
      <c r="T376" s="261"/>
      <c r="U376" s="261"/>
      <c r="V376" s="261"/>
      <c r="W376" s="261"/>
      <c r="X376" s="261"/>
      <c r="Y376" s="261"/>
      <c r="Z376" s="261"/>
      <c r="AA376" s="261"/>
      <c r="AB376" s="261"/>
      <c r="AC376" s="261"/>
      <c r="AD376" s="261"/>
      <c r="AE376" s="261"/>
      <c r="AF376" s="261"/>
      <c r="AG376" s="261"/>
      <c r="AH376" s="261"/>
      <c r="AI376" s="261"/>
      <c r="AJ376" s="261"/>
      <c r="AK376" s="261"/>
      <c r="AL376" s="261"/>
      <c r="AM376" s="261"/>
      <c r="AN376" s="261"/>
      <c r="AO376" s="261"/>
      <c r="AP376" s="261"/>
      <c r="AQ376" s="261"/>
      <c r="AR376" s="261"/>
      <c r="AS376" s="261"/>
      <c r="AT376" s="261"/>
      <c r="AU376" s="261"/>
      <c r="AV376" s="261"/>
    </row>
    <row r="377" spans="2:50" ht="9" customHeight="1" x14ac:dyDescent="0.3">
      <c r="D377" s="261"/>
      <c r="E377" s="261"/>
      <c r="F377" s="261"/>
      <c r="G377" s="261"/>
      <c r="H377" s="261"/>
      <c r="I377" s="261"/>
      <c r="J377" s="261"/>
      <c r="K377" s="261"/>
      <c r="L377" s="261"/>
      <c r="M377" s="261"/>
      <c r="N377" s="261"/>
      <c r="O377" s="261"/>
      <c r="P377" s="261"/>
      <c r="Q377" s="261"/>
      <c r="R377" s="261"/>
      <c r="S377" s="261"/>
      <c r="T377" s="261"/>
      <c r="U377" s="261"/>
      <c r="V377" s="261"/>
      <c r="W377" s="261"/>
      <c r="X377" s="261"/>
      <c r="Y377" s="261"/>
      <c r="Z377" s="261"/>
      <c r="AA377" s="261"/>
      <c r="AB377" s="261"/>
      <c r="AC377" s="261"/>
      <c r="AD377" s="261"/>
      <c r="AE377" s="261"/>
      <c r="AF377" s="261"/>
      <c r="AG377" s="261"/>
      <c r="AH377" s="261"/>
      <c r="AI377" s="261"/>
      <c r="AJ377" s="261"/>
      <c r="AK377" s="261"/>
      <c r="AL377" s="261"/>
      <c r="AM377" s="261"/>
      <c r="AN377" s="261"/>
      <c r="AO377" s="261"/>
      <c r="AP377" s="261"/>
      <c r="AQ377" s="261"/>
      <c r="AR377" s="261"/>
      <c r="AS377" s="261"/>
      <c r="AT377" s="261"/>
      <c r="AU377" s="261"/>
      <c r="AV377" s="261"/>
    </row>
    <row r="378" spans="2:50" ht="9" customHeight="1" x14ac:dyDescent="0.3">
      <c r="D378" s="261"/>
      <c r="E378" s="261"/>
      <c r="F378" s="261"/>
      <c r="G378" s="261"/>
      <c r="H378" s="261"/>
      <c r="I378" s="261"/>
      <c r="J378" s="261"/>
      <c r="K378" s="261"/>
      <c r="L378" s="261"/>
      <c r="M378" s="261"/>
      <c r="N378" s="261"/>
      <c r="O378" s="261"/>
      <c r="P378" s="261"/>
      <c r="Q378" s="261"/>
      <c r="R378" s="261"/>
      <c r="S378" s="261"/>
      <c r="T378" s="261"/>
      <c r="U378" s="261"/>
      <c r="V378" s="261"/>
      <c r="W378" s="261"/>
      <c r="X378" s="261"/>
      <c r="Y378" s="261"/>
      <c r="Z378" s="261"/>
      <c r="AA378" s="261"/>
      <c r="AB378" s="261"/>
      <c r="AC378" s="261"/>
      <c r="AD378" s="261"/>
      <c r="AE378" s="261"/>
      <c r="AF378" s="261"/>
      <c r="AG378" s="261"/>
      <c r="AH378" s="261"/>
      <c r="AI378" s="261"/>
      <c r="AJ378" s="261"/>
      <c r="AK378" s="261"/>
      <c r="AL378" s="261"/>
      <c r="AM378" s="261"/>
      <c r="AN378" s="261"/>
      <c r="AO378" s="261"/>
      <c r="AP378" s="261"/>
      <c r="AQ378" s="261"/>
      <c r="AR378" s="261"/>
      <c r="AS378" s="261"/>
      <c r="AT378" s="261"/>
      <c r="AU378" s="261"/>
      <c r="AV378" s="261"/>
    </row>
    <row r="379" spans="2:50" ht="9" customHeight="1" x14ac:dyDescent="0.3">
      <c r="D379" s="261"/>
      <c r="E379" s="261"/>
      <c r="F379" s="261"/>
      <c r="G379" s="261"/>
      <c r="H379" s="261"/>
      <c r="I379" s="261"/>
      <c r="J379" s="261"/>
      <c r="K379" s="261"/>
      <c r="L379" s="261"/>
      <c r="M379" s="261"/>
      <c r="N379" s="261"/>
      <c r="O379" s="261"/>
      <c r="P379" s="261"/>
      <c r="Q379" s="261"/>
      <c r="R379" s="261"/>
      <c r="S379" s="261"/>
      <c r="T379" s="261"/>
      <c r="U379" s="261"/>
      <c r="V379" s="261"/>
      <c r="W379" s="261"/>
      <c r="X379" s="261"/>
      <c r="Y379" s="261"/>
      <c r="Z379" s="261"/>
      <c r="AA379" s="261"/>
      <c r="AB379" s="261"/>
      <c r="AC379" s="261"/>
      <c r="AD379" s="261"/>
      <c r="AE379" s="261"/>
      <c r="AF379" s="261"/>
      <c r="AG379" s="261"/>
      <c r="AH379" s="261"/>
      <c r="AI379" s="261"/>
      <c r="AJ379" s="261"/>
      <c r="AK379" s="261"/>
      <c r="AL379" s="261"/>
      <c r="AM379" s="261"/>
      <c r="AN379" s="261"/>
      <c r="AO379" s="261"/>
      <c r="AP379" s="261"/>
      <c r="AQ379" s="261"/>
      <c r="AR379" s="261"/>
      <c r="AS379" s="261"/>
      <c r="AT379" s="261"/>
      <c r="AU379" s="261"/>
      <c r="AV379" s="261"/>
    </row>
    <row r="380" spans="2:50" ht="9" customHeight="1" x14ac:dyDescent="0.3">
      <c r="D380" s="261"/>
      <c r="E380" s="261"/>
      <c r="F380" s="261"/>
      <c r="G380" s="261"/>
      <c r="H380" s="261"/>
      <c r="I380" s="261"/>
      <c r="J380" s="261"/>
      <c r="K380" s="261"/>
      <c r="L380" s="261"/>
      <c r="M380" s="261"/>
      <c r="N380" s="261"/>
      <c r="O380" s="261"/>
      <c r="P380" s="261"/>
      <c r="Q380" s="261"/>
      <c r="R380" s="261"/>
      <c r="S380" s="261"/>
      <c r="T380" s="261"/>
      <c r="U380" s="261"/>
      <c r="V380" s="261"/>
      <c r="W380" s="261"/>
      <c r="X380" s="261"/>
      <c r="Y380" s="261"/>
      <c r="Z380" s="261"/>
      <c r="AA380" s="261"/>
      <c r="AB380" s="261"/>
      <c r="AC380" s="261"/>
      <c r="AD380" s="261"/>
      <c r="AE380" s="261"/>
      <c r="AF380" s="261"/>
      <c r="AG380" s="261"/>
      <c r="AH380" s="261"/>
      <c r="AI380" s="261"/>
      <c r="AJ380" s="261"/>
      <c r="AK380" s="261"/>
      <c r="AL380" s="261"/>
      <c r="AM380" s="261"/>
      <c r="AN380" s="261"/>
      <c r="AO380" s="261"/>
      <c r="AP380" s="261"/>
      <c r="AQ380" s="261"/>
      <c r="AR380" s="261"/>
      <c r="AS380" s="261"/>
      <c r="AT380" s="261"/>
      <c r="AU380" s="261"/>
      <c r="AV380" s="261"/>
    </row>
    <row r="381" spans="2:50" ht="9" customHeight="1" x14ac:dyDescent="0.3">
      <c r="D381" s="261"/>
      <c r="E381" s="261"/>
      <c r="F381" s="261"/>
      <c r="G381" s="261"/>
      <c r="H381" s="261"/>
      <c r="I381" s="261"/>
      <c r="J381" s="261"/>
      <c r="K381" s="261"/>
      <c r="L381" s="261"/>
      <c r="M381" s="261"/>
      <c r="N381" s="261"/>
      <c r="O381" s="261"/>
      <c r="P381" s="261"/>
      <c r="Q381" s="261"/>
      <c r="R381" s="261"/>
      <c r="S381" s="261"/>
      <c r="T381" s="261"/>
      <c r="U381" s="261"/>
      <c r="V381" s="261"/>
      <c r="W381" s="261"/>
      <c r="X381" s="261"/>
      <c r="Y381" s="261"/>
      <c r="Z381" s="261"/>
      <c r="AA381" s="261"/>
      <c r="AB381" s="261"/>
      <c r="AC381" s="261"/>
      <c r="AD381" s="261"/>
      <c r="AE381" s="261"/>
      <c r="AF381" s="261"/>
      <c r="AG381" s="261"/>
      <c r="AH381" s="261"/>
      <c r="AI381" s="261"/>
      <c r="AJ381" s="261"/>
      <c r="AK381" s="261"/>
      <c r="AL381" s="261"/>
      <c r="AM381" s="261"/>
      <c r="AN381" s="261"/>
      <c r="AO381" s="261"/>
      <c r="AP381" s="261"/>
      <c r="AQ381" s="261"/>
      <c r="AR381" s="261"/>
      <c r="AS381" s="261"/>
      <c r="AT381" s="261"/>
      <c r="AU381" s="261"/>
      <c r="AV381" s="261"/>
    </row>
    <row r="382" spans="2:50" ht="9" customHeight="1" x14ac:dyDescent="0.3">
      <c r="D382" s="261"/>
      <c r="E382" s="261"/>
      <c r="F382" s="261"/>
      <c r="G382" s="261"/>
      <c r="H382" s="261"/>
      <c r="I382" s="261"/>
      <c r="J382" s="261"/>
      <c r="K382" s="261"/>
      <c r="L382" s="261"/>
      <c r="M382" s="261"/>
      <c r="N382" s="261"/>
      <c r="O382" s="261"/>
      <c r="P382" s="261"/>
      <c r="Q382" s="261"/>
      <c r="R382" s="261"/>
      <c r="S382" s="261"/>
      <c r="T382" s="261"/>
      <c r="U382" s="261"/>
      <c r="V382" s="261"/>
      <c r="W382" s="261"/>
      <c r="X382" s="261"/>
      <c r="Y382" s="261"/>
      <c r="Z382" s="261"/>
      <c r="AA382" s="261"/>
      <c r="AB382" s="261"/>
      <c r="AC382" s="261"/>
      <c r="AD382" s="261"/>
      <c r="AE382" s="261"/>
      <c r="AF382" s="261"/>
      <c r="AG382" s="261"/>
      <c r="AH382" s="261"/>
      <c r="AI382" s="261"/>
      <c r="AJ382" s="261"/>
      <c r="AK382" s="261"/>
      <c r="AL382" s="261"/>
      <c r="AM382" s="261"/>
      <c r="AN382" s="261"/>
      <c r="AO382" s="261"/>
      <c r="AP382" s="261"/>
      <c r="AQ382" s="261"/>
      <c r="AR382" s="261"/>
      <c r="AS382" s="261"/>
      <c r="AT382" s="261"/>
      <c r="AU382" s="261"/>
      <c r="AV382" s="261"/>
    </row>
    <row r="383" spans="2:50" ht="9" customHeight="1" x14ac:dyDescent="0.3">
      <c r="D383" s="261"/>
      <c r="E383" s="261"/>
      <c r="F383" s="261"/>
      <c r="G383" s="261"/>
      <c r="H383" s="261"/>
      <c r="I383" s="261"/>
      <c r="J383" s="261"/>
      <c r="K383" s="261"/>
      <c r="L383" s="261"/>
      <c r="M383" s="261"/>
      <c r="N383" s="261"/>
      <c r="O383" s="261"/>
      <c r="P383" s="261"/>
      <c r="Q383" s="261"/>
      <c r="R383" s="261"/>
      <c r="S383" s="261"/>
      <c r="T383" s="261"/>
      <c r="U383" s="261"/>
      <c r="V383" s="261"/>
      <c r="W383" s="261"/>
      <c r="X383" s="261"/>
      <c r="Y383" s="261"/>
      <c r="Z383" s="261"/>
      <c r="AA383" s="261"/>
      <c r="AB383" s="261"/>
      <c r="AC383" s="261"/>
      <c r="AD383" s="261"/>
      <c r="AE383" s="261"/>
      <c r="AF383" s="261"/>
      <c r="AG383" s="261"/>
      <c r="AH383" s="261"/>
      <c r="AI383" s="261"/>
      <c r="AJ383" s="261"/>
      <c r="AK383" s="261"/>
      <c r="AL383" s="261"/>
      <c r="AM383" s="261"/>
      <c r="AN383" s="261"/>
      <c r="AO383" s="261"/>
      <c r="AP383" s="261"/>
      <c r="AQ383" s="261"/>
      <c r="AR383" s="261"/>
      <c r="AS383" s="261"/>
      <c r="AT383" s="261"/>
      <c r="AU383" s="261"/>
      <c r="AV383" s="261"/>
    </row>
    <row r="384" spans="2:50" ht="9" customHeight="1" x14ac:dyDescent="0.3">
      <c r="D384" s="261"/>
      <c r="E384" s="261"/>
      <c r="F384" s="261"/>
      <c r="G384" s="261"/>
      <c r="H384" s="261"/>
      <c r="I384" s="261"/>
      <c r="J384" s="261"/>
      <c r="K384" s="261"/>
      <c r="L384" s="261"/>
      <c r="M384" s="261"/>
      <c r="N384" s="261"/>
      <c r="O384" s="261"/>
      <c r="P384" s="261"/>
      <c r="Q384" s="261"/>
      <c r="R384" s="261"/>
      <c r="S384" s="261"/>
      <c r="T384" s="261"/>
      <c r="U384" s="261"/>
      <c r="V384" s="261"/>
      <c r="W384" s="261"/>
      <c r="X384" s="261"/>
      <c r="Y384" s="261"/>
      <c r="Z384" s="261"/>
      <c r="AA384" s="261"/>
      <c r="AB384" s="261"/>
      <c r="AC384" s="261"/>
      <c r="AD384" s="261"/>
      <c r="AE384" s="261"/>
      <c r="AF384" s="261"/>
      <c r="AG384" s="261"/>
      <c r="AH384" s="261"/>
      <c r="AI384" s="261"/>
      <c r="AJ384" s="261"/>
      <c r="AK384" s="261"/>
      <c r="AL384" s="261"/>
      <c r="AM384" s="261"/>
      <c r="AN384" s="261"/>
      <c r="AO384" s="261"/>
      <c r="AP384" s="261"/>
      <c r="AQ384" s="261"/>
      <c r="AR384" s="261"/>
      <c r="AS384" s="261"/>
      <c r="AT384" s="261"/>
      <c r="AU384" s="261"/>
      <c r="AV384" s="261"/>
    </row>
    <row r="385" spans="2:50" ht="9" customHeight="1" x14ac:dyDescent="0.3">
      <c r="D385" s="261"/>
      <c r="E385" s="261"/>
      <c r="F385" s="261"/>
      <c r="G385" s="261"/>
      <c r="H385" s="261"/>
      <c r="I385" s="261"/>
      <c r="J385" s="261"/>
      <c r="K385" s="261"/>
      <c r="L385" s="261"/>
      <c r="M385" s="261"/>
      <c r="N385" s="261"/>
      <c r="O385" s="261"/>
      <c r="P385" s="261"/>
      <c r="Q385" s="261"/>
      <c r="R385" s="261"/>
      <c r="S385" s="261"/>
      <c r="T385" s="261"/>
      <c r="U385" s="261"/>
      <c r="V385" s="261"/>
      <c r="W385" s="261"/>
      <c r="X385" s="261"/>
      <c r="Y385" s="261"/>
      <c r="Z385" s="261"/>
      <c r="AA385" s="261"/>
      <c r="AB385" s="261"/>
      <c r="AC385" s="261"/>
      <c r="AD385" s="261"/>
      <c r="AE385" s="261"/>
      <c r="AF385" s="261"/>
      <c r="AG385" s="261"/>
      <c r="AH385" s="261"/>
      <c r="AI385" s="261"/>
      <c r="AJ385" s="261"/>
      <c r="AK385" s="261"/>
      <c r="AL385" s="261"/>
      <c r="AM385" s="261"/>
      <c r="AN385" s="261"/>
      <c r="AO385" s="261"/>
      <c r="AP385" s="261"/>
      <c r="AQ385" s="261"/>
      <c r="AR385" s="261"/>
      <c r="AS385" s="261"/>
      <c r="AT385" s="261"/>
      <c r="AU385" s="261"/>
      <c r="AV385" s="261"/>
    </row>
    <row r="386" spans="2:50" ht="9" customHeight="1" x14ac:dyDescent="0.3">
      <c r="D386" s="261"/>
      <c r="E386" s="261"/>
      <c r="F386" s="261"/>
      <c r="G386" s="261"/>
      <c r="H386" s="261"/>
      <c r="I386" s="261"/>
      <c r="J386" s="261"/>
      <c r="K386" s="261"/>
      <c r="L386" s="261"/>
      <c r="M386" s="261"/>
      <c r="N386" s="261"/>
      <c r="O386" s="261"/>
      <c r="P386" s="261"/>
      <c r="Q386" s="261"/>
      <c r="R386" s="261"/>
      <c r="S386" s="261"/>
      <c r="T386" s="261"/>
      <c r="U386" s="261"/>
      <c r="V386" s="261"/>
      <c r="W386" s="261"/>
      <c r="X386" s="261"/>
      <c r="Y386" s="261"/>
      <c r="Z386" s="261"/>
      <c r="AA386" s="261"/>
      <c r="AB386" s="261"/>
      <c r="AC386" s="261"/>
      <c r="AD386" s="261"/>
      <c r="AE386" s="261"/>
      <c r="AF386" s="261"/>
      <c r="AG386" s="261"/>
      <c r="AH386" s="261"/>
      <c r="AI386" s="261"/>
      <c r="AJ386" s="261"/>
      <c r="AK386" s="261"/>
      <c r="AL386" s="261"/>
      <c r="AM386" s="261"/>
      <c r="AN386" s="261"/>
      <c r="AO386" s="261"/>
      <c r="AP386" s="261"/>
      <c r="AQ386" s="261"/>
      <c r="AR386" s="261"/>
      <c r="AS386" s="261"/>
      <c r="AT386" s="261"/>
      <c r="AU386" s="261"/>
      <c r="AV386" s="261"/>
    </row>
    <row r="387" spans="2:50" ht="9" customHeight="1" x14ac:dyDescent="0.3">
      <c r="D387" s="261"/>
      <c r="E387" s="261"/>
      <c r="F387" s="261"/>
      <c r="G387" s="261"/>
      <c r="H387" s="261"/>
      <c r="I387" s="261"/>
      <c r="J387" s="261"/>
      <c r="K387" s="261"/>
      <c r="L387" s="261"/>
      <c r="M387" s="261"/>
      <c r="N387" s="261"/>
      <c r="O387" s="261"/>
      <c r="P387" s="261"/>
      <c r="Q387" s="261"/>
      <c r="R387" s="261"/>
      <c r="S387" s="261"/>
      <c r="T387" s="261"/>
      <c r="U387" s="261"/>
      <c r="V387" s="261"/>
      <c r="W387" s="261"/>
      <c r="X387" s="261"/>
      <c r="Y387" s="261"/>
      <c r="Z387" s="261"/>
      <c r="AA387" s="261"/>
      <c r="AB387" s="261"/>
      <c r="AC387" s="261"/>
      <c r="AD387" s="261"/>
      <c r="AE387" s="261"/>
      <c r="AF387" s="261"/>
      <c r="AG387" s="261"/>
      <c r="AH387" s="261"/>
      <c r="AI387" s="261"/>
      <c r="AJ387" s="261"/>
      <c r="AK387" s="261"/>
      <c r="AL387" s="261"/>
      <c r="AM387" s="261"/>
      <c r="AN387" s="261"/>
      <c r="AO387" s="261"/>
      <c r="AP387" s="261"/>
      <c r="AQ387" s="261"/>
      <c r="AR387" s="261"/>
      <c r="AS387" s="261"/>
      <c r="AT387" s="261"/>
      <c r="AU387" s="261"/>
      <c r="AV387" s="261"/>
    </row>
    <row r="388" spans="2:50" ht="9" customHeight="1" x14ac:dyDescent="0.3">
      <c r="D388" s="261"/>
      <c r="E388" s="261"/>
      <c r="F388" s="261"/>
      <c r="G388" s="261"/>
      <c r="H388" s="261"/>
      <c r="I388" s="261"/>
      <c r="J388" s="261"/>
      <c r="K388" s="261"/>
      <c r="L388" s="261"/>
      <c r="M388" s="261"/>
      <c r="N388" s="261"/>
      <c r="O388" s="261"/>
      <c r="P388" s="261"/>
      <c r="Q388" s="261"/>
      <c r="R388" s="261"/>
      <c r="S388" s="261"/>
      <c r="T388" s="261"/>
      <c r="U388" s="261"/>
      <c r="V388" s="261"/>
      <c r="W388" s="261"/>
      <c r="X388" s="261"/>
      <c r="Y388" s="261"/>
      <c r="Z388" s="261"/>
      <c r="AA388" s="261"/>
      <c r="AB388" s="261"/>
      <c r="AC388" s="261"/>
      <c r="AD388" s="261"/>
      <c r="AE388" s="261"/>
      <c r="AF388" s="261"/>
      <c r="AG388" s="261"/>
      <c r="AH388" s="261"/>
      <c r="AI388" s="261"/>
      <c r="AJ388" s="261"/>
      <c r="AK388" s="261"/>
      <c r="AL388" s="261"/>
      <c r="AM388" s="261"/>
      <c r="AN388" s="261"/>
      <c r="AO388" s="261"/>
      <c r="AP388" s="261"/>
      <c r="AQ388" s="261"/>
      <c r="AR388" s="261"/>
      <c r="AS388" s="261"/>
      <c r="AT388" s="261"/>
      <c r="AU388" s="261"/>
      <c r="AV388" s="261"/>
    </row>
    <row r="389" spans="2:50" ht="9" customHeight="1" x14ac:dyDescent="0.3">
      <c r="D389" s="261"/>
      <c r="E389" s="261"/>
      <c r="F389" s="261"/>
      <c r="G389" s="261"/>
      <c r="H389" s="261"/>
      <c r="I389" s="261"/>
      <c r="J389" s="261"/>
      <c r="K389" s="261"/>
      <c r="L389" s="261"/>
      <c r="M389" s="261"/>
      <c r="N389" s="261"/>
      <c r="O389" s="261"/>
      <c r="P389" s="261"/>
      <c r="Q389" s="261"/>
      <c r="R389" s="261"/>
      <c r="S389" s="261"/>
      <c r="T389" s="261"/>
      <c r="U389" s="261"/>
      <c r="V389" s="261"/>
      <c r="W389" s="261"/>
      <c r="X389" s="261"/>
      <c r="Y389" s="261"/>
      <c r="Z389" s="261"/>
      <c r="AA389" s="261"/>
      <c r="AB389" s="261"/>
      <c r="AC389" s="261"/>
      <c r="AD389" s="261"/>
      <c r="AE389" s="261"/>
      <c r="AF389" s="261"/>
      <c r="AG389" s="261"/>
      <c r="AH389" s="261"/>
      <c r="AI389" s="261"/>
      <c r="AJ389" s="261"/>
      <c r="AK389" s="261"/>
      <c r="AL389" s="261"/>
      <c r="AM389" s="261"/>
      <c r="AN389" s="261"/>
      <c r="AO389" s="261"/>
      <c r="AP389" s="261"/>
      <c r="AQ389" s="261"/>
      <c r="AR389" s="261"/>
      <c r="AS389" s="261"/>
      <c r="AT389" s="261"/>
      <c r="AU389" s="261"/>
      <c r="AV389" s="261"/>
    </row>
    <row r="390" spans="2:50" ht="9" customHeight="1" x14ac:dyDescent="0.3">
      <c r="D390" s="261"/>
      <c r="E390" s="261"/>
      <c r="F390" s="261"/>
      <c r="G390" s="261"/>
      <c r="H390" s="261"/>
      <c r="I390" s="261"/>
      <c r="J390" s="261"/>
      <c r="K390" s="261"/>
      <c r="L390" s="261"/>
      <c r="M390" s="261"/>
      <c r="N390" s="261"/>
      <c r="O390" s="261"/>
      <c r="P390" s="261"/>
      <c r="Q390" s="261"/>
      <c r="R390" s="261"/>
      <c r="S390" s="261"/>
      <c r="T390" s="261"/>
      <c r="U390" s="261"/>
      <c r="V390" s="261"/>
      <c r="W390" s="261"/>
      <c r="X390" s="261"/>
      <c r="Y390" s="261"/>
      <c r="Z390" s="261"/>
      <c r="AA390" s="261"/>
      <c r="AB390" s="261"/>
      <c r="AC390" s="261"/>
      <c r="AD390" s="261"/>
      <c r="AE390" s="261"/>
      <c r="AF390" s="261"/>
      <c r="AG390" s="261"/>
      <c r="AH390" s="261"/>
      <c r="AI390" s="261"/>
      <c r="AJ390" s="261"/>
      <c r="AK390" s="261"/>
      <c r="AL390" s="261"/>
      <c r="AM390" s="261"/>
      <c r="AN390" s="261"/>
      <c r="AO390" s="261"/>
      <c r="AP390" s="261"/>
      <c r="AQ390" s="261"/>
      <c r="AR390" s="261"/>
      <c r="AS390" s="261"/>
      <c r="AT390" s="261"/>
      <c r="AU390" s="261"/>
      <c r="AV390" s="261"/>
    </row>
    <row r="391" spans="2:50" ht="9" customHeight="1" x14ac:dyDescent="0.3">
      <c r="D391" s="261"/>
      <c r="E391" s="261"/>
      <c r="F391" s="261"/>
      <c r="G391" s="261"/>
      <c r="H391" s="261"/>
      <c r="I391" s="261"/>
      <c r="J391" s="261"/>
      <c r="K391" s="261"/>
      <c r="L391" s="261"/>
      <c r="M391" s="261"/>
      <c r="N391" s="261"/>
      <c r="O391" s="261"/>
      <c r="P391" s="261"/>
      <c r="Q391" s="261"/>
      <c r="R391" s="261"/>
      <c r="S391" s="261"/>
      <c r="T391" s="261"/>
      <c r="U391" s="261"/>
      <c r="V391" s="261"/>
      <c r="W391" s="261"/>
      <c r="X391" s="261"/>
      <c r="Y391" s="261"/>
      <c r="Z391" s="261"/>
      <c r="AA391" s="261"/>
      <c r="AB391" s="261"/>
      <c r="AC391" s="261"/>
      <c r="AD391" s="261"/>
      <c r="AE391" s="261"/>
      <c r="AF391" s="261"/>
      <c r="AG391" s="261"/>
      <c r="AH391" s="261"/>
      <c r="AI391" s="261"/>
      <c r="AJ391" s="261"/>
      <c r="AK391" s="261"/>
      <c r="AL391" s="261"/>
      <c r="AM391" s="261"/>
      <c r="AN391" s="261"/>
      <c r="AO391" s="261"/>
      <c r="AP391" s="261"/>
      <c r="AQ391" s="261"/>
      <c r="AR391" s="261"/>
      <c r="AS391" s="261"/>
      <c r="AT391" s="261"/>
      <c r="AU391" s="261"/>
      <c r="AV391" s="261"/>
    </row>
    <row r="392" spans="2:50" ht="9" customHeight="1" x14ac:dyDescent="0.3">
      <c r="D392" s="261"/>
      <c r="E392" s="261"/>
      <c r="F392" s="261"/>
      <c r="G392" s="261"/>
      <c r="H392" s="261"/>
      <c r="I392" s="261"/>
      <c r="J392" s="261"/>
      <c r="K392" s="261"/>
      <c r="L392" s="261"/>
      <c r="M392" s="261"/>
      <c r="N392" s="261"/>
      <c r="O392" s="261"/>
      <c r="P392" s="261"/>
      <c r="Q392" s="261"/>
      <c r="R392" s="261"/>
      <c r="S392" s="261"/>
      <c r="T392" s="261"/>
      <c r="U392" s="261"/>
      <c r="V392" s="261"/>
      <c r="W392" s="261"/>
      <c r="X392" s="261"/>
      <c r="Y392" s="261"/>
      <c r="Z392" s="261"/>
      <c r="AA392" s="261"/>
      <c r="AB392" s="261"/>
      <c r="AC392" s="261"/>
      <c r="AD392" s="261"/>
      <c r="AE392" s="261"/>
      <c r="AF392" s="261"/>
      <c r="AG392" s="261"/>
      <c r="AH392" s="261"/>
      <c r="AI392" s="261"/>
      <c r="AJ392" s="261"/>
      <c r="AK392" s="261"/>
      <c r="AL392" s="261"/>
      <c r="AM392" s="261"/>
      <c r="AN392" s="261"/>
      <c r="AO392" s="261"/>
      <c r="AP392" s="261"/>
      <c r="AQ392" s="261"/>
      <c r="AR392" s="261"/>
      <c r="AS392" s="261"/>
      <c r="AT392" s="261"/>
      <c r="AU392" s="261"/>
      <c r="AV392" s="261"/>
    </row>
    <row r="393" spans="2:50" ht="9" customHeight="1" x14ac:dyDescent="0.3">
      <c r="D393" s="261"/>
      <c r="E393" s="261"/>
      <c r="F393" s="261"/>
      <c r="G393" s="261"/>
      <c r="H393" s="261"/>
      <c r="I393" s="261"/>
      <c r="J393" s="261"/>
      <c r="K393" s="261"/>
      <c r="L393" s="261"/>
      <c r="M393" s="261"/>
      <c r="N393" s="261"/>
      <c r="O393" s="261"/>
      <c r="P393" s="261"/>
      <c r="Q393" s="261"/>
      <c r="R393" s="261"/>
      <c r="S393" s="261"/>
      <c r="T393" s="261"/>
      <c r="U393" s="261"/>
      <c r="V393" s="261"/>
      <c r="W393" s="261"/>
      <c r="X393" s="261"/>
      <c r="Y393" s="261"/>
      <c r="Z393" s="261"/>
      <c r="AA393" s="261"/>
      <c r="AB393" s="261"/>
      <c r="AC393" s="261"/>
      <c r="AD393" s="261"/>
      <c r="AE393" s="261"/>
      <c r="AF393" s="261"/>
      <c r="AG393" s="261"/>
      <c r="AH393" s="261"/>
      <c r="AI393" s="261"/>
      <c r="AJ393" s="261"/>
      <c r="AK393" s="261"/>
      <c r="AL393" s="261"/>
      <c r="AM393" s="261"/>
      <c r="AN393" s="261"/>
      <c r="AO393" s="261"/>
      <c r="AP393" s="261"/>
      <c r="AQ393" s="261"/>
      <c r="AR393" s="261"/>
      <c r="AS393" s="261"/>
      <c r="AT393" s="261"/>
      <c r="AU393" s="261"/>
      <c r="AV393" s="261"/>
    </row>
    <row r="394" spans="2:50" ht="9" customHeight="1" x14ac:dyDescent="0.3">
      <c r="D394" s="261"/>
      <c r="E394" s="261"/>
      <c r="F394" s="261"/>
      <c r="G394" s="261"/>
      <c r="H394" s="261"/>
      <c r="I394" s="261"/>
      <c r="J394" s="261"/>
      <c r="K394" s="261"/>
      <c r="L394" s="261"/>
      <c r="M394" s="261"/>
      <c r="N394" s="261"/>
      <c r="O394" s="261"/>
      <c r="P394" s="261"/>
      <c r="Q394" s="261"/>
      <c r="R394" s="261"/>
      <c r="S394" s="261"/>
      <c r="T394" s="261"/>
      <c r="U394" s="261"/>
      <c r="V394" s="261"/>
      <c r="W394" s="261"/>
      <c r="X394" s="261"/>
      <c r="Y394" s="261"/>
      <c r="Z394" s="261"/>
      <c r="AA394" s="261"/>
      <c r="AB394" s="261"/>
      <c r="AC394" s="261"/>
      <c r="AD394" s="261"/>
      <c r="AE394" s="261"/>
      <c r="AF394" s="261"/>
      <c r="AG394" s="261"/>
      <c r="AH394" s="261"/>
      <c r="AI394" s="261"/>
      <c r="AJ394" s="261"/>
      <c r="AK394" s="261"/>
      <c r="AL394" s="261"/>
      <c r="AM394" s="261"/>
      <c r="AN394" s="261"/>
      <c r="AO394" s="261"/>
      <c r="AP394" s="261"/>
      <c r="AQ394" s="261"/>
      <c r="AR394" s="261"/>
      <c r="AS394" s="261"/>
      <c r="AT394" s="261"/>
      <c r="AU394" s="261"/>
      <c r="AV394" s="261"/>
    </row>
    <row r="396" spans="2:50" ht="9" customHeight="1" x14ac:dyDescent="0.3">
      <c r="B396" s="244" t="s">
        <v>1050</v>
      </c>
      <c r="C396" s="244"/>
      <c r="D396" s="245" t="s">
        <v>63</v>
      </c>
      <c r="E396" s="245"/>
      <c r="F396" s="245"/>
      <c r="G396" s="245"/>
      <c r="H396" s="245"/>
      <c r="I396" s="245"/>
      <c r="J396" s="245"/>
      <c r="K396" s="245"/>
      <c r="L396" s="245"/>
      <c r="M396" s="245"/>
      <c r="N396" s="245"/>
      <c r="O396" s="245"/>
      <c r="P396" s="245"/>
      <c r="Q396" s="245"/>
      <c r="R396" s="245"/>
      <c r="S396" s="245"/>
      <c r="T396" s="245"/>
      <c r="U396" s="245"/>
      <c r="V396" s="245"/>
      <c r="W396" s="245"/>
      <c r="X396" s="245"/>
      <c r="Y396" s="245"/>
      <c r="Z396" s="245"/>
      <c r="AA396" s="245"/>
      <c r="AB396" s="245"/>
      <c r="AC396" s="245"/>
      <c r="AD396" s="245"/>
      <c r="AE396" s="245"/>
      <c r="AF396" s="245"/>
      <c r="AG396" s="245"/>
      <c r="AH396" s="245"/>
      <c r="AI396" s="245"/>
      <c r="AJ396" s="245"/>
      <c r="AK396" s="245"/>
      <c r="AL396" s="245"/>
      <c r="AM396" s="245"/>
      <c r="AN396" s="245"/>
      <c r="AO396" s="245"/>
      <c r="AP396" s="245"/>
      <c r="AQ396" s="245"/>
      <c r="AR396" s="245"/>
      <c r="AS396" s="245"/>
      <c r="AT396" s="245"/>
      <c r="AU396" s="245"/>
      <c r="AV396" s="245"/>
      <c r="AW396" s="10"/>
      <c r="AX396" s="11"/>
    </row>
    <row r="397" spans="2:50" ht="9" customHeight="1" x14ac:dyDescent="0.3">
      <c r="B397" s="244"/>
      <c r="C397" s="244"/>
      <c r="D397" s="245"/>
      <c r="E397" s="245"/>
      <c r="F397" s="245"/>
      <c r="G397" s="245"/>
      <c r="H397" s="245"/>
      <c r="I397" s="245"/>
      <c r="J397" s="245"/>
      <c r="K397" s="245"/>
      <c r="L397" s="245"/>
      <c r="M397" s="245"/>
      <c r="N397" s="245"/>
      <c r="O397" s="245"/>
      <c r="P397" s="245"/>
      <c r="Q397" s="245"/>
      <c r="R397" s="245"/>
      <c r="S397" s="245"/>
      <c r="T397" s="245"/>
      <c r="U397" s="245"/>
      <c r="V397" s="245"/>
      <c r="W397" s="245"/>
      <c r="X397" s="245"/>
      <c r="Y397" s="245"/>
      <c r="Z397" s="245"/>
      <c r="AA397" s="245"/>
      <c r="AB397" s="245"/>
      <c r="AC397" s="245"/>
      <c r="AD397" s="245"/>
      <c r="AE397" s="245"/>
      <c r="AF397" s="245"/>
      <c r="AG397" s="245"/>
      <c r="AH397" s="245"/>
      <c r="AI397" s="245"/>
      <c r="AJ397" s="245"/>
      <c r="AK397" s="245"/>
      <c r="AL397" s="245"/>
      <c r="AM397" s="245"/>
      <c r="AN397" s="245"/>
      <c r="AO397" s="245"/>
      <c r="AP397" s="245"/>
      <c r="AQ397" s="245"/>
      <c r="AR397" s="245"/>
      <c r="AS397" s="245"/>
      <c r="AT397" s="245"/>
      <c r="AU397" s="245"/>
      <c r="AV397" s="245"/>
      <c r="AW397" s="10"/>
      <c r="AX397" s="11"/>
    </row>
    <row r="398" spans="2:50" ht="9" customHeight="1" x14ac:dyDescent="0.3">
      <c r="D398" s="261" t="s">
        <v>64</v>
      </c>
      <c r="E398" s="261"/>
      <c r="F398" s="261"/>
      <c r="G398" s="261"/>
      <c r="H398" s="261"/>
      <c r="I398" s="261"/>
      <c r="J398" s="261"/>
      <c r="K398" s="261"/>
      <c r="L398" s="261"/>
      <c r="M398" s="261"/>
      <c r="N398" s="261"/>
      <c r="O398" s="261"/>
      <c r="P398" s="261"/>
      <c r="Q398" s="261"/>
      <c r="R398" s="261"/>
      <c r="S398" s="261"/>
      <c r="T398" s="261"/>
      <c r="U398" s="261"/>
      <c r="V398" s="261"/>
      <c r="W398" s="261"/>
      <c r="X398" s="261"/>
      <c r="Y398" s="261"/>
      <c r="Z398" s="261"/>
      <c r="AA398" s="261"/>
      <c r="AB398" s="261"/>
      <c r="AC398" s="261"/>
      <c r="AD398" s="261"/>
      <c r="AE398" s="261"/>
      <c r="AF398" s="261"/>
      <c r="AG398" s="261"/>
      <c r="AH398" s="261"/>
      <c r="AI398" s="261"/>
      <c r="AJ398" s="261"/>
      <c r="AK398" s="261"/>
      <c r="AL398" s="261"/>
      <c r="AM398" s="261"/>
      <c r="AN398" s="261"/>
      <c r="AO398" s="261"/>
      <c r="AP398" s="261"/>
      <c r="AQ398" s="261"/>
      <c r="AR398" s="261"/>
      <c r="AS398" s="261"/>
      <c r="AT398" s="261"/>
      <c r="AU398" s="261"/>
      <c r="AV398" s="261"/>
    </row>
    <row r="399" spans="2:50" ht="9" customHeight="1" x14ac:dyDescent="0.3">
      <c r="D399" s="261"/>
      <c r="E399" s="261"/>
      <c r="F399" s="261"/>
      <c r="G399" s="261"/>
      <c r="H399" s="261"/>
      <c r="I399" s="261"/>
      <c r="J399" s="261"/>
      <c r="K399" s="261"/>
      <c r="L399" s="261"/>
      <c r="M399" s="261"/>
      <c r="N399" s="261"/>
      <c r="O399" s="261"/>
      <c r="P399" s="261"/>
      <c r="Q399" s="261"/>
      <c r="R399" s="261"/>
      <c r="S399" s="261"/>
      <c r="T399" s="261"/>
      <c r="U399" s="261"/>
      <c r="V399" s="261"/>
      <c r="W399" s="261"/>
      <c r="X399" s="261"/>
      <c r="Y399" s="261"/>
      <c r="Z399" s="261"/>
      <c r="AA399" s="261"/>
      <c r="AB399" s="261"/>
      <c r="AC399" s="261"/>
      <c r="AD399" s="261"/>
      <c r="AE399" s="261"/>
      <c r="AF399" s="261"/>
      <c r="AG399" s="261"/>
      <c r="AH399" s="261"/>
      <c r="AI399" s="261"/>
      <c r="AJ399" s="261"/>
      <c r="AK399" s="261"/>
      <c r="AL399" s="261"/>
      <c r="AM399" s="261"/>
      <c r="AN399" s="261"/>
      <c r="AO399" s="261"/>
      <c r="AP399" s="261"/>
      <c r="AQ399" s="261"/>
      <c r="AR399" s="261"/>
      <c r="AS399" s="261"/>
      <c r="AT399" s="261"/>
      <c r="AU399" s="261"/>
      <c r="AV399" s="261"/>
    </row>
    <row r="400" spans="2:50" ht="9" customHeight="1" x14ac:dyDescent="0.3">
      <c r="D400" s="261"/>
      <c r="E400" s="261"/>
      <c r="F400" s="261"/>
      <c r="G400" s="261"/>
      <c r="H400" s="261"/>
      <c r="I400" s="261"/>
      <c r="J400" s="261"/>
      <c r="K400" s="261"/>
      <c r="L400" s="261"/>
      <c r="M400" s="261"/>
      <c r="N400" s="261"/>
      <c r="O400" s="261"/>
      <c r="P400" s="261"/>
      <c r="Q400" s="261"/>
      <c r="R400" s="261"/>
      <c r="S400" s="261"/>
      <c r="T400" s="261"/>
      <c r="U400" s="261"/>
      <c r="V400" s="261"/>
      <c r="W400" s="261"/>
      <c r="X400" s="261"/>
      <c r="Y400" s="261"/>
      <c r="Z400" s="261"/>
      <c r="AA400" s="261"/>
      <c r="AB400" s="261"/>
      <c r="AC400" s="261"/>
      <c r="AD400" s="261"/>
      <c r="AE400" s="261"/>
      <c r="AF400" s="261"/>
      <c r="AG400" s="261"/>
      <c r="AH400" s="261"/>
      <c r="AI400" s="261"/>
      <c r="AJ400" s="261"/>
      <c r="AK400" s="261"/>
      <c r="AL400" s="261"/>
      <c r="AM400" s="261"/>
      <c r="AN400" s="261"/>
      <c r="AO400" s="261"/>
      <c r="AP400" s="261"/>
      <c r="AQ400" s="261"/>
      <c r="AR400" s="261"/>
      <c r="AS400" s="261"/>
      <c r="AT400" s="261"/>
      <c r="AU400" s="261"/>
      <c r="AV400" s="261"/>
    </row>
    <row r="401" spans="2:50" ht="9" customHeight="1" x14ac:dyDescent="0.3">
      <c r="D401" s="261"/>
      <c r="E401" s="261"/>
      <c r="F401" s="261"/>
      <c r="G401" s="261"/>
      <c r="H401" s="261"/>
      <c r="I401" s="261"/>
      <c r="J401" s="261"/>
      <c r="K401" s="261"/>
      <c r="L401" s="261"/>
      <c r="M401" s="261"/>
      <c r="N401" s="261"/>
      <c r="O401" s="261"/>
      <c r="P401" s="261"/>
      <c r="Q401" s="261"/>
      <c r="R401" s="261"/>
      <c r="S401" s="261"/>
      <c r="T401" s="261"/>
      <c r="U401" s="261"/>
      <c r="V401" s="261"/>
      <c r="W401" s="261"/>
      <c r="X401" s="261"/>
      <c r="Y401" s="261"/>
      <c r="Z401" s="261"/>
      <c r="AA401" s="261"/>
      <c r="AB401" s="261"/>
      <c r="AC401" s="261"/>
      <c r="AD401" s="261"/>
      <c r="AE401" s="261"/>
      <c r="AF401" s="261"/>
      <c r="AG401" s="261"/>
      <c r="AH401" s="261"/>
      <c r="AI401" s="261"/>
      <c r="AJ401" s="261"/>
      <c r="AK401" s="261"/>
      <c r="AL401" s="261"/>
      <c r="AM401" s="261"/>
      <c r="AN401" s="261"/>
      <c r="AO401" s="261"/>
      <c r="AP401" s="261"/>
      <c r="AQ401" s="261"/>
      <c r="AR401" s="261"/>
      <c r="AS401" s="261"/>
      <c r="AT401" s="261"/>
      <c r="AU401" s="261"/>
      <c r="AV401" s="261"/>
    </row>
    <row r="402" spans="2:50" ht="9" customHeight="1" x14ac:dyDescent="0.3">
      <c r="D402" s="261"/>
      <c r="E402" s="261"/>
      <c r="F402" s="261"/>
      <c r="G402" s="261"/>
      <c r="H402" s="261"/>
      <c r="I402" s="261"/>
      <c r="J402" s="261"/>
      <c r="K402" s="261"/>
      <c r="L402" s="261"/>
      <c r="M402" s="261"/>
      <c r="N402" s="261"/>
      <c r="O402" s="261"/>
      <c r="P402" s="261"/>
      <c r="Q402" s="261"/>
      <c r="R402" s="261"/>
      <c r="S402" s="261"/>
      <c r="T402" s="261"/>
      <c r="U402" s="261"/>
      <c r="V402" s="261"/>
      <c r="W402" s="261"/>
      <c r="X402" s="261"/>
      <c r="Y402" s="261"/>
      <c r="Z402" s="261"/>
      <c r="AA402" s="261"/>
      <c r="AB402" s="261"/>
      <c r="AC402" s="261"/>
      <c r="AD402" s="261"/>
      <c r="AE402" s="261"/>
      <c r="AF402" s="261"/>
      <c r="AG402" s="261"/>
      <c r="AH402" s="261"/>
      <c r="AI402" s="261"/>
      <c r="AJ402" s="261"/>
      <c r="AK402" s="261"/>
      <c r="AL402" s="261"/>
      <c r="AM402" s="261"/>
      <c r="AN402" s="261"/>
      <c r="AO402" s="261"/>
      <c r="AP402" s="261"/>
      <c r="AQ402" s="261"/>
      <c r="AR402" s="261"/>
      <c r="AS402" s="261"/>
      <c r="AT402" s="261"/>
      <c r="AU402" s="261"/>
      <c r="AV402" s="261"/>
    </row>
    <row r="403" spans="2:50" ht="9" customHeight="1" x14ac:dyDescent="0.3">
      <c r="D403" s="261"/>
      <c r="E403" s="261"/>
      <c r="F403" s="261"/>
      <c r="G403" s="261"/>
      <c r="H403" s="261"/>
      <c r="I403" s="261"/>
      <c r="J403" s="261"/>
      <c r="K403" s="261"/>
      <c r="L403" s="261"/>
      <c r="M403" s="261"/>
      <c r="N403" s="261"/>
      <c r="O403" s="261"/>
      <c r="P403" s="261"/>
      <c r="Q403" s="261"/>
      <c r="R403" s="261"/>
      <c r="S403" s="261"/>
      <c r="T403" s="261"/>
      <c r="U403" s="261"/>
      <c r="V403" s="261"/>
      <c r="W403" s="261"/>
      <c r="X403" s="261"/>
      <c r="Y403" s="261"/>
      <c r="Z403" s="261"/>
      <c r="AA403" s="261"/>
      <c r="AB403" s="261"/>
      <c r="AC403" s="261"/>
      <c r="AD403" s="261"/>
      <c r="AE403" s="261"/>
      <c r="AF403" s="261"/>
      <c r="AG403" s="261"/>
      <c r="AH403" s="261"/>
      <c r="AI403" s="261"/>
      <c r="AJ403" s="261"/>
      <c r="AK403" s="261"/>
      <c r="AL403" s="261"/>
      <c r="AM403" s="261"/>
      <c r="AN403" s="261"/>
      <c r="AO403" s="261"/>
      <c r="AP403" s="261"/>
      <c r="AQ403" s="261"/>
      <c r="AR403" s="261"/>
      <c r="AS403" s="261"/>
      <c r="AT403" s="261"/>
      <c r="AU403" s="261"/>
      <c r="AV403" s="261"/>
    </row>
    <row r="404" spans="2:50" ht="9" customHeight="1" x14ac:dyDescent="0.3">
      <c r="D404" s="261"/>
      <c r="E404" s="261"/>
      <c r="F404" s="261"/>
      <c r="G404" s="261"/>
      <c r="H404" s="261"/>
      <c r="I404" s="261"/>
      <c r="J404" s="261"/>
      <c r="K404" s="261"/>
      <c r="L404" s="261"/>
      <c r="M404" s="261"/>
      <c r="N404" s="261"/>
      <c r="O404" s="261"/>
      <c r="P404" s="261"/>
      <c r="Q404" s="261"/>
      <c r="R404" s="261"/>
      <c r="S404" s="261"/>
      <c r="T404" s="261"/>
      <c r="U404" s="261"/>
      <c r="V404" s="261"/>
      <c r="W404" s="261"/>
      <c r="X404" s="261"/>
      <c r="Y404" s="261"/>
      <c r="Z404" s="261"/>
      <c r="AA404" s="261"/>
      <c r="AB404" s="261"/>
      <c r="AC404" s="261"/>
      <c r="AD404" s="261"/>
      <c r="AE404" s="261"/>
      <c r="AF404" s="261"/>
      <c r="AG404" s="261"/>
      <c r="AH404" s="261"/>
      <c r="AI404" s="261"/>
      <c r="AJ404" s="261"/>
      <c r="AK404" s="261"/>
      <c r="AL404" s="261"/>
      <c r="AM404" s="261"/>
      <c r="AN404" s="261"/>
      <c r="AO404" s="261"/>
      <c r="AP404" s="261"/>
      <c r="AQ404" s="261"/>
      <c r="AR404" s="261"/>
      <c r="AS404" s="261"/>
      <c r="AT404" s="261"/>
      <c r="AU404" s="261"/>
      <c r="AV404" s="261"/>
    </row>
    <row r="405" spans="2:50" ht="9" customHeight="1" x14ac:dyDescent="0.3">
      <c r="D405" s="261"/>
      <c r="E405" s="261"/>
      <c r="F405" s="261"/>
      <c r="G405" s="261"/>
      <c r="H405" s="261"/>
      <c r="I405" s="261"/>
      <c r="J405" s="261"/>
      <c r="K405" s="261"/>
      <c r="L405" s="261"/>
      <c r="M405" s="261"/>
      <c r="N405" s="261"/>
      <c r="O405" s="261"/>
      <c r="P405" s="261"/>
      <c r="Q405" s="261"/>
      <c r="R405" s="261"/>
      <c r="S405" s="261"/>
      <c r="T405" s="261"/>
      <c r="U405" s="261"/>
      <c r="V405" s="261"/>
      <c r="W405" s="261"/>
      <c r="X405" s="261"/>
      <c r="Y405" s="261"/>
      <c r="Z405" s="261"/>
      <c r="AA405" s="261"/>
      <c r="AB405" s="261"/>
      <c r="AC405" s="261"/>
      <c r="AD405" s="261"/>
      <c r="AE405" s="261"/>
      <c r="AF405" s="261"/>
      <c r="AG405" s="261"/>
      <c r="AH405" s="261"/>
      <c r="AI405" s="261"/>
      <c r="AJ405" s="261"/>
      <c r="AK405" s="261"/>
      <c r="AL405" s="261"/>
      <c r="AM405" s="261"/>
      <c r="AN405" s="261"/>
      <c r="AO405" s="261"/>
      <c r="AP405" s="261"/>
      <c r="AQ405" s="261"/>
      <c r="AR405" s="261"/>
      <c r="AS405" s="261"/>
      <c r="AT405" s="261"/>
      <c r="AU405" s="261"/>
      <c r="AV405" s="261"/>
    </row>
    <row r="406" spans="2:50" ht="9" customHeight="1" x14ac:dyDescent="0.3">
      <c r="D406" s="261"/>
      <c r="E406" s="261"/>
      <c r="F406" s="261"/>
      <c r="G406" s="261"/>
      <c r="H406" s="261"/>
      <c r="I406" s="261"/>
      <c r="J406" s="261"/>
      <c r="K406" s="261"/>
      <c r="L406" s="261"/>
      <c r="M406" s="261"/>
      <c r="N406" s="261"/>
      <c r="O406" s="261"/>
      <c r="P406" s="261"/>
      <c r="Q406" s="261"/>
      <c r="R406" s="261"/>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c r="AS406" s="261"/>
      <c r="AT406" s="261"/>
      <c r="AU406" s="261"/>
      <c r="AV406" s="261"/>
    </row>
    <row r="407" spans="2:50" ht="9" customHeight="1" x14ac:dyDescent="0.3">
      <c r="D407" s="261"/>
      <c r="E407" s="261"/>
      <c r="F407" s="261"/>
      <c r="G407" s="261"/>
      <c r="H407" s="261"/>
      <c r="I407" s="261"/>
      <c r="J407" s="261"/>
      <c r="K407" s="261"/>
      <c r="L407" s="261"/>
      <c r="M407" s="261"/>
      <c r="N407" s="261"/>
      <c r="O407" s="261"/>
      <c r="P407" s="261"/>
      <c r="Q407" s="261"/>
      <c r="R407" s="261"/>
      <c r="S407" s="261"/>
      <c r="T407" s="261"/>
      <c r="U407" s="261"/>
      <c r="V407" s="261"/>
      <c r="W407" s="261"/>
      <c r="X407" s="261"/>
      <c r="Y407" s="261"/>
      <c r="Z407" s="261"/>
      <c r="AA407" s="261"/>
      <c r="AB407" s="261"/>
      <c r="AC407" s="261"/>
      <c r="AD407" s="261"/>
      <c r="AE407" s="261"/>
      <c r="AF407" s="261"/>
      <c r="AG407" s="261"/>
      <c r="AH407" s="261"/>
      <c r="AI407" s="261"/>
      <c r="AJ407" s="261"/>
      <c r="AK407" s="261"/>
      <c r="AL407" s="261"/>
      <c r="AM407" s="261"/>
      <c r="AN407" s="261"/>
      <c r="AO407" s="261"/>
      <c r="AP407" s="261"/>
      <c r="AQ407" s="261"/>
      <c r="AR407" s="261"/>
      <c r="AS407" s="261"/>
      <c r="AT407" s="261"/>
      <c r="AU407" s="261"/>
      <c r="AV407" s="261"/>
    </row>
    <row r="408" spans="2:50" ht="9" customHeight="1" x14ac:dyDescent="0.3">
      <c r="D408" s="261"/>
      <c r="E408" s="261"/>
      <c r="F408" s="261"/>
      <c r="G408" s="261"/>
      <c r="H408" s="261"/>
      <c r="I408" s="261"/>
      <c r="J408" s="261"/>
      <c r="K408" s="261"/>
      <c r="L408" s="261"/>
      <c r="M408" s="261"/>
      <c r="N408" s="261"/>
      <c r="O408" s="261"/>
      <c r="P408" s="261"/>
      <c r="Q408" s="261"/>
      <c r="R408" s="261"/>
      <c r="S408" s="261"/>
      <c r="T408" s="261"/>
      <c r="U408" s="261"/>
      <c r="V408" s="261"/>
      <c r="W408" s="261"/>
      <c r="X408" s="261"/>
      <c r="Y408" s="261"/>
      <c r="Z408" s="261"/>
      <c r="AA408" s="261"/>
      <c r="AB408" s="261"/>
      <c r="AC408" s="261"/>
      <c r="AD408" s="261"/>
      <c r="AE408" s="261"/>
      <c r="AF408" s="261"/>
      <c r="AG408" s="261"/>
      <c r="AH408" s="261"/>
      <c r="AI408" s="261"/>
      <c r="AJ408" s="261"/>
      <c r="AK408" s="261"/>
      <c r="AL408" s="261"/>
      <c r="AM408" s="261"/>
      <c r="AN408" s="261"/>
      <c r="AO408" s="261"/>
      <c r="AP408" s="261"/>
      <c r="AQ408" s="261"/>
      <c r="AR408" s="261"/>
      <c r="AS408" s="261"/>
      <c r="AT408" s="261"/>
      <c r="AU408" s="261"/>
      <c r="AV408" s="261"/>
    </row>
    <row r="410" spans="2:50" ht="9" customHeight="1" x14ac:dyDescent="0.3">
      <c r="B410" s="244" t="s">
        <v>1050</v>
      </c>
      <c r="C410" s="244"/>
      <c r="D410" s="245" t="s">
        <v>65</v>
      </c>
      <c r="E410" s="245"/>
      <c r="F410" s="245"/>
      <c r="G410" s="245"/>
      <c r="H410" s="245"/>
      <c r="I410" s="245"/>
      <c r="J410" s="245"/>
      <c r="K410" s="245"/>
      <c r="L410" s="245"/>
      <c r="M410" s="245"/>
      <c r="N410" s="245"/>
      <c r="O410" s="245"/>
      <c r="P410" s="245"/>
      <c r="Q410" s="245"/>
      <c r="R410" s="245"/>
      <c r="S410" s="245"/>
      <c r="T410" s="245"/>
      <c r="U410" s="245"/>
      <c r="V410" s="245"/>
      <c r="W410" s="245"/>
      <c r="X410" s="245"/>
      <c r="Y410" s="245"/>
      <c r="Z410" s="245"/>
      <c r="AA410" s="245"/>
      <c r="AB410" s="245"/>
      <c r="AC410" s="245"/>
      <c r="AD410" s="245"/>
      <c r="AE410" s="245"/>
      <c r="AF410" s="245"/>
      <c r="AG410" s="245"/>
      <c r="AH410" s="245"/>
      <c r="AI410" s="245"/>
      <c r="AJ410" s="245"/>
      <c r="AK410" s="245"/>
      <c r="AL410" s="245"/>
      <c r="AM410" s="245"/>
      <c r="AN410" s="245"/>
      <c r="AO410" s="245"/>
      <c r="AP410" s="245"/>
      <c r="AQ410" s="245"/>
      <c r="AR410" s="245"/>
      <c r="AS410" s="245"/>
      <c r="AT410" s="245"/>
      <c r="AU410" s="245"/>
      <c r="AV410" s="245"/>
      <c r="AW410" s="10"/>
      <c r="AX410" s="11"/>
    </row>
    <row r="411" spans="2:50" ht="9" customHeight="1" x14ac:dyDescent="0.3">
      <c r="B411" s="244"/>
      <c r="C411" s="244"/>
      <c r="D411" s="245"/>
      <c r="E411" s="245"/>
      <c r="F411" s="245"/>
      <c r="G411" s="245"/>
      <c r="H411" s="245"/>
      <c r="I411" s="245"/>
      <c r="J411" s="245"/>
      <c r="K411" s="245"/>
      <c r="L411" s="245"/>
      <c r="M411" s="245"/>
      <c r="N411" s="245"/>
      <c r="O411" s="245"/>
      <c r="P411" s="245"/>
      <c r="Q411" s="245"/>
      <c r="R411" s="245"/>
      <c r="S411" s="245"/>
      <c r="T411" s="245"/>
      <c r="U411" s="245"/>
      <c r="V411" s="245"/>
      <c r="W411" s="245"/>
      <c r="X411" s="245"/>
      <c r="Y411" s="245"/>
      <c r="Z411" s="245"/>
      <c r="AA411" s="245"/>
      <c r="AB411" s="245"/>
      <c r="AC411" s="245"/>
      <c r="AD411" s="245"/>
      <c r="AE411" s="245"/>
      <c r="AF411" s="245"/>
      <c r="AG411" s="245"/>
      <c r="AH411" s="245"/>
      <c r="AI411" s="245"/>
      <c r="AJ411" s="245"/>
      <c r="AK411" s="245"/>
      <c r="AL411" s="245"/>
      <c r="AM411" s="245"/>
      <c r="AN411" s="245"/>
      <c r="AO411" s="245"/>
      <c r="AP411" s="245"/>
      <c r="AQ411" s="245"/>
      <c r="AR411" s="245"/>
      <c r="AS411" s="245"/>
      <c r="AT411" s="245"/>
      <c r="AU411" s="245"/>
      <c r="AV411" s="245"/>
      <c r="AW411" s="10"/>
      <c r="AX411" s="11"/>
    </row>
    <row r="412" spans="2:50" ht="9" customHeight="1" x14ac:dyDescent="0.3">
      <c r="D412" s="261" t="s">
        <v>66</v>
      </c>
      <c r="E412" s="261"/>
      <c r="F412" s="261"/>
      <c r="G412" s="261"/>
      <c r="H412" s="261"/>
      <c r="I412" s="261"/>
      <c r="J412" s="261"/>
      <c r="K412" s="261"/>
      <c r="L412" s="261"/>
      <c r="M412" s="261"/>
      <c r="N412" s="261"/>
      <c r="O412" s="261"/>
      <c r="P412" s="261"/>
      <c r="Q412" s="261"/>
      <c r="R412" s="261"/>
      <c r="S412" s="261"/>
      <c r="T412" s="261"/>
      <c r="U412" s="261"/>
      <c r="V412" s="261"/>
      <c r="W412" s="261"/>
      <c r="X412" s="261"/>
      <c r="Y412" s="261"/>
      <c r="Z412" s="261"/>
      <c r="AA412" s="261"/>
      <c r="AB412" s="261"/>
      <c r="AC412" s="261"/>
      <c r="AD412" s="261"/>
      <c r="AE412" s="261"/>
      <c r="AF412" s="261"/>
      <c r="AG412" s="261"/>
      <c r="AH412" s="261"/>
      <c r="AI412" s="261"/>
      <c r="AJ412" s="261"/>
      <c r="AK412" s="261"/>
      <c r="AL412" s="261"/>
      <c r="AM412" s="261"/>
      <c r="AN412" s="261"/>
      <c r="AO412" s="261"/>
      <c r="AP412" s="261"/>
      <c r="AQ412" s="261"/>
      <c r="AR412" s="261"/>
      <c r="AS412" s="261"/>
      <c r="AT412" s="261"/>
      <c r="AU412" s="261"/>
      <c r="AV412" s="261"/>
    </row>
    <row r="413" spans="2:50" ht="9" customHeight="1" x14ac:dyDescent="0.3">
      <c r="D413" s="261"/>
      <c r="E413" s="261"/>
      <c r="F413" s="261"/>
      <c r="G413" s="261"/>
      <c r="H413" s="261"/>
      <c r="I413" s="261"/>
      <c r="J413" s="261"/>
      <c r="K413" s="261"/>
      <c r="L413" s="261"/>
      <c r="M413" s="261"/>
      <c r="N413" s="261"/>
      <c r="O413" s="261"/>
      <c r="P413" s="261"/>
      <c r="Q413" s="261"/>
      <c r="R413" s="261"/>
      <c r="S413" s="261"/>
      <c r="T413" s="261"/>
      <c r="U413" s="261"/>
      <c r="V413" s="261"/>
      <c r="W413" s="261"/>
      <c r="X413" s="261"/>
      <c r="Y413" s="261"/>
      <c r="Z413" s="261"/>
      <c r="AA413" s="261"/>
      <c r="AB413" s="261"/>
      <c r="AC413" s="261"/>
      <c r="AD413" s="261"/>
      <c r="AE413" s="261"/>
      <c r="AF413" s="261"/>
      <c r="AG413" s="261"/>
      <c r="AH413" s="261"/>
      <c r="AI413" s="261"/>
      <c r="AJ413" s="261"/>
      <c r="AK413" s="261"/>
      <c r="AL413" s="261"/>
      <c r="AM413" s="261"/>
      <c r="AN413" s="261"/>
      <c r="AO413" s="261"/>
      <c r="AP413" s="261"/>
      <c r="AQ413" s="261"/>
      <c r="AR413" s="261"/>
      <c r="AS413" s="261"/>
      <c r="AT413" s="261"/>
      <c r="AU413" s="261"/>
      <c r="AV413" s="261"/>
    </row>
    <row r="414" spans="2:50" ht="9" customHeight="1" x14ac:dyDescent="0.3">
      <c r="D414" s="261"/>
      <c r="E414" s="261"/>
      <c r="F414" s="261"/>
      <c r="G414" s="261"/>
      <c r="H414" s="261"/>
      <c r="I414" s="261"/>
      <c r="J414" s="261"/>
      <c r="K414" s="261"/>
      <c r="L414" s="261"/>
      <c r="M414" s="261"/>
      <c r="N414" s="261"/>
      <c r="O414" s="261"/>
      <c r="P414" s="261"/>
      <c r="Q414" s="261"/>
      <c r="R414" s="261"/>
      <c r="S414" s="261"/>
      <c r="T414" s="261"/>
      <c r="U414" s="261"/>
      <c r="V414" s="261"/>
      <c r="W414" s="261"/>
      <c r="X414" s="261"/>
      <c r="Y414" s="261"/>
      <c r="Z414" s="261"/>
      <c r="AA414" s="261"/>
      <c r="AB414" s="261"/>
      <c r="AC414" s="261"/>
      <c r="AD414" s="261"/>
      <c r="AE414" s="261"/>
      <c r="AF414" s="261"/>
      <c r="AG414" s="261"/>
      <c r="AH414" s="261"/>
      <c r="AI414" s="261"/>
      <c r="AJ414" s="261"/>
      <c r="AK414" s="261"/>
      <c r="AL414" s="261"/>
      <c r="AM414" s="261"/>
      <c r="AN414" s="261"/>
      <c r="AO414" s="261"/>
      <c r="AP414" s="261"/>
      <c r="AQ414" s="261"/>
      <c r="AR414" s="261"/>
      <c r="AS414" s="261"/>
      <c r="AT414" s="261"/>
      <c r="AU414" s="261"/>
      <c r="AV414" s="261"/>
    </row>
    <row r="415" spans="2:50" ht="9" customHeight="1" x14ac:dyDescent="0.3">
      <c r="D415" s="261"/>
      <c r="E415" s="261"/>
      <c r="F415" s="261"/>
      <c r="G415" s="261"/>
      <c r="H415" s="261"/>
      <c r="I415" s="261"/>
      <c r="J415" s="261"/>
      <c r="K415" s="261"/>
      <c r="L415" s="261"/>
      <c r="M415" s="261"/>
      <c r="N415" s="261"/>
      <c r="O415" s="261"/>
      <c r="P415" s="261"/>
      <c r="Q415" s="261"/>
      <c r="R415" s="261"/>
      <c r="S415" s="261"/>
      <c r="T415" s="261"/>
      <c r="U415" s="261"/>
      <c r="V415" s="261"/>
      <c r="W415" s="261"/>
      <c r="X415" s="261"/>
      <c r="Y415" s="261"/>
      <c r="Z415" s="261"/>
      <c r="AA415" s="261"/>
      <c r="AB415" s="261"/>
      <c r="AC415" s="261"/>
      <c r="AD415" s="261"/>
      <c r="AE415" s="261"/>
      <c r="AF415" s="261"/>
      <c r="AG415" s="261"/>
      <c r="AH415" s="261"/>
      <c r="AI415" s="261"/>
      <c r="AJ415" s="261"/>
      <c r="AK415" s="261"/>
      <c r="AL415" s="261"/>
      <c r="AM415" s="261"/>
      <c r="AN415" s="261"/>
      <c r="AO415" s="261"/>
      <c r="AP415" s="261"/>
      <c r="AQ415" s="261"/>
      <c r="AR415" s="261"/>
      <c r="AS415" s="261"/>
      <c r="AT415" s="261"/>
      <c r="AU415" s="261"/>
      <c r="AV415" s="261"/>
    </row>
    <row r="416" spans="2:50" ht="9" customHeight="1" x14ac:dyDescent="0.3">
      <c r="D416" s="261"/>
      <c r="E416" s="261"/>
      <c r="F416" s="261"/>
      <c r="G416" s="261"/>
      <c r="H416" s="261"/>
      <c r="I416" s="261"/>
      <c r="J416" s="261"/>
      <c r="K416" s="261"/>
      <c r="L416" s="261"/>
      <c r="M416" s="261"/>
      <c r="N416" s="261"/>
      <c r="O416" s="261"/>
      <c r="P416" s="261"/>
      <c r="Q416" s="261"/>
      <c r="R416" s="261"/>
      <c r="S416" s="261"/>
      <c r="T416" s="261"/>
      <c r="U416" s="261"/>
      <c r="V416" s="261"/>
      <c r="W416" s="261"/>
      <c r="X416" s="261"/>
      <c r="Y416" s="261"/>
      <c r="Z416" s="261"/>
      <c r="AA416" s="261"/>
      <c r="AB416" s="261"/>
      <c r="AC416" s="261"/>
      <c r="AD416" s="261"/>
      <c r="AE416" s="261"/>
      <c r="AF416" s="261"/>
      <c r="AG416" s="261"/>
      <c r="AH416" s="261"/>
      <c r="AI416" s="261"/>
      <c r="AJ416" s="261"/>
      <c r="AK416" s="261"/>
      <c r="AL416" s="261"/>
      <c r="AM416" s="261"/>
      <c r="AN416" s="261"/>
      <c r="AO416" s="261"/>
      <c r="AP416" s="261"/>
      <c r="AQ416" s="261"/>
      <c r="AR416" s="261"/>
      <c r="AS416" s="261"/>
      <c r="AT416" s="261"/>
      <c r="AU416" s="261"/>
      <c r="AV416" s="261"/>
    </row>
    <row r="417" spans="1:50" ht="9" customHeight="1" x14ac:dyDescent="0.3">
      <c r="D417" s="261"/>
      <c r="E417" s="261"/>
      <c r="F417" s="261"/>
      <c r="G417" s="261"/>
      <c r="H417" s="261"/>
      <c r="I417" s="261"/>
      <c r="J417" s="261"/>
      <c r="K417" s="261"/>
      <c r="L417" s="261"/>
      <c r="M417" s="261"/>
      <c r="N417" s="261"/>
      <c r="O417" s="261"/>
      <c r="P417" s="261"/>
      <c r="Q417" s="261"/>
      <c r="R417" s="261"/>
      <c r="S417" s="261"/>
      <c r="T417" s="261"/>
      <c r="U417" s="261"/>
      <c r="V417" s="261"/>
      <c r="W417" s="261"/>
      <c r="X417" s="261"/>
      <c r="Y417" s="261"/>
      <c r="Z417" s="261"/>
      <c r="AA417" s="261"/>
      <c r="AB417" s="261"/>
      <c r="AC417" s="261"/>
      <c r="AD417" s="261"/>
      <c r="AE417" s="261"/>
      <c r="AF417" s="261"/>
      <c r="AG417" s="261"/>
      <c r="AH417" s="261"/>
      <c r="AI417" s="261"/>
      <c r="AJ417" s="261"/>
      <c r="AK417" s="261"/>
      <c r="AL417" s="261"/>
      <c r="AM417" s="261"/>
      <c r="AN417" s="261"/>
      <c r="AO417" s="261"/>
      <c r="AP417" s="261"/>
      <c r="AQ417" s="261"/>
      <c r="AR417" s="261"/>
      <c r="AS417" s="261"/>
      <c r="AT417" s="261"/>
      <c r="AU417" s="261"/>
      <c r="AV417" s="261"/>
    </row>
    <row r="418" spans="1:50" ht="9" customHeight="1" x14ac:dyDescent="0.3">
      <c r="D418" s="261"/>
      <c r="E418" s="261"/>
      <c r="F418" s="261"/>
      <c r="G418" s="261"/>
      <c r="H418" s="261"/>
      <c r="I418" s="261"/>
      <c r="J418" s="261"/>
      <c r="K418" s="261"/>
      <c r="L418" s="261"/>
      <c r="M418" s="261"/>
      <c r="N418" s="261"/>
      <c r="O418" s="261"/>
      <c r="P418" s="261"/>
      <c r="Q418" s="261"/>
      <c r="R418" s="261"/>
      <c r="S418" s="261"/>
      <c r="T418" s="261"/>
      <c r="U418" s="261"/>
      <c r="V418" s="261"/>
      <c r="W418" s="261"/>
      <c r="X418" s="261"/>
      <c r="Y418" s="261"/>
      <c r="Z418" s="261"/>
      <c r="AA418" s="261"/>
      <c r="AB418" s="261"/>
      <c r="AC418" s="261"/>
      <c r="AD418" s="261"/>
      <c r="AE418" s="261"/>
      <c r="AF418" s="261"/>
      <c r="AG418" s="261"/>
      <c r="AH418" s="261"/>
      <c r="AI418" s="261"/>
      <c r="AJ418" s="261"/>
      <c r="AK418" s="261"/>
      <c r="AL418" s="261"/>
      <c r="AM418" s="261"/>
      <c r="AN418" s="261"/>
      <c r="AO418" s="261"/>
      <c r="AP418" s="261"/>
      <c r="AQ418" s="261"/>
      <c r="AR418" s="261"/>
      <c r="AS418" s="261"/>
      <c r="AT418" s="261"/>
      <c r="AU418" s="261"/>
      <c r="AV418" s="261"/>
    </row>
    <row r="419" spans="1:50" ht="9" customHeight="1" x14ac:dyDescent="0.3">
      <c r="D419" s="261"/>
      <c r="E419" s="261"/>
      <c r="F419" s="261"/>
      <c r="G419" s="261"/>
      <c r="H419" s="261"/>
      <c r="I419" s="261"/>
      <c r="J419" s="261"/>
      <c r="K419" s="261"/>
      <c r="L419" s="261"/>
      <c r="M419" s="261"/>
      <c r="N419" s="261"/>
      <c r="O419" s="261"/>
      <c r="P419" s="261"/>
      <c r="Q419" s="261"/>
      <c r="R419" s="261"/>
      <c r="S419" s="261"/>
      <c r="T419" s="261"/>
      <c r="U419" s="261"/>
      <c r="V419" s="261"/>
      <c r="W419" s="261"/>
      <c r="X419" s="261"/>
      <c r="Y419" s="261"/>
      <c r="Z419" s="261"/>
      <c r="AA419" s="261"/>
      <c r="AB419" s="261"/>
      <c r="AC419" s="261"/>
      <c r="AD419" s="261"/>
      <c r="AE419" s="261"/>
      <c r="AF419" s="261"/>
      <c r="AG419" s="261"/>
      <c r="AH419" s="261"/>
      <c r="AI419" s="261"/>
      <c r="AJ419" s="261"/>
      <c r="AK419" s="261"/>
      <c r="AL419" s="261"/>
      <c r="AM419" s="261"/>
      <c r="AN419" s="261"/>
      <c r="AO419" s="261"/>
      <c r="AP419" s="261"/>
      <c r="AQ419" s="261"/>
      <c r="AR419" s="261"/>
      <c r="AS419" s="261"/>
      <c r="AT419" s="261"/>
      <c r="AU419" s="261"/>
      <c r="AV419" s="261"/>
    </row>
    <row r="421" spans="1:50" ht="9" customHeight="1" x14ac:dyDescent="0.3">
      <c r="A421" s="260" t="str">
        <f>$L$94</f>
        <v>Le développement des actions collectives de prévention de la perte d'autonomie de l'ASEPT Bretagne dans le Morbihan</v>
      </c>
      <c r="B421" s="260"/>
      <c r="C421" s="260"/>
      <c r="D421" s="260"/>
      <c r="E421" s="260"/>
      <c r="F421" s="260"/>
      <c r="G421" s="260"/>
      <c r="H421" s="260"/>
      <c r="I421" s="260"/>
      <c r="J421" s="260"/>
      <c r="K421" s="260"/>
      <c r="L421" s="260"/>
      <c r="M421" s="260"/>
      <c r="N421" s="260"/>
      <c r="O421" s="260"/>
      <c r="P421" s="260"/>
      <c r="Q421" s="260"/>
      <c r="R421" s="260"/>
      <c r="S421" s="260"/>
      <c r="T421" s="260"/>
      <c r="U421" s="260"/>
      <c r="V421" s="260"/>
      <c r="W421" s="260"/>
      <c r="X421" s="260"/>
      <c r="Y421" s="260"/>
      <c r="Z421" s="260"/>
      <c r="AA421" s="260"/>
      <c r="AB421" s="260"/>
      <c r="AC421" s="260"/>
      <c r="AD421" s="260"/>
      <c r="AE421" s="260"/>
      <c r="AF421" s="260"/>
      <c r="AG421" s="260"/>
      <c r="AH421" s="260"/>
      <c r="AI421" s="260"/>
      <c r="AJ421" s="260"/>
      <c r="AK421" s="260"/>
      <c r="AL421" s="260"/>
      <c r="AM421" s="260"/>
      <c r="AN421" s="260"/>
      <c r="AO421" s="260"/>
      <c r="AP421" s="260"/>
      <c r="AQ421" s="260"/>
      <c r="AR421" s="260"/>
      <c r="AS421" s="260"/>
      <c r="AT421" s="260"/>
      <c r="AU421" s="260"/>
    </row>
    <row r="422" spans="1:50" ht="9" customHeight="1" x14ac:dyDescent="0.3">
      <c r="A422" s="260"/>
      <c r="B422" s="260"/>
      <c r="C422" s="260"/>
      <c r="D422" s="260"/>
      <c r="E422" s="260"/>
      <c r="F422" s="260"/>
      <c r="G422" s="260"/>
      <c r="H422" s="260"/>
      <c r="I422" s="260"/>
      <c r="J422" s="260"/>
      <c r="K422" s="260"/>
      <c r="L422" s="260"/>
      <c r="M422" s="260"/>
      <c r="N422" s="260"/>
      <c r="O422" s="260"/>
      <c r="P422" s="260"/>
      <c r="Q422" s="260"/>
      <c r="R422" s="260"/>
      <c r="S422" s="260"/>
      <c r="T422" s="260"/>
      <c r="U422" s="260"/>
      <c r="V422" s="260"/>
      <c r="W422" s="260"/>
      <c r="X422" s="260"/>
      <c r="Y422" s="260"/>
      <c r="Z422" s="260"/>
      <c r="AA422" s="260"/>
      <c r="AB422" s="260"/>
      <c r="AC422" s="260"/>
      <c r="AD422" s="260"/>
      <c r="AE422" s="260"/>
      <c r="AF422" s="260"/>
      <c r="AG422" s="260"/>
      <c r="AH422" s="260"/>
      <c r="AI422" s="260"/>
      <c r="AJ422" s="260"/>
      <c r="AK422" s="260"/>
      <c r="AL422" s="260"/>
      <c r="AM422" s="260"/>
      <c r="AN422" s="260"/>
      <c r="AO422" s="260"/>
      <c r="AP422" s="260"/>
      <c r="AQ422" s="260"/>
      <c r="AR422" s="260"/>
      <c r="AS422" s="260"/>
      <c r="AT422" s="260"/>
      <c r="AU422" s="260"/>
    </row>
    <row r="423" spans="1:50" ht="9" customHeight="1" x14ac:dyDescent="0.3">
      <c r="A423" s="260"/>
      <c r="B423" s="260"/>
      <c r="C423" s="260"/>
      <c r="D423" s="260"/>
      <c r="E423" s="260"/>
      <c r="F423" s="260"/>
      <c r="G423" s="260"/>
      <c r="H423" s="260"/>
      <c r="I423" s="260"/>
      <c r="J423" s="260"/>
      <c r="K423" s="260"/>
      <c r="L423" s="260"/>
      <c r="M423" s="260"/>
      <c r="N423" s="260"/>
      <c r="O423" s="260"/>
      <c r="P423" s="260"/>
      <c r="Q423" s="260"/>
      <c r="R423" s="260"/>
      <c r="S423" s="260"/>
      <c r="T423" s="260"/>
      <c r="U423" s="260"/>
      <c r="V423" s="260"/>
      <c r="W423" s="260"/>
      <c r="X423" s="260"/>
      <c r="Y423" s="260"/>
      <c r="Z423" s="260"/>
      <c r="AA423" s="260"/>
      <c r="AB423" s="260"/>
      <c r="AC423" s="260"/>
      <c r="AD423" s="260"/>
      <c r="AE423" s="260"/>
      <c r="AF423" s="260"/>
      <c r="AG423" s="260"/>
      <c r="AH423" s="260"/>
      <c r="AI423" s="260"/>
      <c r="AJ423" s="260"/>
      <c r="AK423" s="260"/>
      <c r="AL423" s="260"/>
      <c r="AM423" s="260"/>
      <c r="AN423" s="260"/>
      <c r="AO423" s="260"/>
      <c r="AP423" s="260"/>
      <c r="AQ423" s="260"/>
      <c r="AR423" s="260"/>
      <c r="AS423" s="260"/>
      <c r="AT423" s="260"/>
      <c r="AU423" s="260"/>
    </row>
    <row r="424" spans="1:50" ht="9" customHeight="1" x14ac:dyDescent="0.3">
      <c r="D424" s="50"/>
      <c r="E424" s="50"/>
      <c r="F424" s="50"/>
      <c r="G424" s="50"/>
      <c r="H424" s="50"/>
      <c r="I424" s="50"/>
      <c r="J424" s="50"/>
      <c r="K424" s="50"/>
      <c r="L424" s="50"/>
      <c r="M424" s="50"/>
      <c r="N424" s="50"/>
      <c r="O424" s="50"/>
      <c r="P424" s="50"/>
      <c r="Q424" s="50"/>
      <c r="R424" s="51"/>
      <c r="S424" s="50"/>
      <c r="T424" s="50"/>
      <c r="U424" s="50"/>
      <c r="V424" s="50"/>
      <c r="W424" s="50"/>
      <c r="X424" s="50"/>
      <c r="Y424" s="50"/>
      <c r="Z424" s="50"/>
      <c r="AA424" s="50"/>
      <c r="AB424" s="50"/>
      <c r="AC424" s="50"/>
      <c r="AD424" s="50"/>
      <c r="AE424" s="50"/>
      <c r="AF424" s="50"/>
      <c r="AG424" s="50"/>
      <c r="AH424" s="51"/>
      <c r="AI424" s="50"/>
      <c r="AJ424" s="50"/>
      <c r="AK424" s="50"/>
      <c r="AL424" s="50"/>
      <c r="AM424" s="50"/>
      <c r="AN424" s="50"/>
      <c r="AO424" s="50"/>
      <c r="AP424" s="50"/>
      <c r="AQ424" s="50"/>
      <c r="AR424" s="50"/>
      <c r="AS424" s="50"/>
      <c r="AT424" s="50"/>
      <c r="AU424" s="50"/>
    </row>
    <row r="425" spans="1:50" ht="9" customHeight="1" x14ac:dyDescent="0.3">
      <c r="D425" s="258" t="s">
        <v>38</v>
      </c>
      <c r="E425" s="258"/>
      <c r="F425" s="258"/>
      <c r="G425" s="258"/>
      <c r="H425" s="258"/>
      <c r="I425" s="258"/>
      <c r="J425" s="258"/>
      <c r="K425" s="258"/>
      <c r="L425" s="258"/>
      <c r="M425" s="258"/>
      <c r="N425" s="258"/>
      <c r="O425" s="258"/>
      <c r="P425" s="258"/>
      <c r="Q425" s="258"/>
      <c r="R425" s="258"/>
      <c r="S425" s="258"/>
      <c r="T425" s="258"/>
      <c r="U425" s="258"/>
      <c r="V425" s="258"/>
      <c r="W425" s="258"/>
      <c r="X425" s="258"/>
      <c r="Y425" s="258"/>
      <c r="Z425" s="258"/>
      <c r="AA425" s="258"/>
      <c r="AB425" s="258"/>
      <c r="AC425" s="258"/>
      <c r="AD425" s="258"/>
      <c r="AE425" s="258"/>
      <c r="AF425" s="258"/>
      <c r="AG425" s="258"/>
      <c r="AH425" s="258"/>
      <c r="AI425" s="258"/>
      <c r="AJ425" s="258"/>
      <c r="AK425" s="258"/>
      <c r="AL425" s="258"/>
      <c r="AM425" s="258"/>
      <c r="AN425" s="258"/>
      <c r="AO425" s="258"/>
      <c r="AP425" s="258"/>
      <c r="AQ425" s="258"/>
      <c r="AR425" s="258"/>
      <c r="AS425" s="258"/>
      <c r="AT425" s="258"/>
      <c r="AU425" s="258"/>
    </row>
    <row r="426" spans="1:50" ht="9" customHeight="1" x14ac:dyDescent="0.3">
      <c r="D426" s="258"/>
      <c r="E426" s="258"/>
      <c r="F426" s="258"/>
      <c r="G426" s="258"/>
      <c r="H426" s="258"/>
      <c r="I426" s="258"/>
      <c r="J426" s="258"/>
      <c r="K426" s="258"/>
      <c r="L426" s="258"/>
      <c r="M426" s="258"/>
      <c r="N426" s="258"/>
      <c r="O426" s="258"/>
      <c r="P426" s="258"/>
      <c r="Q426" s="258"/>
      <c r="R426" s="258"/>
      <c r="S426" s="258"/>
      <c r="T426" s="258"/>
      <c r="U426" s="258"/>
      <c r="V426" s="258"/>
      <c r="W426" s="258"/>
      <c r="X426" s="258"/>
      <c r="Y426" s="258"/>
      <c r="Z426" s="258"/>
      <c r="AA426" s="258"/>
      <c r="AB426" s="258"/>
      <c r="AC426" s="258"/>
      <c r="AD426" s="258"/>
      <c r="AE426" s="258"/>
      <c r="AF426" s="258"/>
      <c r="AG426" s="258"/>
      <c r="AH426" s="258"/>
      <c r="AI426" s="258"/>
      <c r="AJ426" s="258"/>
      <c r="AK426" s="258"/>
      <c r="AL426" s="258"/>
      <c r="AM426" s="258"/>
      <c r="AN426" s="258"/>
      <c r="AO426" s="258"/>
      <c r="AP426" s="258"/>
      <c r="AQ426" s="258"/>
      <c r="AR426" s="258"/>
      <c r="AS426" s="258"/>
      <c r="AT426" s="258"/>
      <c r="AU426" s="258"/>
    </row>
    <row r="428" spans="1:50" ht="9" customHeight="1" x14ac:dyDescent="0.3">
      <c r="B428" s="244" t="s">
        <v>1050</v>
      </c>
      <c r="C428" s="244"/>
      <c r="D428" s="245" t="s">
        <v>67</v>
      </c>
      <c r="E428" s="245"/>
      <c r="F428" s="245"/>
      <c r="G428" s="245"/>
      <c r="H428" s="245"/>
      <c r="I428" s="245"/>
      <c r="J428" s="245"/>
      <c r="K428" s="245"/>
      <c r="L428" s="245"/>
      <c r="M428" s="245"/>
      <c r="N428" s="245"/>
      <c r="O428" s="245"/>
      <c r="P428" s="245"/>
      <c r="Q428" s="245"/>
      <c r="R428" s="245"/>
      <c r="S428" s="245"/>
      <c r="T428" s="245"/>
      <c r="U428" s="245"/>
      <c r="V428" s="245"/>
      <c r="W428" s="245"/>
      <c r="X428" s="245"/>
      <c r="Y428" s="245"/>
      <c r="Z428" s="245"/>
      <c r="AA428" s="245"/>
      <c r="AB428" s="245"/>
      <c r="AC428" s="245"/>
      <c r="AD428" s="245"/>
      <c r="AE428" s="245"/>
      <c r="AF428" s="245"/>
      <c r="AG428" s="245"/>
      <c r="AH428" s="245"/>
      <c r="AI428" s="245"/>
      <c r="AJ428" s="245"/>
      <c r="AK428" s="245"/>
      <c r="AL428" s="245"/>
      <c r="AM428" s="245"/>
      <c r="AN428" s="245"/>
      <c r="AO428" s="245"/>
      <c r="AP428" s="245"/>
      <c r="AQ428" s="245"/>
      <c r="AR428" s="245"/>
      <c r="AS428" s="245"/>
      <c r="AT428" s="245"/>
      <c r="AU428" s="245"/>
      <c r="AV428" s="245"/>
      <c r="AW428" s="10"/>
      <c r="AX428" s="11"/>
    </row>
    <row r="429" spans="1:50" ht="9" customHeight="1" x14ac:dyDescent="0.3">
      <c r="B429" s="244"/>
      <c r="C429" s="244"/>
      <c r="D429" s="245"/>
      <c r="E429" s="245"/>
      <c r="F429" s="245"/>
      <c r="G429" s="245"/>
      <c r="H429" s="245"/>
      <c r="I429" s="245"/>
      <c r="J429" s="245"/>
      <c r="K429" s="245"/>
      <c r="L429" s="245"/>
      <c r="M429" s="245"/>
      <c r="N429" s="245"/>
      <c r="O429" s="245"/>
      <c r="P429" s="245"/>
      <c r="Q429" s="245"/>
      <c r="R429" s="245"/>
      <c r="S429" s="245"/>
      <c r="T429" s="245"/>
      <c r="U429" s="245"/>
      <c r="V429" s="245"/>
      <c r="W429" s="245"/>
      <c r="X429" s="245"/>
      <c r="Y429" s="245"/>
      <c r="Z429" s="245"/>
      <c r="AA429" s="245"/>
      <c r="AB429" s="245"/>
      <c r="AC429" s="245"/>
      <c r="AD429" s="245"/>
      <c r="AE429" s="245"/>
      <c r="AF429" s="245"/>
      <c r="AG429" s="245"/>
      <c r="AH429" s="245"/>
      <c r="AI429" s="245"/>
      <c r="AJ429" s="245"/>
      <c r="AK429" s="245"/>
      <c r="AL429" s="245"/>
      <c r="AM429" s="245"/>
      <c r="AN429" s="245"/>
      <c r="AO429" s="245"/>
      <c r="AP429" s="245"/>
      <c r="AQ429" s="245"/>
      <c r="AR429" s="245"/>
      <c r="AS429" s="245"/>
      <c r="AT429" s="245"/>
      <c r="AU429" s="245"/>
      <c r="AV429" s="245"/>
      <c r="AW429" s="10"/>
      <c r="AX429" s="11"/>
    </row>
    <row r="430" spans="1:50" ht="9" customHeight="1" x14ac:dyDescent="0.3">
      <c r="B430" s="1"/>
      <c r="C430" s="1"/>
      <c r="D430" s="1"/>
      <c r="E430" s="1"/>
      <c r="F430" s="1"/>
      <c r="G430" s="1"/>
      <c r="H430" s="1"/>
      <c r="I430" s="1"/>
      <c r="J430" s="1"/>
      <c r="R430" s="1"/>
      <c r="AH430" s="1"/>
    </row>
    <row r="431" spans="1:50" ht="9" customHeight="1" x14ac:dyDescent="0.3">
      <c r="B431" s="1"/>
      <c r="C431" s="1"/>
      <c r="D431" s="1"/>
      <c r="E431" s="1"/>
      <c r="F431" s="1"/>
      <c r="G431" s="1"/>
      <c r="H431" s="1"/>
      <c r="I431" s="1"/>
      <c r="J431" s="1"/>
      <c r="R431" s="1"/>
      <c r="AH431" s="1"/>
    </row>
    <row r="432" spans="1:50" ht="9" customHeight="1" x14ac:dyDescent="0.3">
      <c r="B432" s="1"/>
      <c r="C432" s="1"/>
      <c r="D432" s="1"/>
      <c r="E432" s="1"/>
      <c r="F432" s="1"/>
      <c r="G432" s="1"/>
      <c r="H432" s="1"/>
      <c r="I432" s="1"/>
      <c r="J432" s="1"/>
      <c r="R432" s="1"/>
      <c r="AH432" s="1"/>
    </row>
    <row r="433" ht="9" customHeight="1" x14ac:dyDescent="0.3"/>
    <row r="434" ht="9" customHeight="1" x14ac:dyDescent="0.3"/>
    <row r="435" ht="9" customHeight="1" x14ac:dyDescent="0.3"/>
    <row r="436" ht="9" customHeight="1" x14ac:dyDescent="0.3"/>
    <row r="437" ht="9" customHeight="1" x14ac:dyDescent="0.3"/>
    <row r="438" ht="9" customHeight="1" x14ac:dyDescent="0.3"/>
    <row r="439" ht="9" customHeight="1" x14ac:dyDescent="0.3"/>
    <row r="440" ht="9" customHeight="1" x14ac:dyDescent="0.3"/>
    <row r="441" ht="9" customHeight="1" x14ac:dyDescent="0.3"/>
    <row r="442" ht="9" customHeight="1" x14ac:dyDescent="0.3"/>
    <row r="443" ht="9" customHeight="1" x14ac:dyDescent="0.3"/>
    <row r="444" ht="9" customHeight="1" x14ac:dyDescent="0.3"/>
    <row r="445" ht="9" customHeight="1" x14ac:dyDescent="0.3"/>
    <row r="446" ht="9" customHeight="1" x14ac:dyDescent="0.3"/>
    <row r="447" ht="9" customHeight="1" x14ac:dyDescent="0.3"/>
    <row r="448" ht="9" customHeight="1" x14ac:dyDescent="0.3"/>
    <row r="449" ht="9" customHeight="1" x14ac:dyDescent="0.3"/>
    <row r="450" ht="9" customHeight="1" x14ac:dyDescent="0.3"/>
    <row r="451" ht="9" customHeight="1" x14ac:dyDescent="0.3"/>
    <row r="452" ht="9" customHeight="1" x14ac:dyDescent="0.3"/>
    <row r="453" ht="9" customHeight="1" x14ac:dyDescent="0.3"/>
    <row r="454" ht="9" customHeight="1" x14ac:dyDescent="0.3"/>
    <row r="455" ht="9" customHeight="1" x14ac:dyDescent="0.3"/>
    <row r="456" ht="9" customHeight="1" x14ac:dyDescent="0.3"/>
    <row r="457" ht="9" customHeight="1" x14ac:dyDescent="0.3"/>
    <row r="458" ht="9" customHeight="1" x14ac:dyDescent="0.3"/>
    <row r="459" ht="9" customHeight="1" x14ac:dyDescent="0.3"/>
    <row r="460" ht="9" customHeight="1" x14ac:dyDescent="0.3"/>
    <row r="461" ht="9" customHeight="1" x14ac:dyDescent="0.3"/>
    <row r="462" ht="9" customHeight="1" x14ac:dyDescent="0.3"/>
    <row r="463" ht="9" customHeight="1" x14ac:dyDescent="0.3"/>
    <row r="465" spans="2:50" ht="9" customHeight="1" x14ac:dyDescent="0.3">
      <c r="B465" s="244" t="s">
        <v>1050</v>
      </c>
      <c r="C465" s="244"/>
      <c r="D465" s="245" t="s">
        <v>68</v>
      </c>
      <c r="E465" s="245"/>
      <c r="F465" s="245"/>
      <c r="G465" s="245"/>
      <c r="H465" s="245"/>
      <c r="I465" s="245"/>
      <c r="J465" s="245"/>
      <c r="K465" s="245"/>
      <c r="L465" s="245"/>
      <c r="M465" s="245"/>
      <c r="N465" s="245"/>
      <c r="O465" s="245"/>
      <c r="P465" s="245"/>
      <c r="Q465" s="245"/>
      <c r="R465" s="245"/>
      <c r="S465" s="245"/>
      <c r="T465" s="245"/>
      <c r="U465" s="245"/>
      <c r="V465" s="245"/>
      <c r="W465" s="245"/>
      <c r="X465" s="245"/>
      <c r="Y465" s="245"/>
      <c r="Z465" s="245"/>
      <c r="AA465" s="245"/>
      <c r="AB465" s="245"/>
      <c r="AC465" s="245"/>
      <c r="AD465" s="245"/>
      <c r="AE465" s="245"/>
      <c r="AF465" s="245"/>
      <c r="AG465" s="245"/>
      <c r="AH465" s="245"/>
      <c r="AI465" s="245"/>
      <c r="AJ465" s="245"/>
      <c r="AK465" s="245"/>
      <c r="AL465" s="245"/>
      <c r="AM465" s="245"/>
      <c r="AN465" s="245"/>
      <c r="AO465" s="245"/>
      <c r="AP465" s="245"/>
      <c r="AQ465" s="245"/>
      <c r="AR465" s="245"/>
      <c r="AS465" s="245"/>
      <c r="AT465" s="245"/>
      <c r="AU465" s="245"/>
      <c r="AV465" s="245"/>
      <c r="AW465" s="10"/>
      <c r="AX465" s="11"/>
    </row>
    <row r="466" spans="2:50" ht="9" customHeight="1" x14ac:dyDescent="0.3">
      <c r="B466" s="244"/>
      <c r="C466" s="244"/>
      <c r="D466" s="245"/>
      <c r="E466" s="245"/>
      <c r="F466" s="245"/>
      <c r="G466" s="245"/>
      <c r="H466" s="245"/>
      <c r="I466" s="245"/>
      <c r="J466" s="245"/>
      <c r="K466" s="245"/>
      <c r="L466" s="245"/>
      <c r="M466" s="245"/>
      <c r="N466" s="245"/>
      <c r="O466" s="245"/>
      <c r="P466" s="245"/>
      <c r="Q466" s="245"/>
      <c r="R466" s="245"/>
      <c r="S466" s="245"/>
      <c r="T466" s="245"/>
      <c r="U466" s="245"/>
      <c r="V466" s="245"/>
      <c r="W466" s="245"/>
      <c r="X466" s="245"/>
      <c r="Y466" s="245"/>
      <c r="Z466" s="245"/>
      <c r="AA466" s="245"/>
      <c r="AB466" s="245"/>
      <c r="AC466" s="245"/>
      <c r="AD466" s="245"/>
      <c r="AE466" s="245"/>
      <c r="AF466" s="245"/>
      <c r="AG466" s="245"/>
      <c r="AH466" s="245"/>
      <c r="AI466" s="245"/>
      <c r="AJ466" s="245"/>
      <c r="AK466" s="245"/>
      <c r="AL466" s="245"/>
      <c r="AM466" s="245"/>
      <c r="AN466" s="245"/>
      <c r="AO466" s="245"/>
      <c r="AP466" s="245"/>
      <c r="AQ466" s="245"/>
      <c r="AR466" s="245"/>
      <c r="AS466" s="245"/>
      <c r="AT466" s="245"/>
      <c r="AU466" s="245"/>
      <c r="AV466" s="245"/>
      <c r="AW466" s="10"/>
      <c r="AX466" s="11"/>
    </row>
    <row r="467" spans="2:50" ht="9" customHeight="1" x14ac:dyDescent="0.3">
      <c r="E467" s="246" t="s">
        <v>69</v>
      </c>
      <c r="F467" s="246"/>
      <c r="G467" s="246"/>
      <c r="H467" s="246"/>
      <c r="I467" s="246"/>
      <c r="J467" s="246"/>
      <c r="K467" s="246"/>
      <c r="L467" s="246"/>
      <c r="M467" s="246"/>
      <c r="N467" s="246"/>
      <c r="O467" s="246"/>
      <c r="P467" s="246"/>
      <c r="Q467" s="246"/>
      <c r="R467" s="246"/>
      <c r="S467" s="246"/>
      <c r="T467" s="246"/>
      <c r="U467" s="246"/>
      <c r="V467" s="246"/>
      <c r="W467" s="246"/>
      <c r="X467" s="246"/>
      <c r="Y467" s="246"/>
      <c r="Z467" s="246"/>
      <c r="AA467" s="246"/>
      <c r="AB467" s="246"/>
      <c r="AC467" s="246"/>
      <c r="AD467" s="247" t="s">
        <v>70</v>
      </c>
      <c r="AE467" s="247"/>
      <c r="AF467" s="247"/>
      <c r="AG467" s="247"/>
      <c r="AH467" s="247"/>
      <c r="AI467" s="247"/>
      <c r="AJ467" s="247"/>
      <c r="AM467" s="247" t="s">
        <v>71</v>
      </c>
      <c r="AN467" s="247"/>
      <c r="AO467" s="247"/>
      <c r="AP467" s="247"/>
      <c r="AQ467" s="247"/>
      <c r="AR467" s="247"/>
      <c r="AS467" s="247"/>
    </row>
    <row r="468" spans="2:50" ht="9" customHeight="1" x14ac:dyDescent="0.3">
      <c r="E468" s="246"/>
      <c r="F468" s="246"/>
      <c r="G468" s="246"/>
      <c r="H468" s="246"/>
      <c r="I468" s="246"/>
      <c r="J468" s="246"/>
      <c r="K468" s="246"/>
      <c r="L468" s="246"/>
      <c r="M468" s="246"/>
      <c r="N468" s="246"/>
      <c r="O468" s="246"/>
      <c r="P468" s="246"/>
      <c r="Q468" s="246"/>
      <c r="R468" s="246"/>
      <c r="S468" s="246"/>
      <c r="T468" s="246"/>
      <c r="U468" s="246"/>
      <c r="V468" s="246"/>
      <c r="W468" s="246"/>
      <c r="X468" s="246"/>
      <c r="Y468" s="246"/>
      <c r="Z468" s="246"/>
      <c r="AA468" s="246"/>
      <c r="AB468" s="246"/>
      <c r="AC468" s="246"/>
      <c r="AD468" s="247"/>
      <c r="AE468" s="247"/>
      <c r="AF468" s="247"/>
      <c r="AG468" s="247"/>
      <c r="AH468" s="247"/>
      <c r="AI468" s="247"/>
      <c r="AJ468" s="247"/>
      <c r="AM468" s="247"/>
      <c r="AN468" s="247"/>
      <c r="AO468" s="247"/>
      <c r="AP468" s="247"/>
      <c r="AQ468" s="247"/>
      <c r="AR468" s="247"/>
      <c r="AS468" s="247"/>
    </row>
    <row r="469" spans="2:50" ht="9" customHeight="1" x14ac:dyDescent="0.3">
      <c r="K469" s="2"/>
      <c r="L469" s="2"/>
      <c r="M469" s="2"/>
      <c r="N469" s="2"/>
      <c r="O469" s="2"/>
      <c r="P469" s="2"/>
      <c r="Q469" s="2"/>
      <c r="R469" s="2"/>
      <c r="S469" s="2"/>
      <c r="T469" s="2"/>
      <c r="U469" s="2"/>
      <c r="V469" s="2"/>
      <c r="W469" s="2"/>
      <c r="X469" s="2"/>
      <c r="Y469" s="2"/>
      <c r="Z469" s="2"/>
      <c r="AA469" s="2"/>
      <c r="AB469" s="2"/>
      <c r="AC469" s="2"/>
      <c r="AD469" s="61"/>
      <c r="AE469" s="61"/>
      <c r="AF469" s="61"/>
      <c r="AG469" s="61"/>
      <c r="AH469" s="61"/>
      <c r="AI469" s="61"/>
      <c r="AJ469" s="61"/>
      <c r="AM469" s="62"/>
      <c r="AN469" s="62"/>
      <c r="AO469" s="63"/>
      <c r="AP469" s="63"/>
      <c r="AQ469" s="63"/>
      <c r="AR469" s="63"/>
      <c r="AS469" s="63"/>
    </row>
    <row r="470" spans="2:50" ht="9" customHeight="1" x14ac:dyDescent="0.3">
      <c r="E470" s="237" t="s">
        <v>72</v>
      </c>
      <c r="F470" s="237"/>
      <c r="G470" s="237"/>
      <c r="H470" s="237"/>
      <c r="I470" s="237"/>
      <c r="J470" s="237"/>
      <c r="K470" s="237"/>
      <c r="L470" s="237"/>
      <c r="M470" s="237"/>
      <c r="N470" s="237"/>
      <c r="O470" s="237"/>
      <c r="P470" s="237"/>
      <c r="Q470" s="237"/>
      <c r="R470" s="237"/>
      <c r="S470" s="237"/>
      <c r="T470" s="237"/>
      <c r="U470" s="237"/>
      <c r="V470" s="237"/>
      <c r="W470" s="237"/>
      <c r="X470" s="237"/>
      <c r="Y470" s="237"/>
      <c r="Z470" s="237"/>
      <c r="AA470" s="237"/>
      <c r="AB470" s="237"/>
      <c r="AC470" s="237"/>
      <c r="AD470" s="240">
        <v>231600</v>
      </c>
      <c r="AE470" s="240"/>
      <c r="AF470" s="240"/>
      <c r="AG470" s="240"/>
      <c r="AH470" s="240"/>
      <c r="AI470" s="240"/>
      <c r="AJ470" s="240"/>
      <c r="AM470" s="239" t="e">
        <f>IF(AD470=0,"",AD470/$AM$462)</f>
        <v>#DIV/0!</v>
      </c>
      <c r="AN470" s="239"/>
      <c r="AO470" s="239"/>
      <c r="AP470" s="239"/>
      <c r="AQ470" s="239"/>
      <c r="AR470" s="239"/>
      <c r="AS470" s="239"/>
    </row>
    <row r="471" spans="2:50" ht="9" customHeight="1" x14ac:dyDescent="0.3">
      <c r="E471" s="237"/>
      <c r="F471" s="237"/>
      <c r="G471" s="237"/>
      <c r="H471" s="237"/>
      <c r="I471" s="237"/>
      <c r="J471" s="237"/>
      <c r="K471" s="237"/>
      <c r="L471" s="237"/>
      <c r="M471" s="237"/>
      <c r="N471" s="237"/>
      <c r="O471" s="237"/>
      <c r="P471" s="237"/>
      <c r="Q471" s="237"/>
      <c r="R471" s="237"/>
      <c r="S471" s="237"/>
      <c r="T471" s="237"/>
      <c r="U471" s="237"/>
      <c r="V471" s="237"/>
      <c r="W471" s="237"/>
      <c r="X471" s="237"/>
      <c r="Y471" s="237"/>
      <c r="Z471" s="237"/>
      <c r="AA471" s="237"/>
      <c r="AB471" s="237"/>
      <c r="AC471" s="237"/>
      <c r="AD471" s="240"/>
      <c r="AE471" s="240"/>
      <c r="AF471" s="240"/>
      <c r="AG471" s="240"/>
      <c r="AH471" s="240"/>
      <c r="AI471" s="240"/>
      <c r="AJ471" s="240"/>
      <c r="AM471" s="239"/>
      <c r="AN471" s="239"/>
      <c r="AO471" s="239"/>
      <c r="AP471" s="239"/>
      <c r="AQ471" s="239"/>
      <c r="AR471" s="239"/>
      <c r="AS471" s="239"/>
    </row>
    <row r="472" spans="2:50" ht="9" customHeight="1" x14ac:dyDescent="0.3">
      <c r="K472" s="2"/>
      <c r="L472" s="2"/>
      <c r="M472" s="2"/>
      <c r="N472" s="2"/>
      <c r="O472" s="2"/>
      <c r="P472" s="2"/>
      <c r="Q472" s="2"/>
      <c r="R472" s="2"/>
      <c r="S472" s="2"/>
      <c r="T472" s="2"/>
      <c r="U472" s="2"/>
      <c r="V472" s="2"/>
      <c r="W472" s="2"/>
      <c r="X472" s="2"/>
      <c r="Y472" s="2"/>
      <c r="Z472" s="2"/>
      <c r="AA472" s="2"/>
      <c r="AB472" s="2"/>
      <c r="AC472" s="2"/>
      <c r="AD472" s="61"/>
      <c r="AE472" s="61"/>
      <c r="AF472" s="61"/>
      <c r="AG472" s="61"/>
      <c r="AH472" s="61"/>
      <c r="AI472" s="61"/>
      <c r="AJ472" s="61"/>
      <c r="AM472" s="62"/>
      <c r="AN472" s="62"/>
      <c r="AO472" s="62"/>
      <c r="AP472" s="62"/>
      <c r="AQ472" s="62"/>
      <c r="AR472" s="63"/>
      <c r="AS472" s="63"/>
    </row>
    <row r="473" spans="2:50" ht="9" customHeight="1" x14ac:dyDescent="0.3">
      <c r="E473" s="234" t="s">
        <v>73</v>
      </c>
      <c r="F473" s="234"/>
      <c r="G473" s="234"/>
      <c r="H473" s="234"/>
      <c r="I473" s="234"/>
      <c r="J473" s="234"/>
      <c r="K473" s="234"/>
      <c r="L473" s="234"/>
      <c r="M473" s="234"/>
      <c r="N473" s="234"/>
      <c r="O473" s="234"/>
      <c r="P473" s="234"/>
      <c r="Q473" s="234"/>
      <c r="R473" s="234"/>
      <c r="S473" s="234"/>
      <c r="T473" s="234"/>
      <c r="U473" s="234"/>
      <c r="V473" s="234"/>
      <c r="W473" s="234"/>
      <c r="X473" s="234"/>
      <c r="Y473" s="234"/>
      <c r="Z473" s="234"/>
      <c r="AA473" s="234"/>
      <c r="AB473" s="234"/>
      <c r="AC473" s="234"/>
      <c r="AD473" s="235"/>
      <c r="AE473" s="235"/>
      <c r="AF473" s="235"/>
      <c r="AG473" s="235"/>
      <c r="AH473" s="235"/>
      <c r="AI473" s="235"/>
      <c r="AJ473" s="235"/>
      <c r="AM473" s="236" t="str">
        <f>IF(AD473=0,"",AD473/$AM$462)</f>
        <v/>
      </c>
      <c r="AN473" s="236"/>
      <c r="AO473" s="236"/>
      <c r="AP473" s="236"/>
      <c r="AQ473" s="236"/>
      <c r="AR473" s="236"/>
      <c r="AS473" s="236"/>
    </row>
    <row r="474" spans="2:50" ht="9" customHeight="1" x14ac:dyDescent="0.3">
      <c r="E474" s="234"/>
      <c r="F474" s="234"/>
      <c r="G474" s="234"/>
      <c r="H474" s="234"/>
      <c r="I474" s="234"/>
      <c r="J474" s="234"/>
      <c r="K474" s="234"/>
      <c r="L474" s="234"/>
      <c r="M474" s="234"/>
      <c r="N474" s="234"/>
      <c r="O474" s="234"/>
      <c r="P474" s="234"/>
      <c r="Q474" s="234"/>
      <c r="R474" s="234"/>
      <c r="S474" s="234"/>
      <c r="T474" s="234"/>
      <c r="U474" s="234"/>
      <c r="V474" s="234"/>
      <c r="W474" s="234"/>
      <c r="X474" s="234"/>
      <c r="Y474" s="234"/>
      <c r="Z474" s="234"/>
      <c r="AA474" s="234"/>
      <c r="AB474" s="234"/>
      <c r="AC474" s="234"/>
      <c r="AD474" s="235"/>
      <c r="AE474" s="235"/>
      <c r="AF474" s="235"/>
      <c r="AG474" s="235"/>
      <c r="AH474" s="235"/>
      <c r="AI474" s="235"/>
      <c r="AJ474" s="235"/>
      <c r="AM474" s="236"/>
      <c r="AN474" s="236"/>
      <c r="AO474" s="236"/>
      <c r="AP474" s="236"/>
      <c r="AQ474" s="236"/>
      <c r="AR474" s="236"/>
      <c r="AS474" s="236"/>
    </row>
    <row r="475" spans="2:50" ht="9" customHeight="1" x14ac:dyDescent="0.3">
      <c r="E475" s="241" t="s">
        <v>74</v>
      </c>
      <c r="F475" s="241"/>
      <c r="G475" s="241"/>
      <c r="H475" s="241"/>
      <c r="I475" s="241"/>
      <c r="J475" s="241"/>
      <c r="K475" s="241"/>
      <c r="L475" s="241"/>
      <c r="M475" s="241"/>
      <c r="N475" s="241"/>
      <c r="O475" s="241"/>
      <c r="P475" s="241"/>
      <c r="Q475" s="241"/>
      <c r="R475" s="241"/>
      <c r="S475" s="241"/>
      <c r="T475" s="241"/>
      <c r="U475" s="241"/>
      <c r="V475" s="241"/>
      <c r="W475" s="241"/>
      <c r="X475" s="241"/>
      <c r="Y475" s="241"/>
      <c r="Z475" s="241"/>
      <c r="AA475" s="241"/>
      <c r="AB475" s="241"/>
      <c r="AC475" s="241"/>
      <c r="AD475" s="242"/>
      <c r="AE475" s="242"/>
      <c r="AF475" s="242"/>
      <c r="AG475" s="242"/>
      <c r="AH475" s="242"/>
      <c r="AI475" s="242"/>
      <c r="AJ475" s="242"/>
      <c r="AM475" s="243" t="str">
        <f>IF(AD475=0,"",AD475/$AM$462)</f>
        <v/>
      </c>
      <c r="AN475" s="243"/>
      <c r="AO475" s="243"/>
      <c r="AP475" s="243"/>
      <c r="AQ475" s="243"/>
      <c r="AR475" s="243"/>
      <c r="AS475" s="243"/>
    </row>
    <row r="476" spans="2:50" ht="9" customHeight="1" x14ac:dyDescent="0.3">
      <c r="E476" s="241"/>
      <c r="F476" s="241"/>
      <c r="G476" s="241"/>
      <c r="H476" s="241"/>
      <c r="I476" s="241"/>
      <c r="J476" s="241"/>
      <c r="K476" s="241"/>
      <c r="L476" s="241"/>
      <c r="M476" s="241"/>
      <c r="N476" s="241"/>
      <c r="O476" s="241"/>
      <c r="P476" s="241"/>
      <c r="Q476" s="241"/>
      <c r="R476" s="241"/>
      <c r="S476" s="241"/>
      <c r="T476" s="241"/>
      <c r="U476" s="241"/>
      <c r="V476" s="241"/>
      <c r="W476" s="241"/>
      <c r="X476" s="241"/>
      <c r="Y476" s="241"/>
      <c r="Z476" s="241"/>
      <c r="AA476" s="241"/>
      <c r="AB476" s="241"/>
      <c r="AC476" s="241"/>
      <c r="AD476" s="242"/>
      <c r="AE476" s="242"/>
      <c r="AF476" s="242"/>
      <c r="AG476" s="242"/>
      <c r="AH476" s="242"/>
      <c r="AI476" s="242"/>
      <c r="AJ476" s="242"/>
      <c r="AM476" s="243"/>
      <c r="AN476" s="243"/>
      <c r="AO476" s="243"/>
      <c r="AP476" s="243"/>
      <c r="AQ476" s="243"/>
      <c r="AR476" s="243"/>
      <c r="AS476" s="243"/>
    </row>
    <row r="477" spans="2:50" ht="9" customHeight="1" x14ac:dyDescent="0.3">
      <c r="E477" s="234" t="s">
        <v>75</v>
      </c>
      <c r="F477" s="234"/>
      <c r="G477" s="234"/>
      <c r="H477" s="234"/>
      <c r="I477" s="234"/>
      <c r="J477" s="234"/>
      <c r="K477" s="234"/>
      <c r="L477" s="234"/>
      <c r="M477" s="234"/>
      <c r="N477" s="234"/>
      <c r="O477" s="234"/>
      <c r="P477" s="234"/>
      <c r="Q477" s="234"/>
      <c r="R477" s="234"/>
      <c r="S477" s="234"/>
      <c r="T477" s="234"/>
      <c r="U477" s="234"/>
      <c r="V477" s="234"/>
      <c r="W477" s="234"/>
      <c r="X477" s="234"/>
      <c r="Y477" s="234"/>
      <c r="Z477" s="234"/>
      <c r="AA477" s="234"/>
      <c r="AB477" s="234"/>
      <c r="AC477" s="234"/>
      <c r="AD477" s="235"/>
      <c r="AE477" s="235"/>
      <c r="AF477" s="235"/>
      <c r="AG477" s="235"/>
      <c r="AH477" s="235"/>
      <c r="AI477" s="235"/>
      <c r="AJ477" s="235"/>
      <c r="AM477" s="236" t="str">
        <f>IF(AD477=0,"",AD477/$AM$462)</f>
        <v/>
      </c>
      <c r="AN477" s="236"/>
      <c r="AO477" s="236"/>
      <c r="AP477" s="236"/>
      <c r="AQ477" s="236"/>
      <c r="AR477" s="236"/>
      <c r="AS477" s="236"/>
    </row>
    <row r="478" spans="2:50" ht="9" customHeight="1" x14ac:dyDescent="0.3">
      <c r="E478" s="234"/>
      <c r="F478" s="234"/>
      <c r="G478" s="234"/>
      <c r="H478" s="234"/>
      <c r="I478" s="234"/>
      <c r="J478" s="234"/>
      <c r="K478" s="234"/>
      <c r="L478" s="234"/>
      <c r="M478" s="234"/>
      <c r="N478" s="234"/>
      <c r="O478" s="234"/>
      <c r="P478" s="234"/>
      <c r="Q478" s="234"/>
      <c r="R478" s="234"/>
      <c r="S478" s="234"/>
      <c r="T478" s="234"/>
      <c r="U478" s="234"/>
      <c r="V478" s="234"/>
      <c r="W478" s="234"/>
      <c r="X478" s="234"/>
      <c r="Y478" s="234"/>
      <c r="Z478" s="234"/>
      <c r="AA478" s="234"/>
      <c r="AB478" s="234"/>
      <c r="AC478" s="234"/>
      <c r="AD478" s="235"/>
      <c r="AE478" s="235"/>
      <c r="AF478" s="235"/>
      <c r="AG478" s="235"/>
      <c r="AH478" s="235"/>
      <c r="AI478" s="235"/>
      <c r="AJ478" s="235"/>
      <c r="AM478" s="236"/>
      <c r="AN478" s="236"/>
      <c r="AO478" s="236"/>
      <c r="AP478" s="236"/>
      <c r="AQ478" s="236"/>
      <c r="AR478" s="236"/>
      <c r="AS478" s="236"/>
    </row>
    <row r="479" spans="2:50" ht="9" customHeight="1" x14ac:dyDescent="0.3">
      <c r="E479" s="241" t="s">
        <v>76</v>
      </c>
      <c r="F479" s="241"/>
      <c r="G479" s="241"/>
      <c r="H479" s="241"/>
      <c r="I479" s="241"/>
      <c r="J479" s="241"/>
      <c r="K479" s="241"/>
      <c r="L479" s="241"/>
      <c r="M479" s="241"/>
      <c r="N479" s="241"/>
      <c r="O479" s="241"/>
      <c r="P479" s="241"/>
      <c r="Q479" s="241"/>
      <c r="R479" s="241"/>
      <c r="S479" s="241"/>
      <c r="T479" s="241"/>
      <c r="U479" s="241"/>
      <c r="V479" s="241"/>
      <c r="W479" s="241"/>
      <c r="X479" s="241"/>
      <c r="Y479" s="241"/>
      <c r="Z479" s="241"/>
      <c r="AA479" s="241"/>
      <c r="AB479" s="241"/>
      <c r="AC479" s="241"/>
      <c r="AD479" s="242"/>
      <c r="AE479" s="242"/>
      <c r="AF479" s="242"/>
      <c r="AG479" s="242"/>
      <c r="AH479" s="242"/>
      <c r="AI479" s="242"/>
      <c r="AJ479" s="242"/>
      <c r="AM479" s="243" t="str">
        <f>IF(AD479=0,"",AD479/$AM$462)</f>
        <v/>
      </c>
      <c r="AN479" s="243"/>
      <c r="AO479" s="243"/>
      <c r="AP479" s="243"/>
      <c r="AQ479" s="243"/>
      <c r="AR479" s="243"/>
      <c r="AS479" s="243"/>
    </row>
    <row r="480" spans="2:50" ht="9" customHeight="1" x14ac:dyDescent="0.3">
      <c r="E480" s="241"/>
      <c r="F480" s="241"/>
      <c r="G480" s="241"/>
      <c r="H480" s="241"/>
      <c r="I480" s="241"/>
      <c r="J480" s="241"/>
      <c r="K480" s="241"/>
      <c r="L480" s="241"/>
      <c r="M480" s="241"/>
      <c r="N480" s="241"/>
      <c r="O480" s="241"/>
      <c r="P480" s="241"/>
      <c r="Q480" s="241"/>
      <c r="R480" s="241"/>
      <c r="S480" s="241"/>
      <c r="T480" s="241"/>
      <c r="U480" s="241"/>
      <c r="V480" s="241"/>
      <c r="W480" s="241"/>
      <c r="X480" s="241"/>
      <c r="Y480" s="241"/>
      <c r="Z480" s="241"/>
      <c r="AA480" s="241"/>
      <c r="AB480" s="241"/>
      <c r="AC480" s="241"/>
      <c r="AD480" s="242"/>
      <c r="AE480" s="242"/>
      <c r="AF480" s="242"/>
      <c r="AG480" s="242"/>
      <c r="AH480" s="242"/>
      <c r="AI480" s="242"/>
      <c r="AJ480" s="242"/>
      <c r="AM480" s="243"/>
      <c r="AN480" s="243"/>
      <c r="AO480" s="243"/>
      <c r="AP480" s="243"/>
      <c r="AQ480" s="243"/>
      <c r="AR480" s="243"/>
      <c r="AS480" s="243"/>
    </row>
    <row r="481" spans="5:45" ht="9" customHeight="1" x14ac:dyDescent="0.3">
      <c r="E481" s="234" t="s">
        <v>52</v>
      </c>
      <c r="F481" s="234"/>
      <c r="G481" s="234"/>
      <c r="H481" s="234"/>
      <c r="I481" s="234"/>
      <c r="J481" s="234"/>
      <c r="K481" s="234"/>
      <c r="L481" s="234"/>
      <c r="M481" s="234"/>
      <c r="N481" s="234"/>
      <c r="O481" s="234"/>
      <c r="P481" s="234"/>
      <c r="Q481" s="234"/>
      <c r="R481" s="234"/>
      <c r="S481" s="234"/>
      <c r="T481" s="234"/>
      <c r="U481" s="234"/>
      <c r="V481" s="234"/>
      <c r="W481" s="234"/>
      <c r="X481" s="234"/>
      <c r="Y481" s="234"/>
      <c r="Z481" s="234"/>
      <c r="AA481" s="234"/>
      <c r="AB481" s="234"/>
      <c r="AC481" s="234"/>
      <c r="AD481" s="235"/>
      <c r="AE481" s="235"/>
      <c r="AF481" s="235"/>
      <c r="AG481" s="235"/>
      <c r="AH481" s="235"/>
      <c r="AI481" s="235"/>
      <c r="AJ481" s="235"/>
      <c r="AM481" s="236" t="str">
        <f>IF(AD481=0,"",AD481/$AM$462)</f>
        <v/>
      </c>
      <c r="AN481" s="236"/>
      <c r="AO481" s="236"/>
      <c r="AP481" s="236"/>
      <c r="AQ481" s="236"/>
      <c r="AR481" s="236"/>
      <c r="AS481" s="236"/>
    </row>
    <row r="482" spans="5:45" ht="9" customHeight="1" x14ac:dyDescent="0.3">
      <c r="E482" s="234"/>
      <c r="F482" s="234"/>
      <c r="G482" s="234"/>
      <c r="H482" s="234"/>
      <c r="I482" s="234"/>
      <c r="J482" s="234"/>
      <c r="K482" s="234"/>
      <c r="L482" s="234"/>
      <c r="M482" s="234"/>
      <c r="N482" s="234"/>
      <c r="O482" s="234"/>
      <c r="P482" s="234"/>
      <c r="Q482" s="234"/>
      <c r="R482" s="234"/>
      <c r="S482" s="234"/>
      <c r="T482" s="234"/>
      <c r="U482" s="234"/>
      <c r="V482" s="234"/>
      <c r="W482" s="234"/>
      <c r="X482" s="234"/>
      <c r="Y482" s="234"/>
      <c r="Z482" s="234"/>
      <c r="AA482" s="234"/>
      <c r="AB482" s="234"/>
      <c r="AC482" s="234"/>
      <c r="AD482" s="235"/>
      <c r="AE482" s="235"/>
      <c r="AF482" s="235"/>
      <c r="AG482" s="235"/>
      <c r="AH482" s="235"/>
      <c r="AI482" s="235"/>
      <c r="AJ482" s="235"/>
      <c r="AM482" s="236"/>
      <c r="AN482" s="236"/>
      <c r="AO482" s="236"/>
      <c r="AP482" s="236"/>
      <c r="AQ482" s="236"/>
      <c r="AR482" s="236"/>
      <c r="AS482" s="236"/>
    </row>
    <row r="483" spans="5:45" ht="9" customHeight="1" x14ac:dyDescent="0.3">
      <c r="E483" s="241" t="s">
        <v>77</v>
      </c>
      <c r="F483" s="241"/>
      <c r="G483" s="241"/>
      <c r="H483" s="241"/>
      <c r="I483" s="241"/>
      <c r="J483" s="241"/>
      <c r="K483" s="241"/>
      <c r="L483" s="241"/>
      <c r="M483" s="241"/>
      <c r="N483" s="241"/>
      <c r="O483" s="241"/>
      <c r="P483" s="241"/>
      <c r="Q483" s="241"/>
      <c r="R483" s="241"/>
      <c r="S483" s="241"/>
      <c r="T483" s="241"/>
      <c r="U483" s="241"/>
      <c r="V483" s="241"/>
      <c r="W483" s="241"/>
      <c r="X483" s="241"/>
      <c r="Y483" s="241"/>
      <c r="Z483" s="241"/>
      <c r="AA483" s="241"/>
      <c r="AB483" s="241"/>
      <c r="AC483" s="241"/>
      <c r="AD483" s="242"/>
      <c r="AE483" s="242"/>
      <c r="AF483" s="242"/>
      <c r="AG483" s="242"/>
      <c r="AH483" s="242"/>
      <c r="AI483" s="242"/>
      <c r="AJ483" s="242"/>
      <c r="AM483" s="243" t="str">
        <f>IF(AD483=0,"",AD483/$AM$462)</f>
        <v/>
      </c>
      <c r="AN483" s="243"/>
      <c r="AO483" s="243"/>
      <c r="AP483" s="243"/>
      <c r="AQ483" s="243"/>
      <c r="AR483" s="243"/>
      <c r="AS483" s="243"/>
    </row>
    <row r="484" spans="5:45" ht="9" customHeight="1" x14ac:dyDescent="0.3">
      <c r="E484" s="241"/>
      <c r="F484" s="241"/>
      <c r="G484" s="241"/>
      <c r="H484" s="241"/>
      <c r="I484" s="241"/>
      <c r="J484" s="241"/>
      <c r="K484" s="241"/>
      <c r="L484" s="241"/>
      <c r="M484" s="241"/>
      <c r="N484" s="241"/>
      <c r="O484" s="241"/>
      <c r="P484" s="241"/>
      <c r="Q484" s="241"/>
      <c r="R484" s="241"/>
      <c r="S484" s="241"/>
      <c r="T484" s="241"/>
      <c r="U484" s="241"/>
      <c r="V484" s="241"/>
      <c r="W484" s="241"/>
      <c r="X484" s="241"/>
      <c r="Y484" s="241"/>
      <c r="Z484" s="241"/>
      <c r="AA484" s="241"/>
      <c r="AB484" s="241"/>
      <c r="AC484" s="241"/>
      <c r="AD484" s="242"/>
      <c r="AE484" s="242"/>
      <c r="AF484" s="242"/>
      <c r="AG484" s="242"/>
      <c r="AH484" s="242"/>
      <c r="AI484" s="242"/>
      <c r="AJ484" s="242"/>
      <c r="AM484" s="243"/>
      <c r="AN484" s="243"/>
      <c r="AO484" s="243"/>
      <c r="AP484" s="243"/>
      <c r="AQ484" s="243"/>
      <c r="AR484" s="243"/>
      <c r="AS484" s="243"/>
    </row>
    <row r="485" spans="5:45" ht="9" customHeight="1" x14ac:dyDescent="0.3">
      <c r="E485" s="234" t="s">
        <v>54</v>
      </c>
      <c r="F485" s="234"/>
      <c r="G485" s="234"/>
      <c r="H485" s="234"/>
      <c r="I485" s="234"/>
      <c r="J485" s="234"/>
      <c r="K485" s="234"/>
      <c r="L485" s="234"/>
      <c r="M485" s="234"/>
      <c r="N485" s="234"/>
      <c r="O485" s="234"/>
      <c r="P485" s="234"/>
      <c r="Q485" s="234"/>
      <c r="R485" s="234"/>
      <c r="S485" s="234"/>
      <c r="T485" s="234"/>
      <c r="U485" s="234"/>
      <c r="V485" s="234"/>
      <c r="W485" s="234"/>
      <c r="X485" s="234"/>
      <c r="Y485" s="234"/>
      <c r="Z485" s="234"/>
      <c r="AA485" s="234"/>
      <c r="AB485" s="234"/>
      <c r="AC485" s="234"/>
      <c r="AD485" s="235"/>
      <c r="AE485" s="235"/>
      <c r="AF485" s="235"/>
      <c r="AG485" s="235"/>
      <c r="AH485" s="235"/>
      <c r="AI485" s="235"/>
      <c r="AJ485" s="235"/>
      <c r="AM485" s="236" t="str">
        <f>IF(AD485=0,"",AD485/$AM$462)</f>
        <v/>
      </c>
      <c r="AN485" s="236"/>
      <c r="AO485" s="236"/>
      <c r="AP485" s="236"/>
      <c r="AQ485" s="236"/>
      <c r="AR485" s="236"/>
      <c r="AS485" s="236"/>
    </row>
    <row r="486" spans="5:45" ht="9" customHeight="1" x14ac:dyDescent="0.3">
      <c r="E486" s="234"/>
      <c r="F486" s="234"/>
      <c r="G486" s="234"/>
      <c r="H486" s="234"/>
      <c r="I486" s="234"/>
      <c r="J486" s="234"/>
      <c r="K486" s="234"/>
      <c r="L486" s="234"/>
      <c r="M486" s="234"/>
      <c r="N486" s="234"/>
      <c r="O486" s="234"/>
      <c r="P486" s="234"/>
      <c r="Q486" s="234"/>
      <c r="R486" s="234"/>
      <c r="S486" s="234"/>
      <c r="T486" s="234"/>
      <c r="U486" s="234"/>
      <c r="V486" s="234"/>
      <c r="W486" s="234"/>
      <c r="X486" s="234"/>
      <c r="Y486" s="234"/>
      <c r="Z486" s="234"/>
      <c r="AA486" s="234"/>
      <c r="AB486" s="234"/>
      <c r="AC486" s="234"/>
      <c r="AD486" s="235"/>
      <c r="AE486" s="235"/>
      <c r="AF486" s="235"/>
      <c r="AG486" s="235"/>
      <c r="AH486" s="235"/>
      <c r="AI486" s="235"/>
      <c r="AJ486" s="235"/>
      <c r="AM486" s="236"/>
      <c r="AN486" s="236"/>
      <c r="AO486" s="236"/>
      <c r="AP486" s="236"/>
      <c r="AQ486" s="236"/>
      <c r="AR486" s="236"/>
      <c r="AS486" s="236"/>
    </row>
    <row r="487" spans="5:45" ht="9" customHeight="1" x14ac:dyDescent="0.3">
      <c r="E487" s="241" t="s">
        <v>78</v>
      </c>
      <c r="F487" s="241"/>
      <c r="G487" s="241"/>
      <c r="H487" s="241"/>
      <c r="I487" s="241"/>
      <c r="J487" s="241"/>
      <c r="K487" s="241"/>
      <c r="L487" s="241"/>
      <c r="M487" s="241"/>
      <c r="N487" s="241"/>
      <c r="O487" s="241"/>
      <c r="P487" s="241"/>
      <c r="Q487" s="241"/>
      <c r="R487" s="241"/>
      <c r="S487" s="241"/>
      <c r="T487" s="241"/>
      <c r="U487" s="241"/>
      <c r="V487" s="241"/>
      <c r="W487" s="241"/>
      <c r="X487" s="241"/>
      <c r="Y487" s="241"/>
      <c r="Z487" s="241"/>
      <c r="AA487" s="241"/>
      <c r="AB487" s="241"/>
      <c r="AC487" s="241"/>
      <c r="AD487" s="242"/>
      <c r="AE487" s="242"/>
      <c r="AF487" s="242"/>
      <c r="AG487" s="242"/>
      <c r="AH487" s="242"/>
      <c r="AI487" s="242"/>
      <c r="AJ487" s="242"/>
      <c r="AM487" s="243" t="str">
        <f>IF(AD487=0,"",AD487/$AM$462)</f>
        <v/>
      </c>
      <c r="AN487" s="243"/>
      <c r="AO487" s="243"/>
      <c r="AP487" s="243"/>
      <c r="AQ487" s="243"/>
      <c r="AR487" s="243"/>
      <c r="AS487" s="243"/>
    </row>
    <row r="488" spans="5:45" ht="9" customHeight="1" x14ac:dyDescent="0.3">
      <c r="E488" s="241"/>
      <c r="F488" s="241"/>
      <c r="G488" s="241"/>
      <c r="H488" s="241"/>
      <c r="I488" s="241"/>
      <c r="J488" s="241"/>
      <c r="K488" s="241"/>
      <c r="L488" s="241"/>
      <c r="M488" s="241"/>
      <c r="N488" s="241"/>
      <c r="O488" s="241"/>
      <c r="P488" s="241"/>
      <c r="Q488" s="241"/>
      <c r="R488" s="241"/>
      <c r="S488" s="241"/>
      <c r="T488" s="241"/>
      <c r="U488" s="241"/>
      <c r="V488" s="241"/>
      <c r="W488" s="241"/>
      <c r="X488" s="241"/>
      <c r="Y488" s="241"/>
      <c r="Z488" s="241"/>
      <c r="AA488" s="241"/>
      <c r="AB488" s="241"/>
      <c r="AC488" s="241"/>
      <c r="AD488" s="242"/>
      <c r="AE488" s="242"/>
      <c r="AF488" s="242"/>
      <c r="AG488" s="242"/>
      <c r="AH488" s="242"/>
      <c r="AI488" s="242"/>
      <c r="AJ488" s="242"/>
      <c r="AM488" s="243"/>
      <c r="AN488" s="243"/>
      <c r="AO488" s="243"/>
      <c r="AP488" s="243"/>
      <c r="AQ488" s="243"/>
      <c r="AR488" s="243"/>
      <c r="AS488" s="243"/>
    </row>
    <row r="489" spans="5:45" ht="9" customHeight="1" x14ac:dyDescent="0.3">
      <c r="E489" s="234" t="s">
        <v>79</v>
      </c>
      <c r="F489" s="234"/>
      <c r="G489" s="234"/>
      <c r="H489" s="234"/>
      <c r="I489" s="234"/>
      <c r="J489" s="234"/>
      <c r="K489" s="234"/>
      <c r="L489" s="234"/>
      <c r="M489" s="234"/>
      <c r="N489" s="234"/>
      <c r="O489" s="234"/>
      <c r="P489" s="234"/>
      <c r="Q489" s="234"/>
      <c r="R489" s="234"/>
      <c r="S489" s="234"/>
      <c r="T489" s="234"/>
      <c r="U489" s="234"/>
      <c r="V489" s="234"/>
      <c r="W489" s="234"/>
      <c r="X489" s="234"/>
      <c r="Y489" s="234"/>
      <c r="Z489" s="234"/>
      <c r="AA489" s="234"/>
      <c r="AB489" s="234"/>
      <c r="AC489" s="234"/>
      <c r="AD489" s="235">
        <v>150000</v>
      </c>
      <c r="AE489" s="235"/>
      <c r="AF489" s="235"/>
      <c r="AG489" s="235"/>
      <c r="AH489" s="235"/>
      <c r="AI489" s="235"/>
      <c r="AJ489" s="235"/>
      <c r="AM489" s="236" t="e">
        <f>IF(AD489=0,"",AD489/$AM$462)</f>
        <v>#DIV/0!</v>
      </c>
      <c r="AN489" s="236"/>
      <c r="AO489" s="236"/>
      <c r="AP489" s="236"/>
      <c r="AQ489" s="236"/>
      <c r="AR489" s="236"/>
      <c r="AS489" s="236"/>
    </row>
    <row r="490" spans="5:45" ht="9" customHeight="1" x14ac:dyDescent="0.3">
      <c r="E490" s="234"/>
      <c r="F490" s="234"/>
      <c r="G490" s="234"/>
      <c r="H490" s="234"/>
      <c r="I490" s="234"/>
      <c r="J490" s="234"/>
      <c r="K490" s="234"/>
      <c r="L490" s="234"/>
      <c r="M490" s="234"/>
      <c r="N490" s="234"/>
      <c r="O490" s="234"/>
      <c r="P490" s="234"/>
      <c r="Q490" s="234"/>
      <c r="R490" s="234"/>
      <c r="S490" s="234"/>
      <c r="T490" s="234"/>
      <c r="U490" s="234"/>
      <c r="V490" s="234"/>
      <c r="W490" s="234"/>
      <c r="X490" s="234"/>
      <c r="Y490" s="234"/>
      <c r="Z490" s="234"/>
      <c r="AA490" s="234"/>
      <c r="AB490" s="234"/>
      <c r="AC490" s="234"/>
      <c r="AD490" s="235"/>
      <c r="AE490" s="235"/>
      <c r="AF490" s="235"/>
      <c r="AG490" s="235"/>
      <c r="AH490" s="235"/>
      <c r="AI490" s="235"/>
      <c r="AJ490" s="235"/>
      <c r="AM490" s="236"/>
      <c r="AN490" s="236"/>
      <c r="AO490" s="236"/>
      <c r="AP490" s="236"/>
      <c r="AQ490" s="236"/>
      <c r="AR490" s="236"/>
      <c r="AS490" s="236"/>
    </row>
    <row r="491" spans="5:45" ht="9" customHeight="1" x14ac:dyDescent="0.3">
      <c r="E491" s="241" t="s">
        <v>80</v>
      </c>
      <c r="F491" s="241"/>
      <c r="G491" s="241"/>
      <c r="H491" s="241"/>
      <c r="I491" s="241"/>
      <c r="J491" s="241"/>
      <c r="K491" s="241"/>
      <c r="L491" s="241"/>
      <c r="M491" s="241"/>
      <c r="N491" s="241"/>
      <c r="O491" s="241"/>
      <c r="P491" s="241"/>
      <c r="Q491" s="241"/>
      <c r="R491" s="241"/>
      <c r="S491" s="241"/>
      <c r="T491" s="241"/>
      <c r="U491" s="241"/>
      <c r="V491" s="241"/>
      <c r="W491" s="241"/>
      <c r="X491" s="241"/>
      <c r="Y491" s="241"/>
      <c r="Z491" s="241"/>
      <c r="AA491" s="241"/>
      <c r="AB491" s="241"/>
      <c r="AC491" s="241"/>
      <c r="AD491" s="242"/>
      <c r="AE491" s="242"/>
      <c r="AF491" s="242"/>
      <c r="AG491" s="242"/>
      <c r="AH491" s="242"/>
      <c r="AI491" s="242"/>
      <c r="AJ491" s="242"/>
      <c r="AM491" s="243" t="str">
        <f>IF(AD491=0,"",AD491/$AM$462)</f>
        <v/>
      </c>
      <c r="AN491" s="243"/>
      <c r="AO491" s="243"/>
      <c r="AP491" s="243"/>
      <c r="AQ491" s="243"/>
      <c r="AR491" s="243"/>
      <c r="AS491" s="243"/>
    </row>
    <row r="492" spans="5:45" ht="9" customHeight="1" x14ac:dyDescent="0.3">
      <c r="E492" s="241"/>
      <c r="F492" s="241"/>
      <c r="G492" s="241"/>
      <c r="H492" s="241"/>
      <c r="I492" s="241"/>
      <c r="J492" s="241"/>
      <c r="K492" s="241"/>
      <c r="L492" s="241"/>
      <c r="M492" s="241"/>
      <c r="N492" s="241"/>
      <c r="O492" s="241"/>
      <c r="P492" s="241"/>
      <c r="Q492" s="241"/>
      <c r="R492" s="241"/>
      <c r="S492" s="241"/>
      <c r="T492" s="241"/>
      <c r="U492" s="241"/>
      <c r="V492" s="241"/>
      <c r="W492" s="241"/>
      <c r="X492" s="241"/>
      <c r="Y492" s="241"/>
      <c r="Z492" s="241"/>
      <c r="AA492" s="241"/>
      <c r="AB492" s="241"/>
      <c r="AC492" s="241"/>
      <c r="AD492" s="242"/>
      <c r="AE492" s="242"/>
      <c r="AF492" s="242"/>
      <c r="AG492" s="242"/>
      <c r="AH492" s="242"/>
      <c r="AI492" s="242"/>
      <c r="AJ492" s="242"/>
      <c r="AM492" s="243"/>
      <c r="AN492" s="243"/>
      <c r="AO492" s="243"/>
      <c r="AP492" s="243"/>
      <c r="AQ492" s="243"/>
      <c r="AR492" s="243"/>
      <c r="AS492" s="243"/>
    </row>
    <row r="493" spans="5:45" ht="9" customHeight="1" x14ac:dyDescent="0.3">
      <c r="E493" s="234" t="s">
        <v>80</v>
      </c>
      <c r="F493" s="234"/>
      <c r="G493" s="234"/>
      <c r="H493" s="234"/>
      <c r="I493" s="234"/>
      <c r="J493" s="234"/>
      <c r="K493" s="234"/>
      <c r="L493" s="234"/>
      <c r="M493" s="234"/>
      <c r="N493" s="234"/>
      <c r="O493" s="234"/>
      <c r="P493" s="234"/>
      <c r="Q493" s="234"/>
      <c r="R493" s="234"/>
      <c r="S493" s="234"/>
      <c r="T493" s="234"/>
      <c r="U493" s="234"/>
      <c r="V493" s="234"/>
      <c r="W493" s="234"/>
      <c r="X493" s="234"/>
      <c r="Y493" s="234"/>
      <c r="Z493" s="234"/>
      <c r="AA493" s="234"/>
      <c r="AB493" s="234"/>
      <c r="AC493" s="234"/>
      <c r="AD493" s="235"/>
      <c r="AE493" s="235"/>
      <c r="AF493" s="235"/>
      <c r="AG493" s="235"/>
      <c r="AH493" s="235"/>
      <c r="AI493" s="235"/>
      <c r="AJ493" s="235"/>
      <c r="AM493" s="236" t="str">
        <f>IF(AD493=0,"",AD493/$AM$462)</f>
        <v/>
      </c>
      <c r="AN493" s="236"/>
      <c r="AO493" s="236"/>
      <c r="AP493" s="236"/>
      <c r="AQ493" s="236"/>
      <c r="AR493" s="236"/>
      <c r="AS493" s="236"/>
    </row>
    <row r="494" spans="5:45" ht="9" customHeight="1" x14ac:dyDescent="0.3">
      <c r="E494" s="234"/>
      <c r="F494" s="234"/>
      <c r="G494" s="234"/>
      <c r="H494" s="234"/>
      <c r="I494" s="234"/>
      <c r="J494" s="234"/>
      <c r="K494" s="234"/>
      <c r="L494" s="234"/>
      <c r="M494" s="234"/>
      <c r="N494" s="234"/>
      <c r="O494" s="234"/>
      <c r="P494" s="234"/>
      <c r="Q494" s="234"/>
      <c r="R494" s="234"/>
      <c r="S494" s="234"/>
      <c r="T494" s="234"/>
      <c r="U494" s="234"/>
      <c r="V494" s="234"/>
      <c r="W494" s="234"/>
      <c r="X494" s="234"/>
      <c r="Y494" s="234"/>
      <c r="Z494" s="234"/>
      <c r="AA494" s="234"/>
      <c r="AB494" s="234"/>
      <c r="AC494" s="234"/>
      <c r="AD494" s="235"/>
      <c r="AE494" s="235"/>
      <c r="AF494" s="235"/>
      <c r="AG494" s="235"/>
      <c r="AH494" s="235"/>
      <c r="AI494" s="235"/>
      <c r="AJ494" s="235"/>
      <c r="AM494" s="236"/>
      <c r="AN494" s="236"/>
      <c r="AO494" s="236"/>
      <c r="AP494" s="236"/>
      <c r="AQ494" s="236"/>
      <c r="AR494" s="236"/>
      <c r="AS494" s="236"/>
    </row>
    <row r="495" spans="5:45" ht="9" customHeight="1" x14ac:dyDescent="0.3">
      <c r="K495" s="2"/>
      <c r="L495" s="2"/>
      <c r="M495" s="2"/>
      <c r="N495" s="2"/>
      <c r="O495" s="2"/>
      <c r="P495" s="2"/>
      <c r="Q495" s="2"/>
      <c r="R495" s="2"/>
      <c r="S495" s="2"/>
      <c r="T495" s="2"/>
      <c r="U495" s="2"/>
      <c r="V495" s="2"/>
      <c r="W495" s="2"/>
      <c r="X495" s="2"/>
      <c r="Y495" s="2"/>
      <c r="Z495" s="2"/>
      <c r="AA495" s="2"/>
      <c r="AB495" s="2"/>
      <c r="AC495" s="2"/>
      <c r="AD495" s="61"/>
      <c r="AE495" s="61"/>
      <c r="AF495" s="61"/>
      <c r="AG495" s="61"/>
      <c r="AH495" s="61"/>
      <c r="AI495" s="61"/>
      <c r="AJ495" s="61"/>
      <c r="AM495" s="62"/>
      <c r="AN495" s="62"/>
      <c r="AO495" s="63"/>
      <c r="AP495" s="63"/>
      <c r="AQ495" s="63"/>
      <c r="AR495" s="63"/>
      <c r="AS495" s="63"/>
    </row>
    <row r="496" spans="5:45" ht="9" customHeight="1" x14ac:dyDescent="0.3">
      <c r="E496" s="237" t="s">
        <v>81</v>
      </c>
      <c r="F496" s="237"/>
      <c r="G496" s="237"/>
      <c r="H496" s="237"/>
      <c r="I496" s="237"/>
      <c r="J496" s="237"/>
      <c r="K496" s="237"/>
      <c r="L496" s="237"/>
      <c r="M496" s="237"/>
      <c r="N496" s="237"/>
      <c r="O496" s="237"/>
      <c r="P496" s="237"/>
      <c r="Q496" s="237"/>
      <c r="R496" s="237"/>
      <c r="S496" s="237"/>
      <c r="T496" s="237"/>
      <c r="U496" s="237"/>
      <c r="V496" s="237"/>
      <c r="W496" s="237"/>
      <c r="X496" s="237"/>
      <c r="Y496" s="237"/>
      <c r="Z496" s="237"/>
      <c r="AA496" s="237"/>
      <c r="AB496" s="237"/>
      <c r="AC496" s="237"/>
      <c r="AD496" s="240">
        <f>SUM(AD473:AJ494)</f>
        <v>150000</v>
      </c>
      <c r="AE496" s="240"/>
      <c r="AF496" s="240"/>
      <c r="AG496" s="240"/>
      <c r="AH496" s="240"/>
      <c r="AI496" s="240"/>
      <c r="AJ496" s="240"/>
      <c r="AM496" s="239" t="e">
        <f>IF(AD496=0,"",AD496/$AM$462)</f>
        <v>#DIV/0!</v>
      </c>
      <c r="AN496" s="239"/>
      <c r="AO496" s="239"/>
      <c r="AP496" s="239"/>
      <c r="AQ496" s="239"/>
      <c r="AR496" s="239"/>
      <c r="AS496" s="239"/>
    </row>
    <row r="497" spans="1:50" ht="9" customHeight="1" x14ac:dyDescent="0.3">
      <c r="E497" s="237"/>
      <c r="F497" s="237"/>
      <c r="G497" s="237"/>
      <c r="H497" s="237"/>
      <c r="I497" s="237"/>
      <c r="J497" s="237"/>
      <c r="K497" s="237"/>
      <c r="L497" s="237"/>
      <c r="M497" s="237"/>
      <c r="N497" s="237"/>
      <c r="O497" s="237"/>
      <c r="P497" s="237"/>
      <c r="Q497" s="237"/>
      <c r="R497" s="237"/>
      <c r="S497" s="237"/>
      <c r="T497" s="237"/>
      <c r="U497" s="237"/>
      <c r="V497" s="237"/>
      <c r="W497" s="237"/>
      <c r="X497" s="237"/>
      <c r="Y497" s="237"/>
      <c r="Z497" s="237"/>
      <c r="AA497" s="237"/>
      <c r="AB497" s="237"/>
      <c r="AC497" s="237"/>
      <c r="AD497" s="240"/>
      <c r="AE497" s="240"/>
      <c r="AF497" s="240"/>
      <c r="AG497" s="240"/>
      <c r="AH497" s="240"/>
      <c r="AI497" s="240"/>
      <c r="AJ497" s="240"/>
      <c r="AM497" s="239"/>
      <c r="AN497" s="239"/>
      <c r="AO497" s="239"/>
      <c r="AP497" s="239"/>
      <c r="AQ497" s="239"/>
      <c r="AR497" s="239"/>
      <c r="AS497" s="239"/>
    </row>
    <row r="498" spans="1:50" ht="9" customHeight="1" x14ac:dyDescent="0.3">
      <c r="AD498" s="64"/>
      <c r="AE498" s="64"/>
      <c r="AF498" s="64"/>
      <c r="AG498" s="64"/>
      <c r="AH498" s="65"/>
      <c r="AI498" s="64"/>
      <c r="AJ498" s="64"/>
      <c r="AM498" s="63"/>
      <c r="AN498" s="63"/>
      <c r="AO498" s="63"/>
      <c r="AP498" s="63"/>
      <c r="AQ498" s="63"/>
      <c r="AR498" s="63"/>
      <c r="AS498" s="63"/>
    </row>
    <row r="499" spans="1:50" ht="9" customHeight="1" x14ac:dyDescent="0.3">
      <c r="E499" s="237" t="s">
        <v>82</v>
      </c>
      <c r="F499" s="237"/>
      <c r="G499" s="237"/>
      <c r="H499" s="237"/>
      <c r="I499" s="237"/>
      <c r="J499" s="237"/>
      <c r="K499" s="237"/>
      <c r="L499" s="237"/>
      <c r="M499" s="237"/>
      <c r="N499" s="237"/>
      <c r="O499" s="237"/>
      <c r="P499" s="237"/>
      <c r="Q499" s="237"/>
      <c r="R499" s="237"/>
      <c r="S499" s="237"/>
      <c r="T499" s="237"/>
      <c r="U499" s="237"/>
      <c r="V499" s="237"/>
      <c r="W499" s="237"/>
      <c r="X499" s="237"/>
      <c r="Y499" s="237"/>
      <c r="Z499" s="237"/>
      <c r="AA499" s="237"/>
      <c r="AB499" s="237"/>
      <c r="AC499" s="237"/>
      <c r="AD499" s="240">
        <v>21600</v>
      </c>
      <c r="AE499" s="240"/>
      <c r="AF499" s="240"/>
      <c r="AG499" s="240"/>
      <c r="AH499" s="240"/>
      <c r="AI499" s="240"/>
      <c r="AJ499" s="240"/>
      <c r="AM499" s="239" t="e">
        <f>IF(AD499=0,"",AD499/$AM$462)</f>
        <v>#DIV/0!</v>
      </c>
      <c r="AN499" s="239"/>
      <c r="AO499" s="239"/>
      <c r="AP499" s="239"/>
      <c r="AQ499" s="239"/>
      <c r="AR499" s="239"/>
      <c r="AS499" s="239"/>
    </row>
    <row r="500" spans="1:50" ht="9" customHeight="1" x14ac:dyDescent="0.3">
      <c r="E500" s="237"/>
      <c r="F500" s="237"/>
      <c r="G500" s="237"/>
      <c r="H500" s="237"/>
      <c r="I500" s="237"/>
      <c r="J500" s="237"/>
      <c r="K500" s="237"/>
      <c r="L500" s="237"/>
      <c r="M500" s="237"/>
      <c r="N500" s="237"/>
      <c r="O500" s="237"/>
      <c r="P500" s="237"/>
      <c r="Q500" s="237"/>
      <c r="R500" s="237"/>
      <c r="S500" s="237"/>
      <c r="T500" s="237"/>
      <c r="U500" s="237"/>
      <c r="V500" s="237"/>
      <c r="W500" s="237"/>
      <c r="X500" s="237"/>
      <c r="Y500" s="237"/>
      <c r="Z500" s="237"/>
      <c r="AA500" s="237"/>
      <c r="AB500" s="237"/>
      <c r="AC500" s="237"/>
      <c r="AD500" s="240"/>
      <c r="AE500" s="240"/>
      <c r="AF500" s="240"/>
      <c r="AG500" s="240"/>
      <c r="AH500" s="240"/>
      <c r="AI500" s="240"/>
      <c r="AJ500" s="240"/>
      <c r="AM500" s="239"/>
      <c r="AN500" s="239"/>
      <c r="AO500" s="239"/>
      <c r="AP500" s="239"/>
      <c r="AQ500" s="239"/>
      <c r="AR500" s="239"/>
      <c r="AS500" s="239"/>
    </row>
    <row r="501" spans="1:50" ht="9" customHeight="1" x14ac:dyDescent="0.3">
      <c r="AD501" s="64"/>
      <c r="AE501" s="64"/>
      <c r="AF501" s="64"/>
      <c r="AG501" s="64"/>
      <c r="AH501" s="65"/>
      <c r="AI501" s="64"/>
      <c r="AJ501" s="64"/>
      <c r="AM501" s="66"/>
      <c r="AN501" s="66"/>
      <c r="AO501" s="66"/>
      <c r="AP501" s="66"/>
      <c r="AQ501" s="66"/>
      <c r="AR501" s="66"/>
      <c r="AS501" s="66"/>
    </row>
    <row r="502" spans="1:50" ht="9" customHeight="1" x14ac:dyDescent="0.3">
      <c r="E502" s="237" t="s">
        <v>83</v>
      </c>
      <c r="F502" s="237"/>
      <c r="G502" s="237"/>
      <c r="H502" s="237"/>
      <c r="I502" s="237"/>
      <c r="J502" s="237"/>
      <c r="K502" s="237"/>
      <c r="L502" s="237"/>
      <c r="M502" s="237"/>
      <c r="N502" s="237"/>
      <c r="O502" s="237"/>
      <c r="P502" s="237"/>
      <c r="Q502" s="237"/>
      <c r="R502" s="237"/>
      <c r="S502" s="237"/>
      <c r="T502" s="237"/>
      <c r="U502" s="237"/>
      <c r="V502" s="237"/>
      <c r="W502" s="237"/>
      <c r="X502" s="237"/>
      <c r="Y502" s="237"/>
      <c r="Z502" s="237"/>
      <c r="AA502" s="237"/>
      <c r="AB502" s="237"/>
      <c r="AC502" s="237"/>
      <c r="AD502" s="238">
        <f>AM462-AD470-AD496-AD499</f>
        <v>-403200</v>
      </c>
      <c r="AE502" s="238"/>
      <c r="AF502" s="238"/>
      <c r="AG502" s="238"/>
      <c r="AH502" s="238"/>
      <c r="AI502" s="238"/>
      <c r="AJ502" s="238"/>
      <c r="AM502" s="239" t="e">
        <f>IF(AD502=0,"",AD502/$AM$462)</f>
        <v>#DIV/0!</v>
      </c>
      <c r="AN502" s="239"/>
      <c r="AO502" s="239"/>
      <c r="AP502" s="239"/>
      <c r="AQ502" s="239"/>
      <c r="AR502" s="239"/>
      <c r="AS502" s="239"/>
    </row>
    <row r="503" spans="1:50" ht="9" customHeight="1" x14ac:dyDescent="0.3">
      <c r="E503" s="237"/>
      <c r="F503" s="237"/>
      <c r="G503" s="237"/>
      <c r="H503" s="237"/>
      <c r="I503" s="237"/>
      <c r="J503" s="237"/>
      <c r="K503" s="237"/>
      <c r="L503" s="237"/>
      <c r="M503" s="237"/>
      <c r="N503" s="237"/>
      <c r="O503" s="237"/>
      <c r="P503" s="237"/>
      <c r="Q503" s="237"/>
      <c r="R503" s="237"/>
      <c r="S503" s="237"/>
      <c r="T503" s="237"/>
      <c r="U503" s="237"/>
      <c r="V503" s="237"/>
      <c r="W503" s="237"/>
      <c r="X503" s="237"/>
      <c r="Y503" s="237"/>
      <c r="Z503" s="237"/>
      <c r="AA503" s="237"/>
      <c r="AB503" s="237"/>
      <c r="AC503" s="237"/>
      <c r="AD503" s="238"/>
      <c r="AE503" s="238"/>
      <c r="AF503" s="238"/>
      <c r="AG503" s="238"/>
      <c r="AH503" s="238"/>
      <c r="AI503" s="238"/>
      <c r="AJ503" s="238"/>
      <c r="AM503" s="239"/>
      <c r="AN503" s="239"/>
      <c r="AO503" s="239"/>
      <c r="AP503" s="239"/>
      <c r="AQ503" s="239"/>
      <c r="AR503" s="239"/>
      <c r="AS503" s="239"/>
    </row>
    <row r="505" spans="1:50" ht="9" customHeight="1" x14ac:dyDescent="0.3">
      <c r="A505" s="260" t="str">
        <f>$L$94</f>
        <v>Le développement des actions collectives de prévention de la perte d'autonomie de l'ASEPT Bretagne dans le Morbihan</v>
      </c>
      <c r="B505" s="260"/>
      <c r="C505" s="260"/>
      <c r="D505" s="260"/>
      <c r="E505" s="260"/>
      <c r="F505" s="260"/>
      <c r="G505" s="260"/>
      <c r="H505" s="260"/>
      <c r="I505" s="260"/>
      <c r="J505" s="260"/>
      <c r="K505" s="260"/>
      <c r="L505" s="260"/>
      <c r="M505" s="260"/>
      <c r="N505" s="260"/>
      <c r="O505" s="260"/>
      <c r="P505" s="260"/>
      <c r="Q505" s="260"/>
      <c r="R505" s="260"/>
      <c r="S505" s="260"/>
      <c r="T505" s="260"/>
      <c r="U505" s="260"/>
      <c r="V505" s="260"/>
      <c r="W505" s="260"/>
      <c r="X505" s="260"/>
      <c r="Y505" s="260"/>
      <c r="Z505" s="260"/>
      <c r="AA505" s="260"/>
      <c r="AB505" s="260"/>
      <c r="AC505" s="260"/>
      <c r="AD505" s="260"/>
      <c r="AE505" s="260"/>
      <c r="AF505" s="260"/>
      <c r="AG505" s="260"/>
      <c r="AH505" s="260"/>
      <c r="AI505" s="260"/>
      <c r="AJ505" s="260"/>
      <c r="AK505" s="260"/>
      <c r="AL505" s="260"/>
      <c r="AM505" s="260"/>
      <c r="AN505" s="260"/>
      <c r="AO505" s="260"/>
      <c r="AP505" s="260"/>
      <c r="AQ505" s="260"/>
      <c r="AR505" s="260"/>
      <c r="AS505" s="260"/>
      <c r="AT505" s="260"/>
      <c r="AU505" s="260"/>
    </row>
    <row r="506" spans="1:50" ht="9" customHeight="1" x14ac:dyDescent="0.3">
      <c r="A506" s="260"/>
      <c r="B506" s="260"/>
      <c r="C506" s="260"/>
      <c r="D506" s="260"/>
      <c r="E506" s="260"/>
      <c r="F506" s="260"/>
      <c r="G506" s="260"/>
      <c r="H506" s="260"/>
      <c r="I506" s="260"/>
      <c r="J506" s="260"/>
      <c r="K506" s="260"/>
      <c r="L506" s="260"/>
      <c r="M506" s="260"/>
      <c r="N506" s="260"/>
      <c r="O506" s="260"/>
      <c r="P506" s="260"/>
      <c r="Q506" s="260"/>
      <c r="R506" s="260"/>
      <c r="S506" s="260"/>
      <c r="T506" s="260"/>
      <c r="U506" s="260"/>
      <c r="V506" s="260"/>
      <c r="W506" s="260"/>
      <c r="X506" s="260"/>
      <c r="Y506" s="260"/>
      <c r="Z506" s="260"/>
      <c r="AA506" s="260"/>
      <c r="AB506" s="260"/>
      <c r="AC506" s="260"/>
      <c r="AD506" s="260"/>
      <c r="AE506" s="260"/>
      <c r="AF506" s="260"/>
      <c r="AG506" s="260"/>
      <c r="AH506" s="260"/>
      <c r="AI506" s="260"/>
      <c r="AJ506" s="260"/>
      <c r="AK506" s="260"/>
      <c r="AL506" s="260"/>
      <c r="AM506" s="260"/>
      <c r="AN506" s="260"/>
      <c r="AO506" s="260"/>
      <c r="AP506" s="260"/>
      <c r="AQ506" s="260"/>
      <c r="AR506" s="260"/>
      <c r="AS506" s="260"/>
      <c r="AT506" s="260"/>
      <c r="AU506" s="260"/>
    </row>
    <row r="507" spans="1:50" ht="9" customHeight="1" x14ac:dyDescent="0.3">
      <c r="A507" s="260"/>
      <c r="B507" s="260"/>
      <c r="C507" s="260"/>
      <c r="D507" s="260"/>
      <c r="E507" s="260"/>
      <c r="F507" s="260"/>
      <c r="G507" s="260"/>
      <c r="H507" s="260"/>
      <c r="I507" s="260"/>
      <c r="J507" s="260"/>
      <c r="K507" s="260"/>
      <c r="L507" s="260"/>
      <c r="M507" s="260"/>
      <c r="N507" s="260"/>
      <c r="O507" s="260"/>
      <c r="P507" s="260"/>
      <c r="Q507" s="260"/>
      <c r="R507" s="260"/>
      <c r="S507" s="260"/>
      <c r="T507" s="260"/>
      <c r="U507" s="260"/>
      <c r="V507" s="260"/>
      <c r="W507" s="260"/>
      <c r="X507" s="260"/>
      <c r="Y507" s="260"/>
      <c r="Z507" s="260"/>
      <c r="AA507" s="260"/>
      <c r="AB507" s="260"/>
      <c r="AC507" s="260"/>
      <c r="AD507" s="260"/>
      <c r="AE507" s="260"/>
      <c r="AF507" s="260"/>
      <c r="AG507" s="260"/>
      <c r="AH507" s="260"/>
      <c r="AI507" s="260"/>
      <c r="AJ507" s="260"/>
      <c r="AK507" s="260"/>
      <c r="AL507" s="260"/>
      <c r="AM507" s="260"/>
      <c r="AN507" s="260"/>
      <c r="AO507" s="260"/>
      <c r="AP507" s="260"/>
      <c r="AQ507" s="260"/>
      <c r="AR507" s="260"/>
      <c r="AS507" s="260"/>
      <c r="AT507" s="260"/>
      <c r="AU507" s="260"/>
    </row>
    <row r="508" spans="1:50" ht="9" customHeight="1" x14ac:dyDescent="0.3">
      <c r="D508" s="50"/>
      <c r="E508" s="50"/>
      <c r="F508" s="50"/>
      <c r="G508" s="50"/>
      <c r="H508" s="50"/>
      <c r="I508" s="50"/>
      <c r="J508" s="50"/>
      <c r="K508" s="50"/>
      <c r="L508" s="50"/>
      <c r="M508" s="50"/>
      <c r="N508" s="50"/>
      <c r="O508" s="50"/>
      <c r="P508" s="50"/>
      <c r="Q508" s="50"/>
      <c r="R508" s="51"/>
      <c r="S508" s="50"/>
      <c r="T508" s="50"/>
      <c r="U508" s="50"/>
      <c r="V508" s="50"/>
      <c r="W508" s="50"/>
      <c r="X508" s="50"/>
      <c r="Y508" s="50"/>
      <c r="Z508" s="50"/>
      <c r="AA508" s="50"/>
      <c r="AB508" s="50"/>
      <c r="AC508" s="50"/>
      <c r="AD508" s="50"/>
      <c r="AE508" s="50"/>
      <c r="AF508" s="50"/>
      <c r="AG508" s="50"/>
      <c r="AH508" s="51"/>
      <c r="AI508" s="50"/>
      <c r="AJ508" s="50"/>
      <c r="AK508" s="50"/>
      <c r="AL508" s="50"/>
      <c r="AM508" s="50"/>
      <c r="AN508" s="50"/>
      <c r="AO508" s="50"/>
      <c r="AP508" s="50"/>
      <c r="AQ508" s="50"/>
      <c r="AR508" s="50"/>
      <c r="AS508" s="50"/>
      <c r="AT508" s="50"/>
      <c r="AU508" s="50"/>
    </row>
    <row r="509" spans="1:50" ht="9" customHeight="1" x14ac:dyDescent="0.3">
      <c r="D509" s="258" t="s">
        <v>84</v>
      </c>
      <c r="E509" s="258"/>
      <c r="F509" s="258"/>
      <c r="G509" s="258"/>
      <c r="H509" s="258"/>
      <c r="I509" s="258"/>
      <c r="J509" s="258"/>
      <c r="K509" s="258"/>
      <c r="L509" s="258"/>
      <c r="M509" s="258"/>
      <c r="N509" s="258"/>
      <c r="O509" s="258"/>
      <c r="P509" s="258"/>
      <c r="Q509" s="258"/>
      <c r="R509" s="258"/>
      <c r="S509" s="258"/>
      <c r="T509" s="258"/>
      <c r="U509" s="258"/>
      <c r="V509" s="258"/>
      <c r="W509" s="258"/>
      <c r="X509" s="258"/>
      <c r="Y509" s="258"/>
      <c r="Z509" s="258"/>
      <c r="AA509" s="258"/>
      <c r="AB509" s="258"/>
      <c r="AC509" s="258"/>
      <c r="AD509" s="258"/>
      <c r="AE509" s="258"/>
      <c r="AF509" s="258"/>
      <c r="AG509" s="258"/>
      <c r="AH509" s="258"/>
      <c r="AI509" s="258"/>
      <c r="AJ509" s="258"/>
      <c r="AK509" s="258"/>
      <c r="AL509" s="258"/>
      <c r="AM509" s="258"/>
      <c r="AN509" s="258"/>
      <c r="AO509" s="258"/>
      <c r="AP509" s="258"/>
      <c r="AQ509" s="258"/>
      <c r="AR509" s="258"/>
      <c r="AS509" s="258"/>
      <c r="AT509" s="258"/>
      <c r="AU509" s="258"/>
    </row>
    <row r="510" spans="1:50" ht="9" customHeight="1" x14ac:dyDescent="0.3">
      <c r="D510" s="258"/>
      <c r="E510" s="258"/>
      <c r="F510" s="258"/>
      <c r="G510" s="258"/>
      <c r="H510" s="258"/>
      <c r="I510" s="258"/>
      <c r="J510" s="258"/>
      <c r="K510" s="258"/>
      <c r="L510" s="258"/>
      <c r="M510" s="258"/>
      <c r="N510" s="258"/>
      <c r="O510" s="258"/>
      <c r="P510" s="258"/>
      <c r="Q510" s="258"/>
      <c r="R510" s="258"/>
      <c r="S510" s="258"/>
      <c r="T510" s="258"/>
      <c r="U510" s="258"/>
      <c r="V510" s="258"/>
      <c r="W510" s="258"/>
      <c r="X510" s="258"/>
      <c r="Y510" s="258"/>
      <c r="Z510" s="258"/>
      <c r="AA510" s="258"/>
      <c r="AB510" s="258"/>
      <c r="AC510" s="258"/>
      <c r="AD510" s="258"/>
      <c r="AE510" s="258"/>
      <c r="AF510" s="258"/>
      <c r="AG510" s="258"/>
      <c r="AH510" s="258"/>
      <c r="AI510" s="258"/>
      <c r="AJ510" s="258"/>
      <c r="AK510" s="258"/>
      <c r="AL510" s="258"/>
      <c r="AM510" s="258"/>
      <c r="AN510" s="258"/>
      <c r="AO510" s="258"/>
      <c r="AP510" s="258"/>
      <c r="AQ510" s="258"/>
      <c r="AR510" s="258"/>
      <c r="AS510" s="258"/>
      <c r="AT510" s="258"/>
      <c r="AU510" s="258"/>
    </row>
    <row r="512" spans="1:50" ht="9" customHeight="1" x14ac:dyDescent="0.3">
      <c r="B512" s="244" t="s">
        <v>1050</v>
      </c>
      <c r="C512" s="244"/>
      <c r="D512" s="245" t="s">
        <v>85</v>
      </c>
      <c r="E512" s="245"/>
      <c r="F512" s="245"/>
      <c r="G512" s="245"/>
      <c r="H512" s="245"/>
      <c r="I512" s="245"/>
      <c r="J512" s="245"/>
      <c r="K512" s="245"/>
      <c r="L512" s="245"/>
      <c r="M512" s="245"/>
      <c r="N512" s="245"/>
      <c r="O512" s="245"/>
      <c r="P512" s="245"/>
      <c r="Q512" s="245"/>
      <c r="R512" s="245"/>
      <c r="S512" s="245"/>
      <c r="T512" s="245"/>
      <c r="U512" s="245"/>
      <c r="V512" s="245"/>
      <c r="W512" s="245"/>
      <c r="X512" s="245"/>
      <c r="Y512" s="245"/>
      <c r="Z512" s="245"/>
      <c r="AA512" s="245"/>
      <c r="AB512" s="245"/>
      <c r="AC512" s="245"/>
      <c r="AD512" s="245"/>
      <c r="AE512" s="245"/>
      <c r="AF512" s="245"/>
      <c r="AG512" s="245"/>
      <c r="AH512" s="245"/>
      <c r="AI512" s="245"/>
      <c r="AJ512" s="245"/>
      <c r="AK512" s="245"/>
      <c r="AL512" s="245"/>
      <c r="AM512" s="245"/>
      <c r="AN512" s="245"/>
      <c r="AO512" s="245"/>
      <c r="AP512" s="245"/>
      <c r="AQ512" s="245"/>
      <c r="AR512" s="245"/>
      <c r="AS512" s="245"/>
      <c r="AT512" s="245"/>
      <c r="AU512" s="245"/>
      <c r="AV512" s="245"/>
      <c r="AW512" s="10"/>
      <c r="AX512" s="11"/>
    </row>
    <row r="513" spans="2:50" ht="9" customHeight="1" x14ac:dyDescent="0.3">
      <c r="B513" s="244"/>
      <c r="C513" s="244"/>
      <c r="D513" s="245"/>
      <c r="E513" s="245"/>
      <c r="F513" s="245"/>
      <c r="G513" s="245"/>
      <c r="H513" s="245"/>
      <c r="I513" s="245"/>
      <c r="J513" s="245"/>
      <c r="K513" s="245"/>
      <c r="L513" s="245"/>
      <c r="M513" s="245"/>
      <c r="N513" s="245"/>
      <c r="O513" s="245"/>
      <c r="P513" s="245"/>
      <c r="Q513" s="245"/>
      <c r="R513" s="245"/>
      <c r="S513" s="245"/>
      <c r="T513" s="245"/>
      <c r="U513" s="245"/>
      <c r="V513" s="245"/>
      <c r="W513" s="245"/>
      <c r="X513" s="245"/>
      <c r="Y513" s="245"/>
      <c r="Z513" s="245"/>
      <c r="AA513" s="245"/>
      <c r="AB513" s="245"/>
      <c r="AC513" s="245"/>
      <c r="AD513" s="245"/>
      <c r="AE513" s="245"/>
      <c r="AF513" s="245"/>
      <c r="AG513" s="245"/>
      <c r="AH513" s="245"/>
      <c r="AI513" s="245"/>
      <c r="AJ513" s="245"/>
      <c r="AK513" s="245"/>
      <c r="AL513" s="245"/>
      <c r="AM513" s="245"/>
      <c r="AN513" s="245"/>
      <c r="AO513" s="245"/>
      <c r="AP513" s="245"/>
      <c r="AQ513" s="245"/>
      <c r="AR513" s="245"/>
      <c r="AS513" s="245"/>
      <c r="AT513" s="245"/>
      <c r="AU513" s="245"/>
      <c r="AV513" s="245"/>
      <c r="AW513" s="10"/>
      <c r="AX513" s="11"/>
    </row>
    <row r="514" spans="2:50" ht="9" customHeight="1" x14ac:dyDescent="0.3">
      <c r="C514" s="259"/>
      <c r="D514" s="259"/>
      <c r="E514" s="246" t="s">
        <v>86</v>
      </c>
      <c r="F514" s="246"/>
      <c r="G514" s="246"/>
      <c r="H514" s="246"/>
      <c r="I514" s="246"/>
      <c r="J514" s="246"/>
      <c r="K514" s="246"/>
      <c r="L514" s="246"/>
      <c r="M514" s="246"/>
      <c r="N514" s="246"/>
      <c r="O514" s="246"/>
      <c r="P514" s="246"/>
      <c r="Q514" s="246"/>
      <c r="R514" s="246"/>
      <c r="S514" s="246"/>
      <c r="T514" s="246"/>
      <c r="U514" s="246"/>
      <c r="V514" s="246"/>
      <c r="W514" s="246"/>
      <c r="X514" s="246"/>
      <c r="Y514" s="246"/>
      <c r="Z514" s="246"/>
      <c r="AA514" s="246"/>
      <c r="AB514" s="246"/>
      <c r="AC514" s="246"/>
      <c r="AD514" s="247" t="s">
        <v>87</v>
      </c>
      <c r="AE514" s="247"/>
      <c r="AF514" s="247"/>
      <c r="AG514" s="247"/>
      <c r="AH514" s="247"/>
      <c r="AI514" s="247"/>
      <c r="AJ514" s="247"/>
      <c r="AK514" s="247" t="s">
        <v>88</v>
      </c>
      <c r="AL514" s="247"/>
      <c r="AM514" s="247" t="s">
        <v>89</v>
      </c>
      <c r="AN514" s="247"/>
      <c r="AO514" s="247"/>
      <c r="AP514" s="247"/>
      <c r="AQ514" s="247"/>
      <c r="AR514" s="247"/>
      <c r="AS514" s="247"/>
    </row>
    <row r="515" spans="2:50" ht="9" customHeight="1" x14ac:dyDescent="0.3">
      <c r="C515" s="259"/>
      <c r="D515" s="259"/>
      <c r="E515" s="246"/>
      <c r="F515" s="246"/>
      <c r="G515" s="246"/>
      <c r="H515" s="246"/>
      <c r="I515" s="246"/>
      <c r="J515" s="246"/>
      <c r="K515" s="246"/>
      <c r="L515" s="246"/>
      <c r="M515" s="246"/>
      <c r="N515" s="246"/>
      <c r="O515" s="246"/>
      <c r="P515" s="246"/>
      <c r="Q515" s="246"/>
      <c r="R515" s="246"/>
      <c r="S515" s="246"/>
      <c r="T515" s="246"/>
      <c r="U515" s="246"/>
      <c r="V515" s="246"/>
      <c r="W515" s="246"/>
      <c r="X515" s="246"/>
      <c r="Y515" s="246"/>
      <c r="Z515" s="246"/>
      <c r="AA515" s="246"/>
      <c r="AB515" s="246"/>
      <c r="AC515" s="246"/>
      <c r="AD515" s="247"/>
      <c r="AE515" s="247"/>
      <c r="AF515" s="247"/>
      <c r="AG515" s="247"/>
      <c r="AH515" s="247"/>
      <c r="AI515" s="247"/>
      <c r="AJ515" s="247"/>
      <c r="AK515" s="247"/>
      <c r="AL515" s="247"/>
      <c r="AM515" s="247"/>
      <c r="AN515" s="247"/>
      <c r="AO515" s="247"/>
      <c r="AP515" s="247"/>
      <c r="AQ515" s="247"/>
      <c r="AR515" s="247"/>
      <c r="AS515" s="247"/>
    </row>
    <row r="516" spans="2:50" ht="9" customHeight="1" x14ac:dyDescent="0.3">
      <c r="C516" s="249">
        <f>IF(ISBLANK(E516),"",1)</f>
        <v>1</v>
      </c>
      <c r="D516" s="249"/>
      <c r="E516" s="257" t="s">
        <v>90</v>
      </c>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251">
        <f>19740</f>
        <v>19740</v>
      </c>
      <c r="AE516" s="251"/>
      <c r="AF516" s="251"/>
      <c r="AG516" s="251"/>
      <c r="AH516" s="251"/>
      <c r="AI516" s="251"/>
      <c r="AJ516" s="251"/>
      <c r="AK516" s="252">
        <v>3</v>
      </c>
      <c r="AL516" s="252"/>
      <c r="AM516" s="251">
        <f>AD516*AK516</f>
        <v>59220</v>
      </c>
      <c r="AN516" s="251"/>
      <c r="AO516" s="251"/>
      <c r="AP516" s="251"/>
      <c r="AQ516" s="251"/>
      <c r="AR516" s="251"/>
      <c r="AS516" s="251"/>
    </row>
    <row r="517" spans="2:50" ht="9" customHeight="1" x14ac:dyDescent="0.3">
      <c r="C517" s="249"/>
      <c r="D517" s="249"/>
      <c r="E517" s="257"/>
      <c r="F517" s="257"/>
      <c r="G517" s="257"/>
      <c r="H517" s="257"/>
      <c r="I517" s="257"/>
      <c r="J517" s="257"/>
      <c r="K517" s="257"/>
      <c r="L517" s="257"/>
      <c r="M517" s="257"/>
      <c r="N517" s="257"/>
      <c r="O517" s="257"/>
      <c r="P517" s="257"/>
      <c r="Q517" s="257"/>
      <c r="R517" s="257"/>
      <c r="S517" s="257"/>
      <c r="T517" s="257"/>
      <c r="U517" s="257"/>
      <c r="V517" s="257"/>
      <c r="W517" s="257"/>
      <c r="X517" s="257"/>
      <c r="Y517" s="257"/>
      <c r="Z517" s="257"/>
      <c r="AA517" s="257"/>
      <c r="AB517" s="257"/>
      <c r="AC517" s="257"/>
      <c r="AD517" s="251"/>
      <c r="AE517" s="251"/>
      <c r="AF517" s="251"/>
      <c r="AG517" s="251"/>
      <c r="AH517" s="251"/>
      <c r="AI517" s="251"/>
      <c r="AJ517" s="251"/>
      <c r="AK517" s="252"/>
      <c r="AL517" s="252"/>
      <c r="AM517" s="251"/>
      <c r="AN517" s="251"/>
      <c r="AO517" s="251"/>
      <c r="AP517" s="251"/>
      <c r="AQ517" s="251"/>
      <c r="AR517" s="251"/>
      <c r="AS517" s="251"/>
    </row>
    <row r="518" spans="2:50" ht="9" customHeight="1" x14ac:dyDescent="0.3">
      <c r="C518" s="256">
        <f>IF(ISBLANK(E518),"",C516+1)</f>
        <v>2</v>
      </c>
      <c r="D518" s="256"/>
      <c r="E518" s="254" t="s">
        <v>91</v>
      </c>
      <c r="F518" s="254"/>
      <c r="G518" s="254"/>
      <c r="H518" s="254"/>
      <c r="I518" s="254"/>
      <c r="J518" s="254"/>
      <c r="K518" s="254"/>
      <c r="L518" s="254"/>
      <c r="M518" s="254"/>
      <c r="N518" s="254"/>
      <c r="O518" s="254"/>
      <c r="P518" s="254"/>
      <c r="Q518" s="254"/>
      <c r="R518" s="254"/>
      <c r="S518" s="254"/>
      <c r="T518" s="254"/>
      <c r="U518" s="254"/>
      <c r="V518" s="254"/>
      <c r="W518" s="254"/>
      <c r="X518" s="254"/>
      <c r="Y518" s="254"/>
      <c r="Z518" s="254"/>
      <c r="AA518" s="254"/>
      <c r="AB518" s="254"/>
      <c r="AC518" s="254"/>
      <c r="AD518" s="248">
        <v>3390</v>
      </c>
      <c r="AE518" s="248"/>
      <c r="AF518" s="248"/>
      <c r="AG518" s="248"/>
      <c r="AH518" s="248"/>
      <c r="AI518" s="248"/>
      <c r="AJ518" s="248"/>
      <c r="AK518" s="255">
        <v>3</v>
      </c>
      <c r="AL518" s="255"/>
      <c r="AM518" s="248">
        <f>IF(C518="","",AD518*AK518)</f>
        <v>10170</v>
      </c>
      <c r="AN518" s="248"/>
      <c r="AO518" s="248"/>
      <c r="AP518" s="248"/>
      <c r="AQ518" s="248"/>
      <c r="AR518" s="248"/>
      <c r="AS518" s="248"/>
    </row>
    <row r="519" spans="2:50" ht="9" customHeight="1" x14ac:dyDescent="0.3">
      <c r="C519" s="256"/>
      <c r="D519" s="256"/>
      <c r="E519" s="254"/>
      <c r="F519" s="254"/>
      <c r="G519" s="254"/>
      <c r="H519" s="254"/>
      <c r="I519" s="254"/>
      <c r="J519" s="254"/>
      <c r="K519" s="254"/>
      <c r="L519" s="254"/>
      <c r="M519" s="254"/>
      <c r="N519" s="254"/>
      <c r="O519" s="254"/>
      <c r="P519" s="254"/>
      <c r="Q519" s="254"/>
      <c r="R519" s="254"/>
      <c r="S519" s="254"/>
      <c r="T519" s="254"/>
      <c r="U519" s="254"/>
      <c r="V519" s="254"/>
      <c r="W519" s="254"/>
      <c r="X519" s="254"/>
      <c r="Y519" s="254"/>
      <c r="Z519" s="254"/>
      <c r="AA519" s="254"/>
      <c r="AB519" s="254"/>
      <c r="AC519" s="254"/>
      <c r="AD519" s="248"/>
      <c r="AE519" s="248"/>
      <c r="AF519" s="248"/>
      <c r="AG519" s="248"/>
      <c r="AH519" s="248"/>
      <c r="AI519" s="248"/>
      <c r="AJ519" s="248"/>
      <c r="AK519" s="255"/>
      <c r="AL519" s="255"/>
      <c r="AM519" s="248"/>
      <c r="AN519" s="248"/>
      <c r="AO519" s="248"/>
      <c r="AP519" s="248"/>
      <c r="AQ519" s="248"/>
      <c r="AR519" s="248"/>
      <c r="AS519" s="248"/>
    </row>
    <row r="520" spans="2:50" ht="9" customHeight="1" x14ac:dyDescent="0.3">
      <c r="C520" s="249">
        <f>IF(ISBLANK(E520),"",C518+1)</f>
        <v>3</v>
      </c>
      <c r="D520" s="249"/>
      <c r="E520" s="257" t="s">
        <v>92</v>
      </c>
      <c r="F520" s="257"/>
      <c r="G520" s="257"/>
      <c r="H520" s="257"/>
      <c r="I520" s="257"/>
      <c r="J520" s="257"/>
      <c r="K520" s="257"/>
      <c r="L520" s="257"/>
      <c r="M520" s="257"/>
      <c r="N520" s="257"/>
      <c r="O520" s="257"/>
      <c r="P520" s="257"/>
      <c r="Q520" s="257"/>
      <c r="R520" s="257"/>
      <c r="S520" s="257"/>
      <c r="T520" s="257"/>
      <c r="U520" s="257"/>
      <c r="V520" s="257"/>
      <c r="W520" s="257"/>
      <c r="X520" s="257"/>
      <c r="Y520" s="257"/>
      <c r="Z520" s="257"/>
      <c r="AA520" s="257"/>
      <c r="AB520" s="257"/>
      <c r="AC520" s="257"/>
      <c r="AD520" s="251">
        <v>2630</v>
      </c>
      <c r="AE520" s="251"/>
      <c r="AF520" s="251"/>
      <c r="AG520" s="251"/>
      <c r="AH520" s="251"/>
      <c r="AI520" s="251"/>
      <c r="AJ520" s="251"/>
      <c r="AK520" s="252">
        <v>3</v>
      </c>
      <c r="AL520" s="252"/>
      <c r="AM520" s="251">
        <f>IF(C520="","",AD520*AK520)</f>
        <v>7890</v>
      </c>
      <c r="AN520" s="251"/>
      <c r="AO520" s="251"/>
      <c r="AP520" s="251"/>
      <c r="AQ520" s="251"/>
      <c r="AR520" s="251"/>
      <c r="AS520" s="251"/>
    </row>
    <row r="521" spans="2:50" ht="9" customHeight="1" x14ac:dyDescent="0.3">
      <c r="C521" s="249"/>
      <c r="D521" s="249"/>
      <c r="E521" s="257"/>
      <c r="F521" s="257"/>
      <c r="G521" s="257"/>
      <c r="H521" s="257"/>
      <c r="I521" s="257"/>
      <c r="J521" s="257"/>
      <c r="K521" s="257"/>
      <c r="L521" s="257"/>
      <c r="M521" s="257"/>
      <c r="N521" s="257"/>
      <c r="O521" s="257"/>
      <c r="P521" s="257"/>
      <c r="Q521" s="257"/>
      <c r="R521" s="257"/>
      <c r="S521" s="257"/>
      <c r="T521" s="257"/>
      <c r="U521" s="257"/>
      <c r="V521" s="257"/>
      <c r="W521" s="257"/>
      <c r="X521" s="257"/>
      <c r="Y521" s="257"/>
      <c r="Z521" s="257"/>
      <c r="AA521" s="257"/>
      <c r="AB521" s="257"/>
      <c r="AC521" s="257"/>
      <c r="AD521" s="251"/>
      <c r="AE521" s="251"/>
      <c r="AF521" s="251"/>
      <c r="AG521" s="251"/>
      <c r="AH521" s="251"/>
      <c r="AI521" s="251"/>
      <c r="AJ521" s="251"/>
      <c r="AK521" s="252"/>
      <c r="AL521" s="252"/>
      <c r="AM521" s="251"/>
      <c r="AN521" s="251"/>
      <c r="AO521" s="251"/>
      <c r="AP521" s="251"/>
      <c r="AQ521" s="251"/>
      <c r="AR521" s="251"/>
      <c r="AS521" s="251"/>
    </row>
    <row r="522" spans="2:50" ht="9" customHeight="1" x14ac:dyDescent="0.3">
      <c r="C522" s="256">
        <f>IF(ISBLANK(E522),"",C520+1)</f>
        <v>4</v>
      </c>
      <c r="D522" s="256"/>
      <c r="E522" s="254" t="s">
        <v>93</v>
      </c>
      <c r="F522" s="254"/>
      <c r="G522" s="254"/>
      <c r="H522" s="254"/>
      <c r="I522" s="254"/>
      <c r="J522" s="254"/>
      <c r="K522" s="254"/>
      <c r="L522" s="254"/>
      <c r="M522" s="254"/>
      <c r="N522" s="254"/>
      <c r="O522" s="254"/>
      <c r="P522" s="254"/>
      <c r="Q522" s="254"/>
      <c r="R522" s="254"/>
      <c r="S522" s="254"/>
      <c r="T522" s="254"/>
      <c r="U522" s="254"/>
      <c r="V522" s="254"/>
      <c r="W522" s="254"/>
      <c r="X522" s="254"/>
      <c r="Y522" s="254"/>
      <c r="Z522" s="254"/>
      <c r="AA522" s="254"/>
      <c r="AB522" s="254"/>
      <c r="AC522" s="254"/>
      <c r="AD522" s="248">
        <v>8130</v>
      </c>
      <c r="AE522" s="248"/>
      <c r="AF522" s="248"/>
      <c r="AG522" s="248"/>
      <c r="AH522" s="248"/>
      <c r="AI522" s="248"/>
      <c r="AJ522" s="248"/>
      <c r="AK522" s="255">
        <v>3</v>
      </c>
      <c r="AL522" s="255"/>
      <c r="AM522" s="248">
        <f>IF(C522="","",AD522*AK522)</f>
        <v>24390</v>
      </c>
      <c r="AN522" s="248"/>
      <c r="AO522" s="248"/>
      <c r="AP522" s="248"/>
      <c r="AQ522" s="248"/>
      <c r="AR522" s="248"/>
      <c r="AS522" s="248"/>
    </row>
    <row r="523" spans="2:50" ht="9" customHeight="1" x14ac:dyDescent="0.3">
      <c r="C523" s="256"/>
      <c r="D523" s="256"/>
      <c r="E523" s="254"/>
      <c r="F523" s="254"/>
      <c r="G523" s="254"/>
      <c r="H523" s="254"/>
      <c r="I523" s="254"/>
      <c r="J523" s="254"/>
      <c r="K523" s="254"/>
      <c r="L523" s="254"/>
      <c r="M523" s="254"/>
      <c r="N523" s="254"/>
      <c r="O523" s="254"/>
      <c r="P523" s="254"/>
      <c r="Q523" s="254"/>
      <c r="R523" s="254"/>
      <c r="S523" s="254"/>
      <c r="T523" s="254"/>
      <c r="U523" s="254"/>
      <c r="V523" s="254"/>
      <c r="W523" s="254"/>
      <c r="X523" s="254"/>
      <c r="Y523" s="254"/>
      <c r="Z523" s="254"/>
      <c r="AA523" s="254"/>
      <c r="AB523" s="254"/>
      <c r="AC523" s="254"/>
      <c r="AD523" s="248"/>
      <c r="AE523" s="248"/>
      <c r="AF523" s="248"/>
      <c r="AG523" s="248"/>
      <c r="AH523" s="248"/>
      <c r="AI523" s="248"/>
      <c r="AJ523" s="248"/>
      <c r="AK523" s="255"/>
      <c r="AL523" s="255"/>
      <c r="AM523" s="248"/>
      <c r="AN523" s="248"/>
      <c r="AO523" s="248"/>
      <c r="AP523" s="248"/>
      <c r="AQ523" s="248"/>
      <c r="AR523" s="248"/>
      <c r="AS523" s="248"/>
    </row>
    <row r="524" spans="2:50" ht="9" customHeight="1" x14ac:dyDescent="0.3">
      <c r="C524" s="249">
        <f>IF(ISBLANK(E524),"",C522+1)</f>
        <v>5</v>
      </c>
      <c r="D524" s="249"/>
      <c r="E524" s="257" t="s">
        <v>94</v>
      </c>
      <c r="F524" s="257"/>
      <c r="G524" s="257"/>
      <c r="H524" s="257"/>
      <c r="I524" s="257"/>
      <c r="J524" s="257"/>
      <c r="K524" s="257"/>
      <c r="L524" s="257"/>
      <c r="M524" s="257"/>
      <c r="N524" s="257"/>
      <c r="O524" s="257"/>
      <c r="P524" s="257"/>
      <c r="Q524" s="257"/>
      <c r="R524" s="257"/>
      <c r="S524" s="257"/>
      <c r="T524" s="257"/>
      <c r="U524" s="257"/>
      <c r="V524" s="257"/>
      <c r="W524" s="257"/>
      <c r="X524" s="257"/>
      <c r="Y524" s="257"/>
      <c r="Z524" s="257"/>
      <c r="AA524" s="257"/>
      <c r="AB524" s="257"/>
      <c r="AC524" s="257"/>
      <c r="AD524" s="251">
        <v>880</v>
      </c>
      <c r="AE524" s="251"/>
      <c r="AF524" s="251"/>
      <c r="AG524" s="251"/>
      <c r="AH524" s="251"/>
      <c r="AI524" s="251"/>
      <c r="AJ524" s="251"/>
      <c r="AK524" s="252">
        <v>3</v>
      </c>
      <c r="AL524" s="252"/>
      <c r="AM524" s="251">
        <f>IF(C524="","",AD524*AK524)</f>
        <v>2640</v>
      </c>
      <c r="AN524" s="251"/>
      <c r="AO524" s="251"/>
      <c r="AP524" s="251"/>
      <c r="AQ524" s="251"/>
      <c r="AR524" s="251"/>
      <c r="AS524" s="251"/>
    </row>
    <row r="525" spans="2:50" ht="9" customHeight="1" x14ac:dyDescent="0.3">
      <c r="C525" s="249"/>
      <c r="D525" s="249"/>
      <c r="E525" s="257"/>
      <c r="F525" s="257"/>
      <c r="G525" s="257"/>
      <c r="H525" s="257"/>
      <c r="I525" s="257"/>
      <c r="J525" s="257"/>
      <c r="K525" s="257"/>
      <c r="L525" s="257"/>
      <c r="M525" s="257"/>
      <c r="N525" s="257"/>
      <c r="O525" s="257"/>
      <c r="P525" s="257"/>
      <c r="Q525" s="257"/>
      <c r="R525" s="257"/>
      <c r="S525" s="257"/>
      <c r="T525" s="257"/>
      <c r="U525" s="257"/>
      <c r="V525" s="257"/>
      <c r="W525" s="257"/>
      <c r="X525" s="257"/>
      <c r="Y525" s="257"/>
      <c r="Z525" s="257"/>
      <c r="AA525" s="257"/>
      <c r="AB525" s="257"/>
      <c r="AC525" s="257"/>
      <c r="AD525" s="251"/>
      <c r="AE525" s="251"/>
      <c r="AF525" s="251"/>
      <c r="AG525" s="251"/>
      <c r="AH525" s="251"/>
      <c r="AI525" s="251"/>
      <c r="AJ525" s="251"/>
      <c r="AK525" s="252"/>
      <c r="AL525" s="252"/>
      <c r="AM525" s="251"/>
      <c r="AN525" s="251"/>
      <c r="AO525" s="251"/>
      <c r="AP525" s="251"/>
      <c r="AQ525" s="251"/>
      <c r="AR525" s="251"/>
      <c r="AS525" s="251"/>
    </row>
    <row r="526" spans="2:50" ht="9" customHeight="1" x14ac:dyDescent="0.3">
      <c r="C526" s="256">
        <f>IF(ISBLANK(E526),"",C524+1)</f>
        <v>6</v>
      </c>
      <c r="D526" s="256"/>
      <c r="E526" s="254" t="s">
        <v>95</v>
      </c>
      <c r="F526" s="254"/>
      <c r="G526" s="254"/>
      <c r="H526" s="254"/>
      <c r="I526" s="254"/>
      <c r="J526" s="254"/>
      <c r="K526" s="254"/>
      <c r="L526" s="254"/>
      <c r="M526" s="254"/>
      <c r="N526" s="254"/>
      <c r="O526" s="254"/>
      <c r="P526" s="254"/>
      <c r="Q526" s="254"/>
      <c r="R526" s="254"/>
      <c r="S526" s="254"/>
      <c r="T526" s="254"/>
      <c r="U526" s="254"/>
      <c r="V526" s="254"/>
      <c r="W526" s="254"/>
      <c r="X526" s="254"/>
      <c r="Y526" s="254"/>
      <c r="Z526" s="254"/>
      <c r="AA526" s="254"/>
      <c r="AB526" s="254"/>
      <c r="AC526" s="254"/>
      <c r="AD526" s="248">
        <v>880</v>
      </c>
      <c r="AE526" s="248"/>
      <c r="AF526" s="248"/>
      <c r="AG526" s="248"/>
      <c r="AH526" s="248"/>
      <c r="AI526" s="248"/>
      <c r="AJ526" s="248"/>
      <c r="AK526" s="255">
        <v>3</v>
      </c>
      <c r="AL526" s="255"/>
      <c r="AM526" s="248">
        <f>IF(C526="","",AD526*AK526)</f>
        <v>2640</v>
      </c>
      <c r="AN526" s="248"/>
      <c r="AO526" s="248"/>
      <c r="AP526" s="248"/>
      <c r="AQ526" s="248"/>
      <c r="AR526" s="248"/>
      <c r="AS526" s="248"/>
    </row>
    <row r="527" spans="2:50" ht="9" customHeight="1" x14ac:dyDescent="0.3">
      <c r="C527" s="256"/>
      <c r="D527" s="256"/>
      <c r="E527" s="254"/>
      <c r="F527" s="254"/>
      <c r="G527" s="254"/>
      <c r="H527" s="254"/>
      <c r="I527" s="254"/>
      <c r="J527" s="254"/>
      <c r="K527" s="254"/>
      <c r="L527" s="254"/>
      <c r="M527" s="254"/>
      <c r="N527" s="254"/>
      <c r="O527" s="254"/>
      <c r="P527" s="254"/>
      <c r="Q527" s="254"/>
      <c r="R527" s="254"/>
      <c r="S527" s="254"/>
      <c r="T527" s="254"/>
      <c r="U527" s="254"/>
      <c r="V527" s="254"/>
      <c r="W527" s="254"/>
      <c r="X527" s="254"/>
      <c r="Y527" s="254"/>
      <c r="Z527" s="254"/>
      <c r="AA527" s="254"/>
      <c r="AB527" s="254"/>
      <c r="AC527" s="254"/>
      <c r="AD527" s="248"/>
      <c r="AE527" s="248"/>
      <c r="AF527" s="248"/>
      <c r="AG527" s="248"/>
      <c r="AH527" s="248"/>
      <c r="AI527" s="248"/>
      <c r="AJ527" s="248"/>
      <c r="AK527" s="255"/>
      <c r="AL527" s="255"/>
      <c r="AM527" s="248"/>
      <c r="AN527" s="248"/>
      <c r="AO527" s="248"/>
      <c r="AP527" s="248"/>
      <c r="AQ527" s="248"/>
      <c r="AR527" s="248"/>
      <c r="AS527" s="248"/>
    </row>
    <row r="528" spans="2:50" ht="9" customHeight="1" x14ac:dyDescent="0.3">
      <c r="C528" s="249">
        <f>IF(ISBLANK(E528),"",C526+1)</f>
        <v>7</v>
      </c>
      <c r="D528" s="249"/>
      <c r="E528" s="257" t="s">
        <v>96</v>
      </c>
      <c r="F528" s="257"/>
      <c r="G528" s="257"/>
      <c r="H528" s="257"/>
      <c r="I528" s="257"/>
      <c r="J528" s="257"/>
      <c r="K528" s="257"/>
      <c r="L528" s="257"/>
      <c r="M528" s="257"/>
      <c r="N528" s="257"/>
      <c r="O528" s="257"/>
      <c r="P528" s="257"/>
      <c r="Q528" s="257"/>
      <c r="R528" s="257"/>
      <c r="S528" s="257"/>
      <c r="T528" s="257"/>
      <c r="U528" s="257"/>
      <c r="V528" s="257"/>
      <c r="W528" s="257"/>
      <c r="X528" s="257"/>
      <c r="Y528" s="257"/>
      <c r="Z528" s="257"/>
      <c r="AA528" s="257"/>
      <c r="AB528" s="257"/>
      <c r="AC528" s="257"/>
      <c r="AD528" s="251">
        <v>6910</v>
      </c>
      <c r="AE528" s="251"/>
      <c r="AF528" s="251"/>
      <c r="AG528" s="251"/>
      <c r="AH528" s="251"/>
      <c r="AI528" s="251"/>
      <c r="AJ528" s="251"/>
      <c r="AK528" s="252">
        <v>3</v>
      </c>
      <c r="AL528" s="252"/>
      <c r="AM528" s="251">
        <f>IF(C528="","",AD528*AK528)</f>
        <v>20730</v>
      </c>
      <c r="AN528" s="251"/>
      <c r="AO528" s="251"/>
      <c r="AP528" s="251"/>
      <c r="AQ528" s="251"/>
      <c r="AR528" s="251"/>
      <c r="AS528" s="251"/>
    </row>
    <row r="529" spans="3:45" ht="9" customHeight="1" x14ac:dyDescent="0.3">
      <c r="C529" s="249"/>
      <c r="D529" s="249"/>
      <c r="E529" s="257"/>
      <c r="F529" s="257"/>
      <c r="G529" s="257"/>
      <c r="H529" s="257"/>
      <c r="I529" s="257"/>
      <c r="J529" s="257"/>
      <c r="K529" s="257"/>
      <c r="L529" s="257"/>
      <c r="M529" s="257"/>
      <c r="N529" s="257"/>
      <c r="O529" s="257"/>
      <c r="P529" s="257"/>
      <c r="Q529" s="257"/>
      <c r="R529" s="257"/>
      <c r="S529" s="257"/>
      <c r="T529" s="257"/>
      <c r="U529" s="257"/>
      <c r="V529" s="257"/>
      <c r="W529" s="257"/>
      <c r="X529" s="257"/>
      <c r="Y529" s="257"/>
      <c r="Z529" s="257"/>
      <c r="AA529" s="257"/>
      <c r="AB529" s="257"/>
      <c r="AC529" s="257"/>
      <c r="AD529" s="251"/>
      <c r="AE529" s="251"/>
      <c r="AF529" s="251"/>
      <c r="AG529" s="251"/>
      <c r="AH529" s="251"/>
      <c r="AI529" s="251"/>
      <c r="AJ529" s="251"/>
      <c r="AK529" s="252"/>
      <c r="AL529" s="252"/>
      <c r="AM529" s="251"/>
      <c r="AN529" s="251"/>
      <c r="AO529" s="251"/>
      <c r="AP529" s="251"/>
      <c r="AQ529" s="251"/>
      <c r="AR529" s="251"/>
      <c r="AS529" s="251"/>
    </row>
    <row r="530" spans="3:45" ht="9" customHeight="1" x14ac:dyDescent="0.3">
      <c r="C530" s="256">
        <f>IF(ISBLANK(E530),"",C528+1)</f>
        <v>8</v>
      </c>
      <c r="D530" s="256"/>
      <c r="E530" s="254" t="s">
        <v>97</v>
      </c>
      <c r="F530" s="254"/>
      <c r="G530" s="254"/>
      <c r="H530" s="254"/>
      <c r="I530" s="254"/>
      <c r="J530" s="254"/>
      <c r="K530" s="254"/>
      <c r="L530" s="254"/>
      <c r="M530" s="254"/>
      <c r="N530" s="254"/>
      <c r="O530" s="254"/>
      <c r="P530" s="254"/>
      <c r="Q530" s="254"/>
      <c r="R530" s="254"/>
      <c r="S530" s="254"/>
      <c r="T530" s="254"/>
      <c r="U530" s="254"/>
      <c r="V530" s="254"/>
      <c r="W530" s="254"/>
      <c r="X530" s="254"/>
      <c r="Y530" s="254"/>
      <c r="Z530" s="254"/>
      <c r="AA530" s="254"/>
      <c r="AB530" s="254"/>
      <c r="AC530" s="254"/>
      <c r="AD530" s="248">
        <v>1940</v>
      </c>
      <c r="AE530" s="248"/>
      <c r="AF530" s="248"/>
      <c r="AG530" s="248"/>
      <c r="AH530" s="248"/>
      <c r="AI530" s="248"/>
      <c r="AJ530" s="248"/>
      <c r="AK530" s="255">
        <v>3</v>
      </c>
      <c r="AL530" s="255"/>
      <c r="AM530" s="248">
        <f>IF(C530="","",AD530*AK530)</f>
        <v>5820</v>
      </c>
      <c r="AN530" s="248"/>
      <c r="AO530" s="248"/>
      <c r="AP530" s="248"/>
      <c r="AQ530" s="248"/>
      <c r="AR530" s="248"/>
      <c r="AS530" s="248"/>
    </row>
    <row r="531" spans="3:45" ht="9" customHeight="1" x14ac:dyDescent="0.3">
      <c r="C531" s="256"/>
      <c r="D531" s="256"/>
      <c r="E531" s="254"/>
      <c r="F531" s="254"/>
      <c r="G531" s="254"/>
      <c r="H531" s="254"/>
      <c r="I531" s="254"/>
      <c r="J531" s="254"/>
      <c r="K531" s="254"/>
      <c r="L531" s="254"/>
      <c r="M531" s="254"/>
      <c r="N531" s="254"/>
      <c r="O531" s="254"/>
      <c r="P531" s="254"/>
      <c r="Q531" s="254"/>
      <c r="R531" s="254"/>
      <c r="S531" s="254"/>
      <c r="T531" s="254"/>
      <c r="U531" s="254"/>
      <c r="V531" s="254"/>
      <c r="W531" s="254"/>
      <c r="X531" s="254"/>
      <c r="Y531" s="254"/>
      <c r="Z531" s="254"/>
      <c r="AA531" s="254"/>
      <c r="AB531" s="254"/>
      <c r="AC531" s="254"/>
      <c r="AD531" s="248"/>
      <c r="AE531" s="248"/>
      <c r="AF531" s="248"/>
      <c r="AG531" s="248"/>
      <c r="AH531" s="248"/>
      <c r="AI531" s="248"/>
      <c r="AJ531" s="248"/>
      <c r="AK531" s="255"/>
      <c r="AL531" s="255"/>
      <c r="AM531" s="248"/>
      <c r="AN531" s="248"/>
      <c r="AO531" s="248"/>
      <c r="AP531" s="248"/>
      <c r="AQ531" s="248"/>
      <c r="AR531" s="248"/>
      <c r="AS531" s="248"/>
    </row>
    <row r="532" spans="3:45" ht="9" customHeight="1" x14ac:dyDescent="0.3">
      <c r="C532" s="249">
        <f>IF(ISBLANK(E532),"",C530+1)</f>
        <v>9</v>
      </c>
      <c r="D532" s="249"/>
      <c r="E532" s="257" t="s">
        <v>98</v>
      </c>
      <c r="F532" s="257"/>
      <c r="G532" s="257"/>
      <c r="H532" s="257"/>
      <c r="I532" s="257"/>
      <c r="J532" s="257"/>
      <c r="K532" s="257"/>
      <c r="L532" s="257"/>
      <c r="M532" s="257"/>
      <c r="N532" s="257"/>
      <c r="O532" s="257"/>
      <c r="P532" s="257"/>
      <c r="Q532" s="257"/>
      <c r="R532" s="257"/>
      <c r="S532" s="257"/>
      <c r="T532" s="257"/>
      <c r="U532" s="257"/>
      <c r="V532" s="257"/>
      <c r="W532" s="257"/>
      <c r="X532" s="257"/>
      <c r="Y532" s="257"/>
      <c r="Z532" s="257"/>
      <c r="AA532" s="257"/>
      <c r="AB532" s="257"/>
      <c r="AC532" s="257"/>
      <c r="AD532" s="251">
        <v>4690</v>
      </c>
      <c r="AE532" s="251"/>
      <c r="AF532" s="251"/>
      <c r="AG532" s="251"/>
      <c r="AH532" s="251"/>
      <c r="AI532" s="251"/>
      <c r="AJ532" s="251"/>
      <c r="AK532" s="252">
        <v>3</v>
      </c>
      <c r="AL532" s="252"/>
      <c r="AM532" s="251">
        <f>IF(C532="","",AD532*AK532)</f>
        <v>14070</v>
      </c>
      <c r="AN532" s="251"/>
      <c r="AO532" s="251"/>
      <c r="AP532" s="251"/>
      <c r="AQ532" s="251"/>
      <c r="AR532" s="251"/>
      <c r="AS532" s="251"/>
    </row>
    <row r="533" spans="3:45" ht="9" customHeight="1" x14ac:dyDescent="0.3">
      <c r="C533" s="249"/>
      <c r="D533" s="249"/>
      <c r="E533" s="257"/>
      <c r="F533" s="257"/>
      <c r="G533" s="257"/>
      <c r="H533" s="257"/>
      <c r="I533" s="257"/>
      <c r="J533" s="257"/>
      <c r="K533" s="257"/>
      <c r="L533" s="257"/>
      <c r="M533" s="257"/>
      <c r="N533" s="257"/>
      <c r="O533" s="257"/>
      <c r="P533" s="257"/>
      <c r="Q533" s="257"/>
      <c r="R533" s="257"/>
      <c r="S533" s="257"/>
      <c r="T533" s="257"/>
      <c r="U533" s="257"/>
      <c r="V533" s="257"/>
      <c r="W533" s="257"/>
      <c r="X533" s="257"/>
      <c r="Y533" s="257"/>
      <c r="Z533" s="257"/>
      <c r="AA533" s="257"/>
      <c r="AB533" s="257"/>
      <c r="AC533" s="257"/>
      <c r="AD533" s="251"/>
      <c r="AE533" s="251"/>
      <c r="AF533" s="251"/>
      <c r="AG533" s="251"/>
      <c r="AH533" s="251"/>
      <c r="AI533" s="251"/>
      <c r="AJ533" s="251"/>
      <c r="AK533" s="252"/>
      <c r="AL533" s="252"/>
      <c r="AM533" s="251"/>
      <c r="AN533" s="251"/>
      <c r="AO533" s="251"/>
      <c r="AP533" s="251"/>
      <c r="AQ533" s="251"/>
      <c r="AR533" s="251"/>
      <c r="AS533" s="251"/>
    </row>
    <row r="534" spans="3:45" ht="9" customHeight="1" x14ac:dyDescent="0.3">
      <c r="C534" s="256">
        <f>IF(ISBLANK(E534),"",C532+1)</f>
        <v>10</v>
      </c>
      <c r="D534" s="256"/>
      <c r="E534" s="254" t="s">
        <v>99</v>
      </c>
      <c r="F534" s="254"/>
      <c r="G534" s="254"/>
      <c r="H534" s="254"/>
      <c r="I534" s="254"/>
      <c r="J534" s="254"/>
      <c r="K534" s="254"/>
      <c r="L534" s="254"/>
      <c r="M534" s="254"/>
      <c r="N534" s="254"/>
      <c r="O534" s="254"/>
      <c r="P534" s="254"/>
      <c r="Q534" s="254"/>
      <c r="R534" s="254"/>
      <c r="S534" s="254"/>
      <c r="T534" s="254"/>
      <c r="U534" s="254"/>
      <c r="V534" s="254"/>
      <c r="W534" s="254"/>
      <c r="X534" s="254"/>
      <c r="Y534" s="254"/>
      <c r="Z534" s="254"/>
      <c r="AA534" s="254"/>
      <c r="AB534" s="254"/>
      <c r="AC534" s="254"/>
      <c r="AD534" s="248">
        <v>81600</v>
      </c>
      <c r="AE534" s="248"/>
      <c r="AF534" s="248"/>
      <c r="AG534" s="248"/>
      <c r="AH534" s="248"/>
      <c r="AI534" s="248"/>
      <c r="AJ534" s="248"/>
      <c r="AK534" s="255">
        <v>3</v>
      </c>
      <c r="AL534" s="255"/>
      <c r="AM534" s="248">
        <f>IF(C534="","",AD534*AK534)</f>
        <v>244800</v>
      </c>
      <c r="AN534" s="248"/>
      <c r="AO534" s="248"/>
      <c r="AP534" s="248"/>
      <c r="AQ534" s="248"/>
      <c r="AR534" s="248"/>
      <c r="AS534" s="248"/>
    </row>
    <row r="535" spans="3:45" ht="9" customHeight="1" x14ac:dyDescent="0.3">
      <c r="C535" s="256"/>
      <c r="D535" s="256"/>
      <c r="E535" s="254"/>
      <c r="F535" s="254"/>
      <c r="G535" s="254"/>
      <c r="H535" s="254"/>
      <c r="I535" s="254"/>
      <c r="J535" s="254"/>
      <c r="K535" s="254"/>
      <c r="L535" s="254"/>
      <c r="M535" s="254"/>
      <c r="N535" s="254"/>
      <c r="O535" s="254"/>
      <c r="P535" s="254"/>
      <c r="Q535" s="254"/>
      <c r="R535" s="254"/>
      <c r="S535" s="254"/>
      <c r="T535" s="254"/>
      <c r="U535" s="254"/>
      <c r="V535" s="254"/>
      <c r="W535" s="254"/>
      <c r="X535" s="254"/>
      <c r="Y535" s="254"/>
      <c r="Z535" s="254"/>
      <c r="AA535" s="254"/>
      <c r="AB535" s="254"/>
      <c r="AC535" s="254"/>
      <c r="AD535" s="248"/>
      <c r="AE535" s="248"/>
      <c r="AF535" s="248"/>
      <c r="AG535" s="248"/>
      <c r="AH535" s="248"/>
      <c r="AI535" s="248"/>
      <c r="AJ535" s="248"/>
      <c r="AK535" s="255"/>
      <c r="AL535" s="255"/>
      <c r="AM535" s="248"/>
      <c r="AN535" s="248"/>
      <c r="AO535" s="248"/>
      <c r="AP535" s="248"/>
      <c r="AQ535" s="248"/>
      <c r="AR535" s="248"/>
      <c r="AS535" s="248"/>
    </row>
    <row r="536" spans="3:45" ht="9" customHeight="1" x14ac:dyDescent="0.3">
      <c r="C536" s="249">
        <f>IF(ISBLANK(E536),"",C534+1)</f>
        <v>11</v>
      </c>
      <c r="D536" s="249"/>
      <c r="E536" s="257" t="s">
        <v>100</v>
      </c>
      <c r="F536" s="257"/>
      <c r="G536" s="257"/>
      <c r="H536" s="257"/>
      <c r="I536" s="257"/>
      <c r="J536" s="257"/>
      <c r="K536" s="257"/>
      <c r="L536" s="257"/>
      <c r="M536" s="257"/>
      <c r="N536" s="257"/>
      <c r="O536" s="257"/>
      <c r="P536" s="257"/>
      <c r="Q536" s="257"/>
      <c r="R536" s="257"/>
      <c r="S536" s="257"/>
      <c r="T536" s="257"/>
      <c r="U536" s="257"/>
      <c r="V536" s="257"/>
      <c r="W536" s="257"/>
      <c r="X536" s="257"/>
      <c r="Y536" s="257"/>
      <c r="Z536" s="257"/>
      <c r="AA536" s="257"/>
      <c r="AB536" s="257"/>
      <c r="AC536" s="257"/>
      <c r="AD536" s="251">
        <v>3610</v>
      </c>
      <c r="AE536" s="251"/>
      <c r="AF536" s="251"/>
      <c r="AG536" s="251"/>
      <c r="AH536" s="251"/>
      <c r="AI536" s="251"/>
      <c r="AJ536" s="251"/>
      <c r="AK536" s="252">
        <v>3</v>
      </c>
      <c r="AL536" s="252"/>
      <c r="AM536" s="251">
        <f>IF(C536="","",AD536*AK536)</f>
        <v>10830</v>
      </c>
      <c r="AN536" s="251"/>
      <c r="AO536" s="251"/>
      <c r="AP536" s="251"/>
      <c r="AQ536" s="251"/>
      <c r="AR536" s="251"/>
      <c r="AS536" s="251"/>
    </row>
    <row r="537" spans="3:45" ht="9" customHeight="1" x14ac:dyDescent="0.3">
      <c r="C537" s="249"/>
      <c r="D537" s="249"/>
      <c r="E537" s="257"/>
      <c r="F537" s="257"/>
      <c r="G537" s="257"/>
      <c r="H537" s="257"/>
      <c r="I537" s="257"/>
      <c r="J537" s="257"/>
      <c r="K537" s="257"/>
      <c r="L537" s="257"/>
      <c r="M537" s="257"/>
      <c r="N537" s="257"/>
      <c r="O537" s="257"/>
      <c r="P537" s="257"/>
      <c r="Q537" s="257"/>
      <c r="R537" s="257"/>
      <c r="S537" s="257"/>
      <c r="T537" s="257"/>
      <c r="U537" s="257"/>
      <c r="V537" s="257"/>
      <c r="W537" s="257"/>
      <c r="X537" s="257"/>
      <c r="Y537" s="257"/>
      <c r="Z537" s="257"/>
      <c r="AA537" s="257"/>
      <c r="AB537" s="257"/>
      <c r="AC537" s="257"/>
      <c r="AD537" s="251"/>
      <c r="AE537" s="251"/>
      <c r="AF537" s="251"/>
      <c r="AG537" s="251"/>
      <c r="AH537" s="251"/>
      <c r="AI537" s="251"/>
      <c r="AJ537" s="251"/>
      <c r="AK537" s="252"/>
      <c r="AL537" s="252"/>
      <c r="AM537" s="251"/>
      <c r="AN537" s="251"/>
      <c r="AO537" s="251"/>
      <c r="AP537" s="251"/>
      <c r="AQ537" s="251"/>
      <c r="AR537" s="251"/>
      <c r="AS537" s="251"/>
    </row>
    <row r="538" spans="3:45" ht="9" customHeight="1" x14ac:dyDescent="0.3">
      <c r="C538" s="256" t="str">
        <f>IF(ISBLANK(E538),"",C536+1)</f>
        <v/>
      </c>
      <c r="D538" s="256"/>
      <c r="E538" s="257"/>
      <c r="F538" s="257"/>
      <c r="G538" s="257"/>
      <c r="H538" s="257"/>
      <c r="I538" s="257"/>
      <c r="J538" s="257"/>
      <c r="K538" s="257"/>
      <c r="L538" s="257"/>
      <c r="M538" s="257"/>
      <c r="N538" s="257"/>
      <c r="O538" s="257"/>
      <c r="P538" s="257"/>
      <c r="Q538" s="257"/>
      <c r="R538" s="257"/>
      <c r="S538" s="257"/>
      <c r="T538" s="257"/>
      <c r="U538" s="257"/>
      <c r="V538" s="257"/>
      <c r="W538" s="257"/>
      <c r="X538" s="257"/>
      <c r="Y538" s="257"/>
      <c r="Z538" s="257"/>
      <c r="AA538" s="257"/>
      <c r="AB538" s="257"/>
      <c r="AC538" s="257"/>
      <c r="AD538" s="251"/>
      <c r="AE538" s="251"/>
      <c r="AF538" s="251"/>
      <c r="AG538" s="251"/>
      <c r="AH538" s="251"/>
      <c r="AI538" s="251"/>
      <c r="AJ538" s="251"/>
      <c r="AK538" s="252"/>
      <c r="AL538" s="252"/>
      <c r="AM538" s="251" t="str">
        <f>IF(C538="","",AD538*AK538)</f>
        <v/>
      </c>
      <c r="AN538" s="251"/>
      <c r="AO538" s="251"/>
      <c r="AP538" s="251"/>
      <c r="AQ538" s="251"/>
      <c r="AR538" s="251"/>
      <c r="AS538" s="251"/>
    </row>
    <row r="539" spans="3:45" ht="9" customHeight="1" x14ac:dyDescent="0.3">
      <c r="C539" s="256"/>
      <c r="D539" s="256"/>
      <c r="E539" s="257"/>
      <c r="F539" s="257"/>
      <c r="G539" s="257"/>
      <c r="H539" s="257"/>
      <c r="I539" s="257"/>
      <c r="J539" s="257"/>
      <c r="K539" s="257"/>
      <c r="L539" s="257"/>
      <c r="M539" s="257"/>
      <c r="N539" s="257"/>
      <c r="O539" s="257"/>
      <c r="P539" s="257"/>
      <c r="Q539" s="257"/>
      <c r="R539" s="257"/>
      <c r="S539" s="257"/>
      <c r="T539" s="257"/>
      <c r="U539" s="257"/>
      <c r="V539" s="257"/>
      <c r="W539" s="257"/>
      <c r="X539" s="257"/>
      <c r="Y539" s="257"/>
      <c r="Z539" s="257"/>
      <c r="AA539" s="257"/>
      <c r="AB539" s="257"/>
      <c r="AC539" s="257"/>
      <c r="AD539" s="251"/>
      <c r="AE539" s="251"/>
      <c r="AF539" s="251"/>
      <c r="AG539" s="251"/>
      <c r="AH539" s="251"/>
      <c r="AI539" s="251"/>
      <c r="AJ539" s="251"/>
      <c r="AK539" s="252"/>
      <c r="AL539" s="252"/>
      <c r="AM539" s="251"/>
      <c r="AN539" s="251"/>
      <c r="AO539" s="251"/>
      <c r="AP539" s="251"/>
      <c r="AQ539" s="251"/>
      <c r="AR539" s="251"/>
      <c r="AS539" s="251"/>
    </row>
    <row r="540" spans="3:45" ht="9" customHeight="1" x14ac:dyDescent="0.3">
      <c r="C540" s="249" t="str">
        <f>IF(ISBLANK(E540),"",C538+1)</f>
        <v/>
      </c>
      <c r="D540" s="249"/>
      <c r="E540" s="254"/>
      <c r="F540" s="254"/>
      <c r="G540" s="254"/>
      <c r="H540" s="254"/>
      <c r="I540" s="254"/>
      <c r="J540" s="254"/>
      <c r="K540" s="254"/>
      <c r="L540" s="254"/>
      <c r="M540" s="254"/>
      <c r="N540" s="254"/>
      <c r="O540" s="254"/>
      <c r="P540" s="254"/>
      <c r="Q540" s="254"/>
      <c r="R540" s="254"/>
      <c r="S540" s="254"/>
      <c r="T540" s="254"/>
      <c r="U540" s="254"/>
      <c r="V540" s="254"/>
      <c r="W540" s="254"/>
      <c r="X540" s="254"/>
      <c r="Y540" s="254"/>
      <c r="Z540" s="254"/>
      <c r="AA540" s="254"/>
      <c r="AB540" s="254"/>
      <c r="AC540" s="254"/>
      <c r="AD540" s="248"/>
      <c r="AE540" s="248"/>
      <c r="AF540" s="248"/>
      <c r="AG540" s="248"/>
      <c r="AH540" s="248"/>
      <c r="AI540" s="248"/>
      <c r="AJ540" s="248"/>
      <c r="AK540" s="255"/>
      <c r="AL540" s="255"/>
      <c r="AM540" s="248" t="str">
        <f>IF(C540="","",AD540*AK540)</f>
        <v/>
      </c>
      <c r="AN540" s="248"/>
      <c r="AO540" s="248"/>
      <c r="AP540" s="248"/>
      <c r="AQ540" s="248"/>
      <c r="AR540" s="248"/>
      <c r="AS540" s="248"/>
    </row>
    <row r="541" spans="3:45" ht="9" customHeight="1" x14ac:dyDescent="0.3">
      <c r="C541" s="249"/>
      <c r="D541" s="249"/>
      <c r="E541" s="254"/>
      <c r="F541" s="254"/>
      <c r="G541" s="254"/>
      <c r="H541" s="254"/>
      <c r="I541" s="254"/>
      <c r="J541" s="254"/>
      <c r="K541" s="254"/>
      <c r="L541" s="254"/>
      <c r="M541" s="254"/>
      <c r="N541" s="254"/>
      <c r="O541" s="254"/>
      <c r="P541" s="254"/>
      <c r="Q541" s="254"/>
      <c r="R541" s="254"/>
      <c r="S541" s="254"/>
      <c r="T541" s="254"/>
      <c r="U541" s="254"/>
      <c r="V541" s="254"/>
      <c r="W541" s="254"/>
      <c r="X541" s="254"/>
      <c r="Y541" s="254"/>
      <c r="Z541" s="254"/>
      <c r="AA541" s="254"/>
      <c r="AB541" s="254"/>
      <c r="AC541" s="254"/>
      <c r="AD541" s="248"/>
      <c r="AE541" s="248"/>
      <c r="AF541" s="248"/>
      <c r="AG541" s="248"/>
      <c r="AH541" s="248"/>
      <c r="AI541" s="248"/>
      <c r="AJ541" s="248"/>
      <c r="AK541" s="255"/>
      <c r="AL541" s="255"/>
      <c r="AM541" s="248"/>
      <c r="AN541" s="248"/>
      <c r="AO541" s="248"/>
      <c r="AP541" s="248"/>
      <c r="AQ541" s="248"/>
      <c r="AR541" s="248"/>
      <c r="AS541" s="248"/>
    </row>
    <row r="542" spans="3:45" ht="9" customHeight="1" x14ac:dyDescent="0.3">
      <c r="C542" s="256" t="str">
        <f>IF(ISBLANK(E542),"",C540+1)</f>
        <v/>
      </c>
      <c r="D542" s="256"/>
      <c r="E542" s="257"/>
      <c r="F542" s="257"/>
      <c r="G542" s="257"/>
      <c r="H542" s="257"/>
      <c r="I542" s="257"/>
      <c r="J542" s="257"/>
      <c r="K542" s="257"/>
      <c r="L542" s="257"/>
      <c r="M542" s="257"/>
      <c r="N542" s="257"/>
      <c r="O542" s="257"/>
      <c r="P542" s="257"/>
      <c r="Q542" s="257"/>
      <c r="R542" s="257"/>
      <c r="S542" s="257"/>
      <c r="T542" s="257"/>
      <c r="U542" s="257"/>
      <c r="V542" s="257"/>
      <c r="W542" s="257"/>
      <c r="X542" s="257"/>
      <c r="Y542" s="257"/>
      <c r="Z542" s="257"/>
      <c r="AA542" s="257"/>
      <c r="AB542" s="257"/>
      <c r="AC542" s="257"/>
      <c r="AD542" s="251"/>
      <c r="AE542" s="251"/>
      <c r="AF542" s="251"/>
      <c r="AG542" s="251"/>
      <c r="AH542" s="251"/>
      <c r="AI542" s="251"/>
      <c r="AJ542" s="251"/>
      <c r="AK542" s="252"/>
      <c r="AL542" s="252"/>
      <c r="AM542" s="251" t="str">
        <f>IF(C542="","",AD542*AK542)</f>
        <v/>
      </c>
      <c r="AN542" s="251"/>
      <c r="AO542" s="251"/>
      <c r="AP542" s="251"/>
      <c r="AQ542" s="251"/>
      <c r="AR542" s="251"/>
      <c r="AS542" s="251"/>
    </row>
    <row r="543" spans="3:45" ht="9" customHeight="1" x14ac:dyDescent="0.3">
      <c r="C543" s="256"/>
      <c r="D543" s="256"/>
      <c r="E543" s="257"/>
      <c r="F543" s="257"/>
      <c r="G543" s="257"/>
      <c r="H543" s="257"/>
      <c r="I543" s="257"/>
      <c r="J543" s="257"/>
      <c r="K543" s="257"/>
      <c r="L543" s="257"/>
      <c r="M543" s="257"/>
      <c r="N543" s="257"/>
      <c r="O543" s="257"/>
      <c r="P543" s="257"/>
      <c r="Q543" s="257"/>
      <c r="R543" s="257"/>
      <c r="S543" s="257"/>
      <c r="T543" s="257"/>
      <c r="U543" s="257"/>
      <c r="V543" s="257"/>
      <c r="W543" s="257"/>
      <c r="X543" s="257"/>
      <c r="Y543" s="257"/>
      <c r="Z543" s="257"/>
      <c r="AA543" s="257"/>
      <c r="AB543" s="257"/>
      <c r="AC543" s="257"/>
      <c r="AD543" s="251"/>
      <c r="AE543" s="251"/>
      <c r="AF543" s="251"/>
      <c r="AG543" s="251"/>
      <c r="AH543" s="251"/>
      <c r="AI543" s="251"/>
      <c r="AJ543" s="251"/>
      <c r="AK543" s="252"/>
      <c r="AL543" s="252"/>
      <c r="AM543" s="251"/>
      <c r="AN543" s="251"/>
      <c r="AO543" s="251"/>
      <c r="AP543" s="251"/>
      <c r="AQ543" s="251"/>
      <c r="AR543" s="251"/>
      <c r="AS543" s="251"/>
    </row>
    <row r="544" spans="3:45" ht="9" customHeight="1" x14ac:dyDescent="0.3">
      <c r="C544" s="249" t="str">
        <f>IF(ISBLANK(E544),"",C542+1)</f>
        <v/>
      </c>
      <c r="D544" s="249"/>
      <c r="E544" s="254"/>
      <c r="F544" s="254"/>
      <c r="G544" s="254"/>
      <c r="H544" s="254"/>
      <c r="I544" s="254"/>
      <c r="J544" s="254"/>
      <c r="K544" s="254"/>
      <c r="L544" s="254"/>
      <c r="M544" s="254"/>
      <c r="N544" s="254"/>
      <c r="O544" s="254"/>
      <c r="P544" s="254"/>
      <c r="Q544" s="254"/>
      <c r="R544" s="254"/>
      <c r="S544" s="254"/>
      <c r="T544" s="254"/>
      <c r="U544" s="254"/>
      <c r="V544" s="254"/>
      <c r="W544" s="254"/>
      <c r="X544" s="254"/>
      <c r="Y544" s="254"/>
      <c r="Z544" s="254"/>
      <c r="AA544" s="254"/>
      <c r="AB544" s="254"/>
      <c r="AC544" s="254"/>
      <c r="AD544" s="248"/>
      <c r="AE544" s="248"/>
      <c r="AF544" s="248"/>
      <c r="AG544" s="248"/>
      <c r="AH544" s="248"/>
      <c r="AI544" s="248"/>
      <c r="AJ544" s="248"/>
      <c r="AK544" s="255"/>
      <c r="AL544" s="255"/>
      <c r="AM544" s="248" t="str">
        <f>IF(C544="","",AD544*AK544)</f>
        <v/>
      </c>
      <c r="AN544" s="248"/>
      <c r="AO544" s="248"/>
      <c r="AP544" s="248"/>
      <c r="AQ544" s="248"/>
      <c r="AR544" s="248"/>
      <c r="AS544" s="248"/>
    </row>
    <row r="545" spans="2:50" ht="9" customHeight="1" x14ac:dyDescent="0.3">
      <c r="C545" s="249"/>
      <c r="D545" s="249"/>
      <c r="E545" s="254"/>
      <c r="F545" s="254"/>
      <c r="G545" s="254"/>
      <c r="H545" s="254"/>
      <c r="I545" s="254"/>
      <c r="J545" s="254"/>
      <c r="K545" s="254"/>
      <c r="L545" s="254"/>
      <c r="M545" s="254"/>
      <c r="N545" s="254"/>
      <c r="O545" s="254"/>
      <c r="P545" s="254"/>
      <c r="Q545" s="254"/>
      <c r="R545" s="254"/>
      <c r="S545" s="254"/>
      <c r="T545" s="254"/>
      <c r="U545" s="254"/>
      <c r="V545" s="254"/>
      <c r="W545" s="254"/>
      <c r="X545" s="254"/>
      <c r="Y545" s="254"/>
      <c r="Z545" s="254"/>
      <c r="AA545" s="254"/>
      <c r="AB545" s="254"/>
      <c r="AC545" s="254"/>
      <c r="AD545" s="248"/>
      <c r="AE545" s="248"/>
      <c r="AF545" s="248"/>
      <c r="AG545" s="248"/>
      <c r="AH545" s="248"/>
      <c r="AI545" s="248"/>
      <c r="AJ545" s="248"/>
      <c r="AK545" s="255"/>
      <c r="AL545" s="255"/>
      <c r="AM545" s="248"/>
      <c r="AN545" s="248"/>
      <c r="AO545" s="248"/>
      <c r="AP545" s="248"/>
      <c r="AQ545" s="248"/>
      <c r="AR545" s="248"/>
      <c r="AS545" s="248"/>
    </row>
    <row r="546" spans="2:50" ht="9" customHeight="1" x14ac:dyDescent="0.3">
      <c r="C546" s="249"/>
      <c r="D546" s="249"/>
      <c r="E546" s="250" t="s">
        <v>101</v>
      </c>
      <c r="F546" s="250"/>
      <c r="G546" s="250"/>
      <c r="H546" s="250"/>
      <c r="I546" s="250"/>
      <c r="J546" s="250"/>
      <c r="K546" s="250"/>
      <c r="L546" s="250"/>
      <c r="M546" s="250"/>
      <c r="N546" s="250"/>
      <c r="O546" s="250"/>
      <c r="P546" s="250"/>
      <c r="Q546" s="250"/>
      <c r="R546" s="250"/>
      <c r="S546" s="250"/>
      <c r="T546" s="250"/>
      <c r="U546" s="250"/>
      <c r="V546" s="250"/>
      <c r="W546" s="250"/>
      <c r="X546" s="250"/>
      <c r="Y546" s="250"/>
      <c r="Z546" s="250"/>
      <c r="AA546" s="250"/>
      <c r="AB546" s="250"/>
      <c r="AC546" s="250"/>
      <c r="AD546" s="251"/>
      <c r="AE546" s="251"/>
      <c r="AF546" s="251"/>
      <c r="AG546" s="251"/>
      <c r="AH546" s="251"/>
      <c r="AI546" s="251"/>
      <c r="AJ546" s="251"/>
      <c r="AK546" s="252"/>
      <c r="AL546" s="252"/>
      <c r="AM546" s="253">
        <f>SUM(AM516:AS545)</f>
        <v>403200</v>
      </c>
      <c r="AN546" s="253"/>
      <c r="AO546" s="253"/>
      <c r="AP546" s="253"/>
      <c r="AQ546" s="253"/>
      <c r="AR546" s="253"/>
      <c r="AS546" s="253"/>
    </row>
    <row r="547" spans="2:50" ht="9" customHeight="1" x14ac:dyDescent="0.3">
      <c r="C547" s="249"/>
      <c r="D547" s="249"/>
      <c r="E547" s="250"/>
      <c r="F547" s="250"/>
      <c r="G547" s="250"/>
      <c r="H547" s="250"/>
      <c r="I547" s="250"/>
      <c r="J547" s="250"/>
      <c r="K547" s="250"/>
      <c r="L547" s="250"/>
      <c r="M547" s="250"/>
      <c r="N547" s="250"/>
      <c r="O547" s="250"/>
      <c r="P547" s="250"/>
      <c r="Q547" s="250"/>
      <c r="R547" s="250"/>
      <c r="S547" s="250"/>
      <c r="T547" s="250"/>
      <c r="U547" s="250"/>
      <c r="V547" s="250"/>
      <c r="W547" s="250"/>
      <c r="X547" s="250"/>
      <c r="Y547" s="250"/>
      <c r="Z547" s="250"/>
      <c r="AA547" s="250"/>
      <c r="AB547" s="250"/>
      <c r="AC547" s="250"/>
      <c r="AD547" s="251"/>
      <c r="AE547" s="251"/>
      <c r="AF547" s="251"/>
      <c r="AG547" s="251"/>
      <c r="AH547" s="251"/>
      <c r="AI547" s="251"/>
      <c r="AJ547" s="251"/>
      <c r="AK547" s="252"/>
      <c r="AL547" s="252"/>
      <c r="AM547" s="253"/>
      <c r="AN547" s="253"/>
      <c r="AO547" s="253"/>
      <c r="AP547" s="253"/>
      <c r="AQ547" s="253"/>
      <c r="AR547" s="253"/>
      <c r="AS547" s="253"/>
    </row>
    <row r="549" spans="2:50" ht="9" customHeight="1" x14ac:dyDescent="0.3">
      <c r="B549" s="244" t="s">
        <v>1050</v>
      </c>
      <c r="C549" s="244"/>
      <c r="D549" s="245" t="s">
        <v>68</v>
      </c>
      <c r="E549" s="245"/>
      <c r="F549" s="245"/>
      <c r="G549" s="245"/>
      <c r="H549" s="245"/>
      <c r="I549" s="245"/>
      <c r="J549" s="245"/>
      <c r="K549" s="245"/>
      <c r="L549" s="245"/>
      <c r="M549" s="245"/>
      <c r="N549" s="245"/>
      <c r="O549" s="245"/>
      <c r="P549" s="245"/>
      <c r="Q549" s="245"/>
      <c r="R549" s="245"/>
      <c r="S549" s="245"/>
      <c r="T549" s="245"/>
      <c r="U549" s="245"/>
      <c r="V549" s="245"/>
      <c r="W549" s="245"/>
      <c r="X549" s="245"/>
      <c r="Y549" s="245"/>
      <c r="Z549" s="245"/>
      <c r="AA549" s="245"/>
      <c r="AB549" s="245"/>
      <c r="AC549" s="245"/>
      <c r="AD549" s="245"/>
      <c r="AE549" s="245"/>
      <c r="AF549" s="245"/>
      <c r="AG549" s="245"/>
      <c r="AH549" s="245"/>
      <c r="AI549" s="245"/>
      <c r="AJ549" s="245"/>
      <c r="AK549" s="245"/>
      <c r="AL549" s="245"/>
      <c r="AM549" s="245"/>
      <c r="AN549" s="245"/>
      <c r="AO549" s="245"/>
      <c r="AP549" s="245"/>
      <c r="AQ549" s="245"/>
      <c r="AR549" s="245"/>
      <c r="AS549" s="245"/>
      <c r="AT549" s="245"/>
      <c r="AU549" s="245"/>
      <c r="AV549" s="245"/>
      <c r="AW549" s="10"/>
      <c r="AX549" s="11"/>
    </row>
    <row r="550" spans="2:50" ht="9" customHeight="1" x14ac:dyDescent="0.3">
      <c r="B550" s="244"/>
      <c r="C550" s="244"/>
      <c r="D550" s="245"/>
      <c r="E550" s="245"/>
      <c r="F550" s="245"/>
      <c r="G550" s="245"/>
      <c r="H550" s="245"/>
      <c r="I550" s="245"/>
      <c r="J550" s="245"/>
      <c r="K550" s="245"/>
      <c r="L550" s="245"/>
      <c r="M550" s="245"/>
      <c r="N550" s="245"/>
      <c r="O550" s="245"/>
      <c r="P550" s="245"/>
      <c r="Q550" s="245"/>
      <c r="R550" s="245"/>
      <c r="S550" s="245"/>
      <c r="T550" s="245"/>
      <c r="U550" s="245"/>
      <c r="V550" s="245"/>
      <c r="W550" s="245"/>
      <c r="X550" s="245"/>
      <c r="Y550" s="245"/>
      <c r="Z550" s="245"/>
      <c r="AA550" s="245"/>
      <c r="AB550" s="245"/>
      <c r="AC550" s="245"/>
      <c r="AD550" s="245"/>
      <c r="AE550" s="245"/>
      <c r="AF550" s="245"/>
      <c r="AG550" s="245"/>
      <c r="AH550" s="245"/>
      <c r="AI550" s="245"/>
      <c r="AJ550" s="245"/>
      <c r="AK550" s="245"/>
      <c r="AL550" s="245"/>
      <c r="AM550" s="245"/>
      <c r="AN550" s="245"/>
      <c r="AO550" s="245"/>
      <c r="AP550" s="245"/>
      <c r="AQ550" s="245"/>
      <c r="AR550" s="245"/>
      <c r="AS550" s="245"/>
      <c r="AT550" s="245"/>
      <c r="AU550" s="245"/>
      <c r="AV550" s="245"/>
      <c r="AW550" s="10"/>
      <c r="AX550" s="11"/>
    </row>
    <row r="551" spans="2:50" ht="9" customHeight="1" x14ac:dyDescent="0.3">
      <c r="E551" s="246" t="s">
        <v>69</v>
      </c>
      <c r="F551" s="246"/>
      <c r="G551" s="246"/>
      <c r="H551" s="246"/>
      <c r="I551" s="246"/>
      <c r="J551" s="246"/>
      <c r="K551" s="246"/>
      <c r="L551" s="246"/>
      <c r="M551" s="246"/>
      <c r="N551" s="246"/>
      <c r="O551" s="246"/>
      <c r="P551" s="246"/>
      <c r="Q551" s="246"/>
      <c r="R551" s="246"/>
      <c r="S551" s="246"/>
      <c r="T551" s="246"/>
      <c r="U551" s="246"/>
      <c r="V551" s="246"/>
      <c r="W551" s="246"/>
      <c r="X551" s="246"/>
      <c r="Y551" s="246"/>
      <c r="Z551" s="246"/>
      <c r="AA551" s="246"/>
      <c r="AB551" s="246"/>
      <c r="AC551" s="246"/>
      <c r="AD551" s="247" t="s">
        <v>70</v>
      </c>
      <c r="AE551" s="247"/>
      <c r="AF551" s="247"/>
      <c r="AG551" s="247"/>
      <c r="AH551" s="247"/>
      <c r="AI551" s="247"/>
      <c r="AJ551" s="247"/>
      <c r="AM551" s="247" t="s">
        <v>71</v>
      </c>
      <c r="AN551" s="247"/>
      <c r="AO551" s="247"/>
      <c r="AP551" s="247"/>
      <c r="AQ551" s="247"/>
      <c r="AR551" s="247"/>
      <c r="AS551" s="247"/>
    </row>
    <row r="552" spans="2:50" ht="9" customHeight="1" x14ac:dyDescent="0.3">
      <c r="E552" s="246"/>
      <c r="F552" s="246"/>
      <c r="G552" s="246"/>
      <c r="H552" s="246"/>
      <c r="I552" s="246"/>
      <c r="J552" s="246"/>
      <c r="K552" s="246"/>
      <c r="L552" s="246"/>
      <c r="M552" s="246"/>
      <c r="N552" s="246"/>
      <c r="O552" s="246"/>
      <c r="P552" s="246"/>
      <c r="Q552" s="246"/>
      <c r="R552" s="246"/>
      <c r="S552" s="246"/>
      <c r="T552" s="246"/>
      <c r="U552" s="246"/>
      <c r="V552" s="246"/>
      <c r="W552" s="246"/>
      <c r="X552" s="246"/>
      <c r="Y552" s="246"/>
      <c r="Z552" s="246"/>
      <c r="AA552" s="246"/>
      <c r="AB552" s="246"/>
      <c r="AC552" s="246"/>
      <c r="AD552" s="247"/>
      <c r="AE552" s="247"/>
      <c r="AF552" s="247"/>
      <c r="AG552" s="247"/>
      <c r="AH552" s="247"/>
      <c r="AI552" s="247"/>
      <c r="AJ552" s="247"/>
      <c r="AM552" s="247"/>
      <c r="AN552" s="247"/>
      <c r="AO552" s="247"/>
      <c r="AP552" s="247"/>
      <c r="AQ552" s="247"/>
      <c r="AR552" s="247"/>
      <c r="AS552" s="247"/>
    </row>
    <row r="553" spans="2:50" ht="9" customHeight="1" x14ac:dyDescent="0.3">
      <c r="K553" s="2"/>
      <c r="L553" s="2"/>
      <c r="M553" s="2"/>
      <c r="N553" s="2"/>
      <c r="O553" s="2"/>
      <c r="P553" s="2"/>
      <c r="Q553" s="2"/>
      <c r="R553" s="2"/>
      <c r="S553" s="2"/>
      <c r="T553" s="2"/>
      <c r="U553" s="2"/>
      <c r="V553" s="2"/>
      <c r="W553" s="2"/>
      <c r="X553" s="2"/>
      <c r="Y553" s="2"/>
      <c r="Z553" s="2"/>
      <c r="AA553" s="2"/>
      <c r="AB553" s="2"/>
      <c r="AC553" s="2"/>
      <c r="AD553" s="61"/>
      <c r="AE553" s="61"/>
      <c r="AF553" s="61"/>
      <c r="AG553" s="61"/>
      <c r="AH553" s="61"/>
      <c r="AI553" s="61"/>
      <c r="AJ553" s="61"/>
      <c r="AM553" s="62"/>
      <c r="AN553" s="62"/>
      <c r="AO553" s="63"/>
      <c r="AP553" s="63"/>
      <c r="AQ553" s="63"/>
      <c r="AR553" s="63"/>
      <c r="AS553" s="63"/>
    </row>
    <row r="554" spans="2:50" ht="9" customHeight="1" x14ac:dyDescent="0.3">
      <c r="E554" s="237" t="s">
        <v>72</v>
      </c>
      <c r="F554" s="237"/>
      <c r="G554" s="237"/>
      <c r="H554" s="237"/>
      <c r="I554" s="237"/>
      <c r="J554" s="237"/>
      <c r="K554" s="237"/>
      <c r="L554" s="237"/>
      <c r="M554" s="237"/>
      <c r="N554" s="237"/>
      <c r="O554" s="237"/>
      <c r="P554" s="237"/>
      <c r="Q554" s="237"/>
      <c r="R554" s="237"/>
      <c r="S554" s="237"/>
      <c r="T554" s="237"/>
      <c r="U554" s="237"/>
      <c r="V554" s="237"/>
      <c r="W554" s="237"/>
      <c r="X554" s="237"/>
      <c r="Y554" s="237"/>
      <c r="Z554" s="237"/>
      <c r="AA554" s="237"/>
      <c r="AB554" s="237"/>
      <c r="AC554" s="237"/>
      <c r="AD554" s="240">
        <v>231600</v>
      </c>
      <c r="AE554" s="240"/>
      <c r="AF554" s="240"/>
      <c r="AG554" s="240"/>
      <c r="AH554" s="240"/>
      <c r="AI554" s="240"/>
      <c r="AJ554" s="240"/>
      <c r="AM554" s="239" t="e">
        <f>IF(AD554=0,"",AD554/$AM$462)</f>
        <v>#DIV/0!</v>
      </c>
      <c r="AN554" s="239"/>
      <c r="AO554" s="239"/>
      <c r="AP554" s="239"/>
      <c r="AQ554" s="239"/>
      <c r="AR554" s="239"/>
      <c r="AS554" s="239"/>
    </row>
    <row r="555" spans="2:50" ht="9" customHeight="1" x14ac:dyDescent="0.3">
      <c r="E555" s="237"/>
      <c r="F555" s="237"/>
      <c r="G555" s="237"/>
      <c r="H555" s="237"/>
      <c r="I555" s="237"/>
      <c r="J555" s="237"/>
      <c r="K555" s="237"/>
      <c r="L555" s="237"/>
      <c r="M555" s="237"/>
      <c r="N555" s="237"/>
      <c r="O555" s="237"/>
      <c r="P555" s="237"/>
      <c r="Q555" s="237"/>
      <c r="R555" s="237"/>
      <c r="S555" s="237"/>
      <c r="T555" s="237"/>
      <c r="U555" s="237"/>
      <c r="V555" s="237"/>
      <c r="W555" s="237"/>
      <c r="X555" s="237"/>
      <c r="Y555" s="237"/>
      <c r="Z555" s="237"/>
      <c r="AA555" s="237"/>
      <c r="AB555" s="237"/>
      <c r="AC555" s="237"/>
      <c r="AD555" s="240"/>
      <c r="AE555" s="240"/>
      <c r="AF555" s="240"/>
      <c r="AG555" s="240"/>
      <c r="AH555" s="240"/>
      <c r="AI555" s="240"/>
      <c r="AJ555" s="240"/>
      <c r="AM555" s="239"/>
      <c r="AN555" s="239"/>
      <c r="AO555" s="239"/>
      <c r="AP555" s="239"/>
      <c r="AQ555" s="239"/>
      <c r="AR555" s="239"/>
      <c r="AS555" s="239"/>
    </row>
    <row r="556" spans="2:50" ht="9" customHeight="1" x14ac:dyDescent="0.3">
      <c r="K556" s="2"/>
      <c r="L556" s="2"/>
      <c r="M556" s="2"/>
      <c r="N556" s="2"/>
      <c r="O556" s="2"/>
      <c r="P556" s="2"/>
      <c r="Q556" s="2"/>
      <c r="R556" s="2"/>
      <c r="S556" s="2"/>
      <c r="T556" s="2"/>
      <c r="U556" s="2"/>
      <c r="V556" s="2"/>
      <c r="W556" s="2"/>
      <c r="X556" s="2"/>
      <c r="Y556" s="2"/>
      <c r="Z556" s="2"/>
      <c r="AA556" s="2"/>
      <c r="AB556" s="2"/>
      <c r="AC556" s="2"/>
      <c r="AD556" s="61"/>
      <c r="AE556" s="61"/>
      <c r="AF556" s="61"/>
      <c r="AG556" s="61"/>
      <c r="AH556" s="61"/>
      <c r="AI556" s="61"/>
      <c r="AJ556" s="61"/>
      <c r="AM556" s="62"/>
      <c r="AN556" s="62"/>
      <c r="AO556" s="62"/>
      <c r="AP556" s="62"/>
      <c r="AQ556" s="62"/>
      <c r="AR556" s="63"/>
      <c r="AS556" s="63"/>
    </row>
    <row r="557" spans="2:50" ht="9" customHeight="1" x14ac:dyDescent="0.3">
      <c r="E557" s="234" t="s">
        <v>73</v>
      </c>
      <c r="F557" s="234"/>
      <c r="G557" s="234"/>
      <c r="H557" s="234"/>
      <c r="I557" s="234"/>
      <c r="J557" s="234"/>
      <c r="K557" s="234"/>
      <c r="L557" s="234"/>
      <c r="M557" s="234"/>
      <c r="N557" s="234"/>
      <c r="O557" s="234"/>
      <c r="P557" s="234"/>
      <c r="Q557" s="234"/>
      <c r="R557" s="234"/>
      <c r="S557" s="234"/>
      <c r="T557" s="234"/>
      <c r="U557" s="234"/>
      <c r="V557" s="234"/>
      <c r="W557" s="234"/>
      <c r="X557" s="234"/>
      <c r="Y557" s="234"/>
      <c r="Z557" s="234"/>
      <c r="AA557" s="234"/>
      <c r="AB557" s="234"/>
      <c r="AC557" s="234"/>
      <c r="AD557" s="235"/>
      <c r="AE557" s="235"/>
      <c r="AF557" s="235"/>
      <c r="AG557" s="235"/>
      <c r="AH557" s="235"/>
      <c r="AI557" s="235"/>
      <c r="AJ557" s="235"/>
      <c r="AM557" s="236" t="str">
        <f>IF(AD557=0,"",AD557/$AM$462)</f>
        <v/>
      </c>
      <c r="AN557" s="236"/>
      <c r="AO557" s="236"/>
      <c r="AP557" s="236"/>
      <c r="AQ557" s="236"/>
      <c r="AR557" s="236"/>
      <c r="AS557" s="236"/>
    </row>
    <row r="558" spans="2:50" ht="9" customHeight="1" x14ac:dyDescent="0.3">
      <c r="E558" s="234"/>
      <c r="F558" s="234"/>
      <c r="G558" s="234"/>
      <c r="H558" s="234"/>
      <c r="I558" s="234"/>
      <c r="J558" s="234"/>
      <c r="K558" s="234"/>
      <c r="L558" s="234"/>
      <c r="M558" s="234"/>
      <c r="N558" s="234"/>
      <c r="O558" s="234"/>
      <c r="P558" s="234"/>
      <c r="Q558" s="234"/>
      <c r="R558" s="234"/>
      <c r="S558" s="234"/>
      <c r="T558" s="234"/>
      <c r="U558" s="234"/>
      <c r="V558" s="234"/>
      <c r="W558" s="234"/>
      <c r="X558" s="234"/>
      <c r="Y558" s="234"/>
      <c r="Z558" s="234"/>
      <c r="AA558" s="234"/>
      <c r="AB558" s="234"/>
      <c r="AC558" s="234"/>
      <c r="AD558" s="235"/>
      <c r="AE558" s="235"/>
      <c r="AF558" s="235"/>
      <c r="AG558" s="235"/>
      <c r="AH558" s="235"/>
      <c r="AI558" s="235"/>
      <c r="AJ558" s="235"/>
      <c r="AM558" s="236"/>
      <c r="AN558" s="236"/>
      <c r="AO558" s="236"/>
      <c r="AP558" s="236"/>
      <c r="AQ558" s="236"/>
      <c r="AR558" s="236"/>
      <c r="AS558" s="236"/>
    </row>
    <row r="559" spans="2:50" ht="9" customHeight="1" x14ac:dyDescent="0.3">
      <c r="E559" s="241" t="s">
        <v>74</v>
      </c>
      <c r="F559" s="241"/>
      <c r="G559" s="241"/>
      <c r="H559" s="241"/>
      <c r="I559" s="241"/>
      <c r="J559" s="241"/>
      <c r="K559" s="241"/>
      <c r="L559" s="241"/>
      <c r="M559" s="241"/>
      <c r="N559" s="241"/>
      <c r="O559" s="241"/>
      <c r="P559" s="241"/>
      <c r="Q559" s="241"/>
      <c r="R559" s="241"/>
      <c r="S559" s="241"/>
      <c r="T559" s="241"/>
      <c r="U559" s="241"/>
      <c r="V559" s="241"/>
      <c r="W559" s="241"/>
      <c r="X559" s="241"/>
      <c r="Y559" s="241"/>
      <c r="Z559" s="241"/>
      <c r="AA559" s="241"/>
      <c r="AB559" s="241"/>
      <c r="AC559" s="241"/>
      <c r="AD559" s="242"/>
      <c r="AE559" s="242"/>
      <c r="AF559" s="242"/>
      <c r="AG559" s="242"/>
      <c r="AH559" s="242"/>
      <c r="AI559" s="242"/>
      <c r="AJ559" s="242"/>
      <c r="AM559" s="243" t="str">
        <f>IF(AD559=0,"",AD559/$AM$462)</f>
        <v/>
      </c>
      <c r="AN559" s="243"/>
      <c r="AO559" s="243"/>
      <c r="AP559" s="243"/>
      <c r="AQ559" s="243"/>
      <c r="AR559" s="243"/>
      <c r="AS559" s="243"/>
    </row>
    <row r="560" spans="2:50" ht="9" customHeight="1" x14ac:dyDescent="0.3">
      <c r="E560" s="241"/>
      <c r="F560" s="241"/>
      <c r="G560" s="241"/>
      <c r="H560" s="241"/>
      <c r="I560" s="241"/>
      <c r="J560" s="241"/>
      <c r="K560" s="241"/>
      <c r="L560" s="241"/>
      <c r="M560" s="241"/>
      <c r="N560" s="241"/>
      <c r="O560" s="241"/>
      <c r="P560" s="241"/>
      <c r="Q560" s="241"/>
      <c r="R560" s="241"/>
      <c r="S560" s="241"/>
      <c r="T560" s="241"/>
      <c r="U560" s="241"/>
      <c r="V560" s="241"/>
      <c r="W560" s="241"/>
      <c r="X560" s="241"/>
      <c r="Y560" s="241"/>
      <c r="Z560" s="241"/>
      <c r="AA560" s="241"/>
      <c r="AB560" s="241"/>
      <c r="AC560" s="241"/>
      <c r="AD560" s="242"/>
      <c r="AE560" s="242"/>
      <c r="AF560" s="242"/>
      <c r="AG560" s="242"/>
      <c r="AH560" s="242"/>
      <c r="AI560" s="242"/>
      <c r="AJ560" s="242"/>
      <c r="AM560" s="243"/>
      <c r="AN560" s="243"/>
      <c r="AO560" s="243"/>
      <c r="AP560" s="243"/>
      <c r="AQ560" s="243"/>
      <c r="AR560" s="243"/>
      <c r="AS560" s="243"/>
    </row>
    <row r="561" spans="5:45" ht="9" customHeight="1" x14ac:dyDescent="0.3">
      <c r="E561" s="234" t="s">
        <v>75</v>
      </c>
      <c r="F561" s="234"/>
      <c r="G561" s="234"/>
      <c r="H561" s="234"/>
      <c r="I561" s="234"/>
      <c r="J561" s="234"/>
      <c r="K561" s="234"/>
      <c r="L561" s="234"/>
      <c r="M561" s="234"/>
      <c r="N561" s="234"/>
      <c r="O561" s="234"/>
      <c r="P561" s="234"/>
      <c r="Q561" s="234"/>
      <c r="R561" s="234"/>
      <c r="S561" s="234"/>
      <c r="T561" s="234"/>
      <c r="U561" s="234"/>
      <c r="V561" s="234"/>
      <c r="W561" s="234"/>
      <c r="X561" s="234"/>
      <c r="Y561" s="234"/>
      <c r="Z561" s="234"/>
      <c r="AA561" s="234"/>
      <c r="AB561" s="234"/>
      <c r="AC561" s="234"/>
      <c r="AD561" s="235"/>
      <c r="AE561" s="235"/>
      <c r="AF561" s="235"/>
      <c r="AG561" s="235"/>
      <c r="AH561" s="235"/>
      <c r="AI561" s="235"/>
      <c r="AJ561" s="235"/>
      <c r="AM561" s="236" t="str">
        <f>IF(AD561=0,"",AD561/$AM$462)</f>
        <v/>
      </c>
      <c r="AN561" s="236"/>
      <c r="AO561" s="236"/>
      <c r="AP561" s="236"/>
      <c r="AQ561" s="236"/>
      <c r="AR561" s="236"/>
      <c r="AS561" s="236"/>
    </row>
    <row r="562" spans="5:45" ht="9" customHeight="1" x14ac:dyDescent="0.3">
      <c r="E562" s="234"/>
      <c r="F562" s="234"/>
      <c r="G562" s="234"/>
      <c r="H562" s="234"/>
      <c r="I562" s="234"/>
      <c r="J562" s="234"/>
      <c r="K562" s="234"/>
      <c r="L562" s="234"/>
      <c r="M562" s="234"/>
      <c r="N562" s="234"/>
      <c r="O562" s="234"/>
      <c r="P562" s="234"/>
      <c r="Q562" s="234"/>
      <c r="R562" s="234"/>
      <c r="S562" s="234"/>
      <c r="T562" s="234"/>
      <c r="U562" s="234"/>
      <c r="V562" s="234"/>
      <c r="W562" s="234"/>
      <c r="X562" s="234"/>
      <c r="Y562" s="234"/>
      <c r="Z562" s="234"/>
      <c r="AA562" s="234"/>
      <c r="AB562" s="234"/>
      <c r="AC562" s="234"/>
      <c r="AD562" s="235"/>
      <c r="AE562" s="235"/>
      <c r="AF562" s="235"/>
      <c r="AG562" s="235"/>
      <c r="AH562" s="235"/>
      <c r="AI562" s="235"/>
      <c r="AJ562" s="235"/>
      <c r="AM562" s="236"/>
      <c r="AN562" s="236"/>
      <c r="AO562" s="236"/>
      <c r="AP562" s="236"/>
      <c r="AQ562" s="236"/>
      <c r="AR562" s="236"/>
      <c r="AS562" s="236"/>
    </row>
    <row r="563" spans="5:45" ht="9" customHeight="1" x14ac:dyDescent="0.3">
      <c r="E563" s="241" t="s">
        <v>76</v>
      </c>
      <c r="F563" s="241"/>
      <c r="G563" s="241"/>
      <c r="H563" s="241"/>
      <c r="I563" s="241"/>
      <c r="J563" s="241"/>
      <c r="K563" s="241"/>
      <c r="L563" s="241"/>
      <c r="M563" s="241"/>
      <c r="N563" s="241"/>
      <c r="O563" s="241"/>
      <c r="P563" s="241"/>
      <c r="Q563" s="241"/>
      <c r="R563" s="241"/>
      <c r="S563" s="241"/>
      <c r="T563" s="241"/>
      <c r="U563" s="241"/>
      <c r="V563" s="241"/>
      <c r="W563" s="241"/>
      <c r="X563" s="241"/>
      <c r="Y563" s="241"/>
      <c r="Z563" s="241"/>
      <c r="AA563" s="241"/>
      <c r="AB563" s="241"/>
      <c r="AC563" s="241"/>
      <c r="AD563" s="242"/>
      <c r="AE563" s="242"/>
      <c r="AF563" s="242"/>
      <c r="AG563" s="242"/>
      <c r="AH563" s="242"/>
      <c r="AI563" s="242"/>
      <c r="AJ563" s="242"/>
      <c r="AM563" s="243" t="str">
        <f>IF(AD563=0,"",AD563/$AM$462)</f>
        <v/>
      </c>
      <c r="AN563" s="243"/>
      <c r="AO563" s="243"/>
      <c r="AP563" s="243"/>
      <c r="AQ563" s="243"/>
      <c r="AR563" s="243"/>
      <c r="AS563" s="243"/>
    </row>
    <row r="564" spans="5:45" ht="9" customHeight="1" x14ac:dyDescent="0.3">
      <c r="E564" s="241"/>
      <c r="F564" s="241"/>
      <c r="G564" s="241"/>
      <c r="H564" s="241"/>
      <c r="I564" s="241"/>
      <c r="J564" s="241"/>
      <c r="K564" s="241"/>
      <c r="L564" s="241"/>
      <c r="M564" s="241"/>
      <c r="N564" s="241"/>
      <c r="O564" s="241"/>
      <c r="P564" s="241"/>
      <c r="Q564" s="241"/>
      <c r="R564" s="241"/>
      <c r="S564" s="241"/>
      <c r="T564" s="241"/>
      <c r="U564" s="241"/>
      <c r="V564" s="241"/>
      <c r="W564" s="241"/>
      <c r="X564" s="241"/>
      <c r="Y564" s="241"/>
      <c r="Z564" s="241"/>
      <c r="AA564" s="241"/>
      <c r="AB564" s="241"/>
      <c r="AC564" s="241"/>
      <c r="AD564" s="242"/>
      <c r="AE564" s="242"/>
      <c r="AF564" s="242"/>
      <c r="AG564" s="242"/>
      <c r="AH564" s="242"/>
      <c r="AI564" s="242"/>
      <c r="AJ564" s="242"/>
      <c r="AM564" s="243"/>
      <c r="AN564" s="243"/>
      <c r="AO564" s="243"/>
      <c r="AP564" s="243"/>
      <c r="AQ564" s="243"/>
      <c r="AR564" s="243"/>
      <c r="AS564" s="243"/>
    </row>
    <row r="565" spans="5:45" ht="9" customHeight="1" x14ac:dyDescent="0.3">
      <c r="E565" s="234" t="s">
        <v>52</v>
      </c>
      <c r="F565" s="234"/>
      <c r="G565" s="234"/>
      <c r="H565" s="234"/>
      <c r="I565" s="234"/>
      <c r="J565" s="234"/>
      <c r="K565" s="234"/>
      <c r="L565" s="234"/>
      <c r="M565" s="234"/>
      <c r="N565" s="234"/>
      <c r="O565" s="234"/>
      <c r="P565" s="234"/>
      <c r="Q565" s="234"/>
      <c r="R565" s="234"/>
      <c r="S565" s="234"/>
      <c r="T565" s="234"/>
      <c r="U565" s="234"/>
      <c r="V565" s="234"/>
      <c r="W565" s="234"/>
      <c r="X565" s="234"/>
      <c r="Y565" s="234"/>
      <c r="Z565" s="234"/>
      <c r="AA565" s="234"/>
      <c r="AB565" s="234"/>
      <c r="AC565" s="234"/>
      <c r="AD565" s="235"/>
      <c r="AE565" s="235"/>
      <c r="AF565" s="235"/>
      <c r="AG565" s="235"/>
      <c r="AH565" s="235"/>
      <c r="AI565" s="235"/>
      <c r="AJ565" s="235"/>
      <c r="AM565" s="236" t="str">
        <f>IF(AD565=0,"",AD565/$AM$462)</f>
        <v/>
      </c>
      <c r="AN565" s="236"/>
      <c r="AO565" s="236"/>
      <c r="AP565" s="236"/>
      <c r="AQ565" s="236"/>
      <c r="AR565" s="236"/>
      <c r="AS565" s="236"/>
    </row>
    <row r="566" spans="5:45" ht="9" customHeight="1" x14ac:dyDescent="0.3">
      <c r="E566" s="234"/>
      <c r="F566" s="234"/>
      <c r="G566" s="234"/>
      <c r="H566" s="234"/>
      <c r="I566" s="234"/>
      <c r="J566" s="234"/>
      <c r="K566" s="234"/>
      <c r="L566" s="234"/>
      <c r="M566" s="234"/>
      <c r="N566" s="234"/>
      <c r="O566" s="234"/>
      <c r="P566" s="234"/>
      <c r="Q566" s="234"/>
      <c r="R566" s="234"/>
      <c r="S566" s="234"/>
      <c r="T566" s="234"/>
      <c r="U566" s="234"/>
      <c r="V566" s="234"/>
      <c r="W566" s="234"/>
      <c r="X566" s="234"/>
      <c r="Y566" s="234"/>
      <c r="Z566" s="234"/>
      <c r="AA566" s="234"/>
      <c r="AB566" s="234"/>
      <c r="AC566" s="234"/>
      <c r="AD566" s="235"/>
      <c r="AE566" s="235"/>
      <c r="AF566" s="235"/>
      <c r="AG566" s="235"/>
      <c r="AH566" s="235"/>
      <c r="AI566" s="235"/>
      <c r="AJ566" s="235"/>
      <c r="AM566" s="236"/>
      <c r="AN566" s="236"/>
      <c r="AO566" s="236"/>
      <c r="AP566" s="236"/>
      <c r="AQ566" s="236"/>
      <c r="AR566" s="236"/>
      <c r="AS566" s="236"/>
    </row>
    <row r="567" spans="5:45" ht="9" customHeight="1" x14ac:dyDescent="0.3">
      <c r="E567" s="241" t="s">
        <v>77</v>
      </c>
      <c r="F567" s="241"/>
      <c r="G567" s="241"/>
      <c r="H567" s="241"/>
      <c r="I567" s="241"/>
      <c r="J567" s="241"/>
      <c r="K567" s="241"/>
      <c r="L567" s="241"/>
      <c r="M567" s="241"/>
      <c r="N567" s="241"/>
      <c r="O567" s="241"/>
      <c r="P567" s="241"/>
      <c r="Q567" s="241"/>
      <c r="R567" s="241"/>
      <c r="S567" s="241"/>
      <c r="T567" s="241"/>
      <c r="U567" s="241"/>
      <c r="V567" s="241"/>
      <c r="W567" s="241"/>
      <c r="X567" s="241"/>
      <c r="Y567" s="241"/>
      <c r="Z567" s="241"/>
      <c r="AA567" s="241"/>
      <c r="AB567" s="241"/>
      <c r="AC567" s="241"/>
      <c r="AD567" s="242"/>
      <c r="AE567" s="242"/>
      <c r="AF567" s="242"/>
      <c r="AG567" s="242"/>
      <c r="AH567" s="242"/>
      <c r="AI567" s="242"/>
      <c r="AJ567" s="242"/>
      <c r="AM567" s="243" t="str">
        <f>IF(AD567=0,"",AD567/$AM$462)</f>
        <v/>
      </c>
      <c r="AN567" s="243"/>
      <c r="AO567" s="243"/>
      <c r="AP567" s="243"/>
      <c r="AQ567" s="243"/>
      <c r="AR567" s="243"/>
      <c r="AS567" s="243"/>
    </row>
    <row r="568" spans="5:45" ht="9" customHeight="1" x14ac:dyDescent="0.3">
      <c r="E568" s="241"/>
      <c r="F568" s="241"/>
      <c r="G568" s="241"/>
      <c r="H568" s="241"/>
      <c r="I568" s="241"/>
      <c r="J568" s="241"/>
      <c r="K568" s="241"/>
      <c r="L568" s="241"/>
      <c r="M568" s="241"/>
      <c r="N568" s="241"/>
      <c r="O568" s="241"/>
      <c r="P568" s="241"/>
      <c r="Q568" s="241"/>
      <c r="R568" s="241"/>
      <c r="S568" s="241"/>
      <c r="T568" s="241"/>
      <c r="U568" s="241"/>
      <c r="V568" s="241"/>
      <c r="W568" s="241"/>
      <c r="X568" s="241"/>
      <c r="Y568" s="241"/>
      <c r="Z568" s="241"/>
      <c r="AA568" s="241"/>
      <c r="AB568" s="241"/>
      <c r="AC568" s="241"/>
      <c r="AD568" s="242"/>
      <c r="AE568" s="242"/>
      <c r="AF568" s="242"/>
      <c r="AG568" s="242"/>
      <c r="AH568" s="242"/>
      <c r="AI568" s="242"/>
      <c r="AJ568" s="242"/>
      <c r="AM568" s="243"/>
      <c r="AN568" s="243"/>
      <c r="AO568" s="243"/>
      <c r="AP568" s="243"/>
      <c r="AQ568" s="243"/>
      <c r="AR568" s="243"/>
      <c r="AS568" s="243"/>
    </row>
    <row r="569" spans="5:45" ht="9" customHeight="1" x14ac:dyDescent="0.3">
      <c r="E569" s="234" t="s">
        <v>54</v>
      </c>
      <c r="F569" s="234"/>
      <c r="G569" s="234"/>
      <c r="H569" s="234"/>
      <c r="I569" s="234"/>
      <c r="J569" s="234"/>
      <c r="K569" s="234"/>
      <c r="L569" s="234"/>
      <c r="M569" s="234"/>
      <c r="N569" s="234"/>
      <c r="O569" s="234"/>
      <c r="P569" s="234"/>
      <c r="Q569" s="234"/>
      <c r="R569" s="234"/>
      <c r="S569" s="234"/>
      <c r="T569" s="234"/>
      <c r="U569" s="234"/>
      <c r="V569" s="234"/>
      <c r="W569" s="234"/>
      <c r="X569" s="234"/>
      <c r="Y569" s="234"/>
      <c r="Z569" s="234"/>
      <c r="AA569" s="234"/>
      <c r="AB569" s="234"/>
      <c r="AC569" s="234"/>
      <c r="AD569" s="235"/>
      <c r="AE569" s="235"/>
      <c r="AF569" s="235"/>
      <c r="AG569" s="235"/>
      <c r="AH569" s="235"/>
      <c r="AI569" s="235"/>
      <c r="AJ569" s="235"/>
      <c r="AM569" s="236" t="str">
        <f>IF(AD569=0,"",AD569/$AM$462)</f>
        <v/>
      </c>
      <c r="AN569" s="236"/>
      <c r="AO569" s="236"/>
      <c r="AP569" s="236"/>
      <c r="AQ569" s="236"/>
      <c r="AR569" s="236"/>
      <c r="AS569" s="236"/>
    </row>
    <row r="570" spans="5:45" ht="9" customHeight="1" x14ac:dyDescent="0.3">
      <c r="E570" s="234"/>
      <c r="F570" s="234"/>
      <c r="G570" s="234"/>
      <c r="H570" s="234"/>
      <c r="I570" s="234"/>
      <c r="J570" s="234"/>
      <c r="K570" s="234"/>
      <c r="L570" s="234"/>
      <c r="M570" s="234"/>
      <c r="N570" s="234"/>
      <c r="O570" s="234"/>
      <c r="P570" s="234"/>
      <c r="Q570" s="234"/>
      <c r="R570" s="234"/>
      <c r="S570" s="234"/>
      <c r="T570" s="234"/>
      <c r="U570" s="234"/>
      <c r="V570" s="234"/>
      <c r="W570" s="234"/>
      <c r="X570" s="234"/>
      <c r="Y570" s="234"/>
      <c r="Z570" s="234"/>
      <c r="AA570" s="234"/>
      <c r="AB570" s="234"/>
      <c r="AC570" s="234"/>
      <c r="AD570" s="235"/>
      <c r="AE570" s="235"/>
      <c r="AF570" s="235"/>
      <c r="AG570" s="235"/>
      <c r="AH570" s="235"/>
      <c r="AI570" s="235"/>
      <c r="AJ570" s="235"/>
      <c r="AM570" s="236"/>
      <c r="AN570" s="236"/>
      <c r="AO570" s="236"/>
      <c r="AP570" s="236"/>
      <c r="AQ570" s="236"/>
      <c r="AR570" s="236"/>
      <c r="AS570" s="236"/>
    </row>
    <row r="571" spans="5:45" ht="9" customHeight="1" x14ac:dyDescent="0.3">
      <c r="E571" s="241" t="s">
        <v>78</v>
      </c>
      <c r="F571" s="241"/>
      <c r="G571" s="241"/>
      <c r="H571" s="241"/>
      <c r="I571" s="241"/>
      <c r="J571" s="241"/>
      <c r="K571" s="241"/>
      <c r="L571" s="241"/>
      <c r="M571" s="241"/>
      <c r="N571" s="241"/>
      <c r="O571" s="241"/>
      <c r="P571" s="241"/>
      <c r="Q571" s="241"/>
      <c r="R571" s="241"/>
      <c r="S571" s="241"/>
      <c r="T571" s="241"/>
      <c r="U571" s="241"/>
      <c r="V571" s="241"/>
      <c r="W571" s="241"/>
      <c r="X571" s="241"/>
      <c r="Y571" s="241"/>
      <c r="Z571" s="241"/>
      <c r="AA571" s="241"/>
      <c r="AB571" s="241"/>
      <c r="AC571" s="241"/>
      <c r="AD571" s="242"/>
      <c r="AE571" s="242"/>
      <c r="AF571" s="242"/>
      <c r="AG571" s="242"/>
      <c r="AH571" s="242"/>
      <c r="AI571" s="242"/>
      <c r="AJ571" s="242"/>
      <c r="AM571" s="243" t="str">
        <f>IF(AD571=0,"",AD571/$AM$462)</f>
        <v/>
      </c>
      <c r="AN571" s="243"/>
      <c r="AO571" s="243"/>
      <c r="AP571" s="243"/>
      <c r="AQ571" s="243"/>
      <c r="AR571" s="243"/>
      <c r="AS571" s="243"/>
    </row>
    <row r="572" spans="5:45" ht="9" customHeight="1" x14ac:dyDescent="0.3">
      <c r="E572" s="241"/>
      <c r="F572" s="241"/>
      <c r="G572" s="241"/>
      <c r="H572" s="241"/>
      <c r="I572" s="241"/>
      <c r="J572" s="241"/>
      <c r="K572" s="241"/>
      <c r="L572" s="241"/>
      <c r="M572" s="241"/>
      <c r="N572" s="241"/>
      <c r="O572" s="241"/>
      <c r="P572" s="241"/>
      <c r="Q572" s="241"/>
      <c r="R572" s="241"/>
      <c r="S572" s="241"/>
      <c r="T572" s="241"/>
      <c r="U572" s="241"/>
      <c r="V572" s="241"/>
      <c r="W572" s="241"/>
      <c r="X572" s="241"/>
      <c r="Y572" s="241"/>
      <c r="Z572" s="241"/>
      <c r="AA572" s="241"/>
      <c r="AB572" s="241"/>
      <c r="AC572" s="241"/>
      <c r="AD572" s="242"/>
      <c r="AE572" s="242"/>
      <c r="AF572" s="242"/>
      <c r="AG572" s="242"/>
      <c r="AH572" s="242"/>
      <c r="AI572" s="242"/>
      <c r="AJ572" s="242"/>
      <c r="AM572" s="243"/>
      <c r="AN572" s="243"/>
      <c r="AO572" s="243"/>
      <c r="AP572" s="243"/>
      <c r="AQ572" s="243"/>
      <c r="AR572" s="243"/>
      <c r="AS572" s="243"/>
    </row>
    <row r="573" spans="5:45" ht="9" customHeight="1" x14ac:dyDescent="0.3">
      <c r="E573" s="234" t="s">
        <v>79</v>
      </c>
      <c r="F573" s="234"/>
      <c r="G573" s="234"/>
      <c r="H573" s="234"/>
      <c r="I573" s="234"/>
      <c r="J573" s="234"/>
      <c r="K573" s="234"/>
      <c r="L573" s="234"/>
      <c r="M573" s="234"/>
      <c r="N573" s="234"/>
      <c r="O573" s="234"/>
      <c r="P573" s="234"/>
      <c r="Q573" s="234"/>
      <c r="R573" s="234"/>
      <c r="S573" s="234"/>
      <c r="T573" s="234"/>
      <c r="U573" s="234"/>
      <c r="V573" s="234"/>
      <c r="W573" s="234"/>
      <c r="X573" s="234"/>
      <c r="Y573" s="234"/>
      <c r="Z573" s="234"/>
      <c r="AA573" s="234"/>
      <c r="AB573" s="234"/>
      <c r="AC573" s="234"/>
      <c r="AD573" s="235">
        <v>150000</v>
      </c>
      <c r="AE573" s="235"/>
      <c r="AF573" s="235"/>
      <c r="AG573" s="235"/>
      <c r="AH573" s="235"/>
      <c r="AI573" s="235"/>
      <c r="AJ573" s="235"/>
      <c r="AM573" s="236" t="e">
        <f>IF(AD573=0,"",AD573/$AM$462)</f>
        <v>#DIV/0!</v>
      </c>
      <c r="AN573" s="236"/>
      <c r="AO573" s="236"/>
      <c r="AP573" s="236"/>
      <c r="AQ573" s="236"/>
      <c r="AR573" s="236"/>
      <c r="AS573" s="236"/>
    </row>
    <row r="574" spans="5:45" ht="9" customHeight="1" x14ac:dyDescent="0.3">
      <c r="E574" s="234"/>
      <c r="F574" s="234"/>
      <c r="G574" s="234"/>
      <c r="H574" s="234"/>
      <c r="I574" s="234"/>
      <c r="J574" s="234"/>
      <c r="K574" s="234"/>
      <c r="L574" s="234"/>
      <c r="M574" s="234"/>
      <c r="N574" s="234"/>
      <c r="O574" s="234"/>
      <c r="P574" s="234"/>
      <c r="Q574" s="234"/>
      <c r="R574" s="234"/>
      <c r="S574" s="234"/>
      <c r="T574" s="234"/>
      <c r="U574" s="234"/>
      <c r="V574" s="234"/>
      <c r="W574" s="234"/>
      <c r="X574" s="234"/>
      <c r="Y574" s="234"/>
      <c r="Z574" s="234"/>
      <c r="AA574" s="234"/>
      <c r="AB574" s="234"/>
      <c r="AC574" s="234"/>
      <c r="AD574" s="235"/>
      <c r="AE574" s="235"/>
      <c r="AF574" s="235"/>
      <c r="AG574" s="235"/>
      <c r="AH574" s="235"/>
      <c r="AI574" s="235"/>
      <c r="AJ574" s="235"/>
      <c r="AM574" s="236"/>
      <c r="AN574" s="236"/>
      <c r="AO574" s="236"/>
      <c r="AP574" s="236"/>
      <c r="AQ574" s="236"/>
      <c r="AR574" s="236"/>
      <c r="AS574" s="236"/>
    </row>
    <row r="575" spans="5:45" ht="9" customHeight="1" x14ac:dyDescent="0.3">
      <c r="E575" s="241" t="s">
        <v>80</v>
      </c>
      <c r="F575" s="241"/>
      <c r="G575" s="241"/>
      <c r="H575" s="241"/>
      <c r="I575" s="241"/>
      <c r="J575" s="241"/>
      <c r="K575" s="241"/>
      <c r="L575" s="241"/>
      <c r="M575" s="241"/>
      <c r="N575" s="241"/>
      <c r="O575" s="241"/>
      <c r="P575" s="241"/>
      <c r="Q575" s="241"/>
      <c r="R575" s="241"/>
      <c r="S575" s="241"/>
      <c r="T575" s="241"/>
      <c r="U575" s="241"/>
      <c r="V575" s="241"/>
      <c r="W575" s="241"/>
      <c r="X575" s="241"/>
      <c r="Y575" s="241"/>
      <c r="Z575" s="241"/>
      <c r="AA575" s="241"/>
      <c r="AB575" s="241"/>
      <c r="AC575" s="241"/>
      <c r="AD575" s="242"/>
      <c r="AE575" s="242"/>
      <c r="AF575" s="242"/>
      <c r="AG575" s="242"/>
      <c r="AH575" s="242"/>
      <c r="AI575" s="242"/>
      <c r="AJ575" s="242"/>
      <c r="AM575" s="243" t="str">
        <f>IF(AD575=0,"",AD575/$AM$462)</f>
        <v/>
      </c>
      <c r="AN575" s="243"/>
      <c r="AO575" s="243"/>
      <c r="AP575" s="243"/>
      <c r="AQ575" s="243"/>
      <c r="AR575" s="243"/>
      <c r="AS575" s="243"/>
    </row>
    <row r="576" spans="5:45" ht="9" customHeight="1" x14ac:dyDescent="0.3">
      <c r="E576" s="241"/>
      <c r="F576" s="241"/>
      <c r="G576" s="241"/>
      <c r="H576" s="241"/>
      <c r="I576" s="241"/>
      <c r="J576" s="241"/>
      <c r="K576" s="241"/>
      <c r="L576" s="241"/>
      <c r="M576" s="241"/>
      <c r="N576" s="241"/>
      <c r="O576" s="241"/>
      <c r="P576" s="241"/>
      <c r="Q576" s="241"/>
      <c r="R576" s="241"/>
      <c r="S576" s="241"/>
      <c r="T576" s="241"/>
      <c r="U576" s="241"/>
      <c r="V576" s="241"/>
      <c r="W576" s="241"/>
      <c r="X576" s="241"/>
      <c r="Y576" s="241"/>
      <c r="Z576" s="241"/>
      <c r="AA576" s="241"/>
      <c r="AB576" s="241"/>
      <c r="AC576" s="241"/>
      <c r="AD576" s="242"/>
      <c r="AE576" s="242"/>
      <c r="AF576" s="242"/>
      <c r="AG576" s="242"/>
      <c r="AH576" s="242"/>
      <c r="AI576" s="242"/>
      <c r="AJ576" s="242"/>
      <c r="AM576" s="243"/>
      <c r="AN576" s="243"/>
      <c r="AO576" s="243"/>
      <c r="AP576" s="243"/>
      <c r="AQ576" s="243"/>
      <c r="AR576" s="243"/>
      <c r="AS576" s="243"/>
    </row>
    <row r="577" spans="1:47" ht="9" customHeight="1" x14ac:dyDescent="0.3">
      <c r="E577" s="234" t="s">
        <v>80</v>
      </c>
      <c r="F577" s="234"/>
      <c r="G577" s="234"/>
      <c r="H577" s="234"/>
      <c r="I577" s="234"/>
      <c r="J577" s="234"/>
      <c r="K577" s="234"/>
      <c r="L577" s="234"/>
      <c r="M577" s="234"/>
      <c r="N577" s="234"/>
      <c r="O577" s="234"/>
      <c r="P577" s="234"/>
      <c r="Q577" s="234"/>
      <c r="R577" s="234"/>
      <c r="S577" s="234"/>
      <c r="T577" s="234"/>
      <c r="U577" s="234"/>
      <c r="V577" s="234"/>
      <c r="W577" s="234"/>
      <c r="X577" s="234"/>
      <c r="Y577" s="234"/>
      <c r="Z577" s="234"/>
      <c r="AA577" s="234"/>
      <c r="AB577" s="234"/>
      <c r="AC577" s="234"/>
      <c r="AD577" s="235"/>
      <c r="AE577" s="235"/>
      <c r="AF577" s="235"/>
      <c r="AG577" s="235"/>
      <c r="AH577" s="235"/>
      <c r="AI577" s="235"/>
      <c r="AJ577" s="235"/>
      <c r="AM577" s="236" t="str">
        <f>IF(AD577=0,"",AD577/$AM$462)</f>
        <v/>
      </c>
      <c r="AN577" s="236"/>
      <c r="AO577" s="236"/>
      <c r="AP577" s="236"/>
      <c r="AQ577" s="236"/>
      <c r="AR577" s="236"/>
      <c r="AS577" s="236"/>
    </row>
    <row r="578" spans="1:47" ht="9" customHeight="1" x14ac:dyDescent="0.3">
      <c r="E578" s="234"/>
      <c r="F578" s="234"/>
      <c r="G578" s="234"/>
      <c r="H578" s="234"/>
      <c r="I578" s="234"/>
      <c r="J578" s="234"/>
      <c r="K578" s="234"/>
      <c r="L578" s="234"/>
      <c r="M578" s="234"/>
      <c r="N578" s="234"/>
      <c r="O578" s="234"/>
      <c r="P578" s="234"/>
      <c r="Q578" s="234"/>
      <c r="R578" s="234"/>
      <c r="S578" s="234"/>
      <c r="T578" s="234"/>
      <c r="U578" s="234"/>
      <c r="V578" s="234"/>
      <c r="W578" s="234"/>
      <c r="X578" s="234"/>
      <c r="Y578" s="234"/>
      <c r="Z578" s="234"/>
      <c r="AA578" s="234"/>
      <c r="AB578" s="234"/>
      <c r="AC578" s="234"/>
      <c r="AD578" s="235"/>
      <c r="AE578" s="235"/>
      <c r="AF578" s="235"/>
      <c r="AG578" s="235"/>
      <c r="AH578" s="235"/>
      <c r="AI578" s="235"/>
      <c r="AJ578" s="235"/>
      <c r="AM578" s="236"/>
      <c r="AN578" s="236"/>
      <c r="AO578" s="236"/>
      <c r="AP578" s="236"/>
      <c r="AQ578" s="236"/>
      <c r="AR578" s="236"/>
      <c r="AS578" s="236"/>
    </row>
    <row r="579" spans="1:47" ht="9" customHeight="1" x14ac:dyDescent="0.3">
      <c r="K579" s="2"/>
      <c r="L579" s="2"/>
      <c r="M579" s="2"/>
      <c r="N579" s="2"/>
      <c r="O579" s="2"/>
      <c r="P579" s="2"/>
      <c r="Q579" s="2"/>
      <c r="R579" s="2"/>
      <c r="S579" s="2"/>
      <c r="T579" s="2"/>
      <c r="U579" s="2"/>
      <c r="V579" s="2"/>
      <c r="W579" s="2"/>
      <c r="X579" s="2"/>
      <c r="Y579" s="2"/>
      <c r="Z579" s="2"/>
      <c r="AA579" s="2"/>
      <c r="AB579" s="2"/>
      <c r="AC579" s="2"/>
      <c r="AD579" s="61"/>
      <c r="AE579" s="61"/>
      <c r="AF579" s="61"/>
      <c r="AG579" s="61"/>
      <c r="AH579" s="61"/>
      <c r="AI579" s="61"/>
      <c r="AJ579" s="61"/>
      <c r="AM579" s="62"/>
      <c r="AN579" s="62"/>
      <c r="AO579" s="63"/>
      <c r="AP579" s="63"/>
      <c r="AQ579" s="63"/>
      <c r="AR579" s="63"/>
      <c r="AS579" s="63"/>
    </row>
    <row r="580" spans="1:47" ht="9" customHeight="1" x14ac:dyDescent="0.3">
      <c r="E580" s="237" t="s">
        <v>81</v>
      </c>
      <c r="F580" s="237"/>
      <c r="G580" s="237"/>
      <c r="H580" s="237"/>
      <c r="I580" s="237"/>
      <c r="J580" s="237"/>
      <c r="K580" s="237"/>
      <c r="L580" s="237"/>
      <c r="M580" s="237"/>
      <c r="N580" s="237"/>
      <c r="O580" s="237"/>
      <c r="P580" s="237"/>
      <c r="Q580" s="237"/>
      <c r="R580" s="237"/>
      <c r="S580" s="237"/>
      <c r="T580" s="237"/>
      <c r="U580" s="237"/>
      <c r="V580" s="237"/>
      <c r="W580" s="237"/>
      <c r="X580" s="237"/>
      <c r="Y580" s="237"/>
      <c r="Z580" s="237"/>
      <c r="AA580" s="237"/>
      <c r="AB580" s="237"/>
      <c r="AC580" s="237"/>
      <c r="AD580" s="240">
        <f>SUM(AD557:AJ578)</f>
        <v>150000</v>
      </c>
      <c r="AE580" s="240"/>
      <c r="AF580" s="240"/>
      <c r="AG580" s="240"/>
      <c r="AH580" s="240"/>
      <c r="AI580" s="240"/>
      <c r="AJ580" s="240"/>
      <c r="AM580" s="239" t="e">
        <f>IF(AD580=0,"",AD580/$AM$462)</f>
        <v>#DIV/0!</v>
      </c>
      <c r="AN580" s="239"/>
      <c r="AO580" s="239"/>
      <c r="AP580" s="239"/>
      <c r="AQ580" s="239"/>
      <c r="AR580" s="239"/>
      <c r="AS580" s="239"/>
    </row>
    <row r="581" spans="1:47" ht="9" customHeight="1" x14ac:dyDescent="0.3">
      <c r="E581" s="237"/>
      <c r="F581" s="237"/>
      <c r="G581" s="237"/>
      <c r="H581" s="237"/>
      <c r="I581" s="237"/>
      <c r="J581" s="237"/>
      <c r="K581" s="237"/>
      <c r="L581" s="237"/>
      <c r="M581" s="237"/>
      <c r="N581" s="237"/>
      <c r="O581" s="237"/>
      <c r="P581" s="237"/>
      <c r="Q581" s="237"/>
      <c r="R581" s="237"/>
      <c r="S581" s="237"/>
      <c r="T581" s="237"/>
      <c r="U581" s="237"/>
      <c r="V581" s="237"/>
      <c r="W581" s="237"/>
      <c r="X581" s="237"/>
      <c r="Y581" s="237"/>
      <c r="Z581" s="237"/>
      <c r="AA581" s="237"/>
      <c r="AB581" s="237"/>
      <c r="AC581" s="237"/>
      <c r="AD581" s="240"/>
      <c r="AE581" s="240"/>
      <c r="AF581" s="240"/>
      <c r="AG581" s="240"/>
      <c r="AH581" s="240"/>
      <c r="AI581" s="240"/>
      <c r="AJ581" s="240"/>
      <c r="AM581" s="239"/>
      <c r="AN581" s="239"/>
      <c r="AO581" s="239"/>
      <c r="AP581" s="239"/>
      <c r="AQ581" s="239"/>
      <c r="AR581" s="239"/>
      <c r="AS581" s="239"/>
    </row>
    <row r="582" spans="1:47" ht="9" customHeight="1" x14ac:dyDescent="0.3">
      <c r="AD582" s="64"/>
      <c r="AE582" s="64"/>
      <c r="AF582" s="64"/>
      <c r="AG582" s="64"/>
      <c r="AH582" s="65"/>
      <c r="AI582" s="64"/>
      <c r="AJ582" s="64"/>
      <c r="AM582" s="63"/>
      <c r="AN582" s="63"/>
      <c r="AO582" s="63"/>
      <c r="AP582" s="63"/>
      <c r="AQ582" s="63"/>
      <c r="AR582" s="63"/>
      <c r="AS582" s="63"/>
    </row>
    <row r="583" spans="1:47" ht="9" customHeight="1" x14ac:dyDescent="0.3">
      <c r="E583" s="237" t="s">
        <v>82</v>
      </c>
      <c r="F583" s="237"/>
      <c r="G583" s="237"/>
      <c r="H583" s="237"/>
      <c r="I583" s="237"/>
      <c r="J583" s="237"/>
      <c r="K583" s="237"/>
      <c r="L583" s="237"/>
      <c r="M583" s="237"/>
      <c r="N583" s="237"/>
      <c r="O583" s="237"/>
      <c r="P583" s="237"/>
      <c r="Q583" s="237"/>
      <c r="R583" s="237"/>
      <c r="S583" s="237"/>
      <c r="T583" s="237"/>
      <c r="U583" s="237"/>
      <c r="V583" s="237"/>
      <c r="W583" s="237"/>
      <c r="X583" s="237"/>
      <c r="Y583" s="237"/>
      <c r="Z583" s="237"/>
      <c r="AA583" s="237"/>
      <c r="AB583" s="237"/>
      <c r="AC583" s="237"/>
      <c r="AD583" s="240">
        <v>21600</v>
      </c>
      <c r="AE583" s="240"/>
      <c r="AF583" s="240"/>
      <c r="AG583" s="240"/>
      <c r="AH583" s="240"/>
      <c r="AI583" s="240"/>
      <c r="AJ583" s="240"/>
      <c r="AM583" s="239" t="e">
        <f>IF(AD583=0,"",AD583/$AM$462)</f>
        <v>#DIV/0!</v>
      </c>
      <c r="AN583" s="239"/>
      <c r="AO583" s="239"/>
      <c r="AP583" s="239"/>
      <c r="AQ583" s="239"/>
      <c r="AR583" s="239"/>
      <c r="AS583" s="239"/>
    </row>
    <row r="584" spans="1:47" ht="9" customHeight="1" x14ac:dyDescent="0.3">
      <c r="E584" s="237"/>
      <c r="F584" s="237"/>
      <c r="G584" s="237"/>
      <c r="H584" s="237"/>
      <c r="I584" s="237"/>
      <c r="J584" s="237"/>
      <c r="K584" s="237"/>
      <c r="L584" s="237"/>
      <c r="M584" s="237"/>
      <c r="N584" s="237"/>
      <c r="O584" s="237"/>
      <c r="P584" s="237"/>
      <c r="Q584" s="237"/>
      <c r="R584" s="237"/>
      <c r="S584" s="237"/>
      <c r="T584" s="237"/>
      <c r="U584" s="237"/>
      <c r="V584" s="237"/>
      <c r="W584" s="237"/>
      <c r="X584" s="237"/>
      <c r="Y584" s="237"/>
      <c r="Z584" s="237"/>
      <c r="AA584" s="237"/>
      <c r="AB584" s="237"/>
      <c r="AC584" s="237"/>
      <c r="AD584" s="240"/>
      <c r="AE584" s="240"/>
      <c r="AF584" s="240"/>
      <c r="AG584" s="240"/>
      <c r="AH584" s="240"/>
      <c r="AI584" s="240"/>
      <c r="AJ584" s="240"/>
      <c r="AM584" s="239"/>
      <c r="AN584" s="239"/>
      <c r="AO584" s="239"/>
      <c r="AP584" s="239"/>
      <c r="AQ584" s="239"/>
      <c r="AR584" s="239"/>
      <c r="AS584" s="239"/>
    </row>
    <row r="585" spans="1:47" ht="9" customHeight="1" x14ac:dyDescent="0.3">
      <c r="AD585" s="64"/>
      <c r="AE585" s="64"/>
      <c r="AF585" s="64"/>
      <c r="AG585" s="64"/>
      <c r="AH585" s="65"/>
      <c r="AI585" s="64"/>
      <c r="AJ585" s="64"/>
      <c r="AM585" s="66"/>
      <c r="AN585" s="66"/>
      <c r="AO585" s="66"/>
      <c r="AP585" s="66"/>
      <c r="AQ585" s="66"/>
      <c r="AR585" s="66"/>
      <c r="AS585" s="66"/>
    </row>
    <row r="586" spans="1:47" ht="9" customHeight="1" x14ac:dyDescent="0.3">
      <c r="E586" s="237" t="s">
        <v>83</v>
      </c>
      <c r="F586" s="237"/>
      <c r="G586" s="237"/>
      <c r="H586" s="237"/>
      <c r="I586" s="237"/>
      <c r="J586" s="237"/>
      <c r="K586" s="237"/>
      <c r="L586" s="237"/>
      <c r="M586" s="237"/>
      <c r="N586" s="237"/>
      <c r="O586" s="237"/>
      <c r="P586" s="237"/>
      <c r="Q586" s="237"/>
      <c r="R586" s="237"/>
      <c r="S586" s="237"/>
      <c r="T586" s="237"/>
      <c r="U586" s="237"/>
      <c r="V586" s="237"/>
      <c r="W586" s="237"/>
      <c r="X586" s="237"/>
      <c r="Y586" s="237"/>
      <c r="Z586" s="237"/>
      <c r="AA586" s="237"/>
      <c r="AB586" s="237"/>
      <c r="AC586" s="237"/>
      <c r="AD586" s="238">
        <f>AM546-AD554-AD580-AD583</f>
        <v>0</v>
      </c>
      <c r="AE586" s="238"/>
      <c r="AF586" s="238"/>
      <c r="AG586" s="238"/>
      <c r="AH586" s="238"/>
      <c r="AI586" s="238"/>
      <c r="AJ586" s="238"/>
      <c r="AM586" s="239" t="str">
        <f>IF(AD586=0,"",AD586/$AM$462)</f>
        <v/>
      </c>
      <c r="AN586" s="239"/>
      <c r="AO586" s="239"/>
      <c r="AP586" s="239"/>
      <c r="AQ586" s="239"/>
      <c r="AR586" s="239"/>
      <c r="AS586" s="239"/>
    </row>
    <row r="587" spans="1:47" ht="9" customHeight="1" x14ac:dyDescent="0.3">
      <c r="E587" s="237"/>
      <c r="F587" s="237"/>
      <c r="G587" s="237"/>
      <c r="H587" s="237"/>
      <c r="I587" s="237"/>
      <c r="J587" s="237"/>
      <c r="K587" s="237"/>
      <c r="L587" s="237"/>
      <c r="M587" s="237"/>
      <c r="N587" s="237"/>
      <c r="O587" s="237"/>
      <c r="P587" s="237"/>
      <c r="Q587" s="237"/>
      <c r="R587" s="237"/>
      <c r="S587" s="237"/>
      <c r="T587" s="237"/>
      <c r="U587" s="237"/>
      <c r="V587" s="237"/>
      <c r="W587" s="237"/>
      <c r="X587" s="237"/>
      <c r="Y587" s="237"/>
      <c r="Z587" s="237"/>
      <c r="AA587" s="237"/>
      <c r="AB587" s="237"/>
      <c r="AC587" s="237"/>
      <c r="AD587" s="238"/>
      <c r="AE587" s="238"/>
      <c r="AF587" s="238"/>
      <c r="AG587" s="238"/>
      <c r="AH587" s="238"/>
      <c r="AI587" s="238"/>
      <c r="AJ587" s="238"/>
      <c r="AM587" s="239"/>
      <c r="AN587" s="239"/>
      <c r="AO587" s="239"/>
      <c r="AP587" s="239"/>
      <c r="AQ587" s="239"/>
      <c r="AR587" s="239"/>
      <c r="AS587" s="239"/>
    </row>
    <row r="589" spans="1:47" ht="9" customHeight="1" x14ac:dyDescent="0.3">
      <c r="A589" s="260" t="str">
        <f>$L$94</f>
        <v>Le développement des actions collectives de prévention de la perte d'autonomie de l'ASEPT Bretagne dans le Morbihan</v>
      </c>
      <c r="B589" s="260"/>
      <c r="C589" s="260"/>
      <c r="D589" s="260"/>
      <c r="E589" s="260"/>
      <c r="F589" s="260"/>
      <c r="G589" s="260"/>
      <c r="H589" s="260"/>
      <c r="I589" s="260"/>
      <c r="J589" s="260"/>
      <c r="K589" s="260"/>
      <c r="L589" s="260"/>
      <c r="M589" s="260"/>
      <c r="N589" s="260"/>
      <c r="O589" s="260"/>
      <c r="P589" s="260"/>
      <c r="Q589" s="260"/>
      <c r="R589" s="260"/>
      <c r="S589" s="260"/>
      <c r="T589" s="260"/>
      <c r="U589" s="260"/>
      <c r="V589" s="260"/>
      <c r="W589" s="260"/>
      <c r="X589" s="260"/>
      <c r="Y589" s="260"/>
      <c r="Z589" s="260"/>
      <c r="AA589" s="260"/>
      <c r="AB589" s="260"/>
      <c r="AC589" s="260"/>
      <c r="AD589" s="260"/>
      <c r="AE589" s="260"/>
      <c r="AF589" s="260"/>
      <c r="AG589" s="260"/>
      <c r="AH589" s="260"/>
      <c r="AI589" s="260"/>
      <c r="AJ589" s="260"/>
      <c r="AK589" s="260"/>
      <c r="AL589" s="260"/>
      <c r="AM589" s="260"/>
      <c r="AN589" s="260"/>
      <c r="AO589" s="260"/>
      <c r="AP589" s="260"/>
      <c r="AQ589" s="260"/>
      <c r="AR589" s="260"/>
      <c r="AS589" s="260"/>
      <c r="AT589" s="260"/>
      <c r="AU589" s="260"/>
    </row>
    <row r="590" spans="1:47" ht="9" customHeight="1" x14ac:dyDescent="0.3">
      <c r="A590" s="260"/>
      <c r="B590" s="260"/>
      <c r="C590" s="260"/>
      <c r="D590" s="260"/>
      <c r="E590" s="260"/>
      <c r="F590" s="260"/>
      <c r="G590" s="260"/>
      <c r="H590" s="260"/>
      <c r="I590" s="260"/>
      <c r="J590" s="260"/>
      <c r="K590" s="260"/>
      <c r="L590" s="260"/>
      <c r="M590" s="260"/>
      <c r="N590" s="260"/>
      <c r="O590" s="260"/>
      <c r="P590" s="260"/>
      <c r="Q590" s="260"/>
      <c r="R590" s="260"/>
      <c r="S590" s="260"/>
      <c r="T590" s="260"/>
      <c r="U590" s="260"/>
      <c r="V590" s="260"/>
      <c r="W590" s="260"/>
      <c r="X590" s="260"/>
      <c r="Y590" s="260"/>
      <c r="Z590" s="260"/>
      <c r="AA590" s="260"/>
      <c r="AB590" s="260"/>
      <c r="AC590" s="260"/>
      <c r="AD590" s="260"/>
      <c r="AE590" s="260"/>
      <c r="AF590" s="260"/>
      <c r="AG590" s="260"/>
      <c r="AH590" s="260"/>
      <c r="AI590" s="260"/>
      <c r="AJ590" s="260"/>
      <c r="AK590" s="260"/>
      <c r="AL590" s="260"/>
      <c r="AM590" s="260"/>
      <c r="AN590" s="260"/>
      <c r="AO590" s="260"/>
      <c r="AP590" s="260"/>
      <c r="AQ590" s="260"/>
      <c r="AR590" s="260"/>
      <c r="AS590" s="260"/>
      <c r="AT590" s="260"/>
      <c r="AU590" s="260"/>
    </row>
    <row r="591" spans="1:47" ht="9" customHeight="1" x14ac:dyDescent="0.3">
      <c r="A591" s="260"/>
      <c r="B591" s="260"/>
      <c r="C591" s="260"/>
      <c r="D591" s="260"/>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c r="AA591" s="260"/>
      <c r="AB591" s="260"/>
      <c r="AC591" s="260"/>
      <c r="AD591" s="260"/>
      <c r="AE591" s="260"/>
      <c r="AF591" s="260"/>
      <c r="AG591" s="260"/>
      <c r="AH591" s="260"/>
      <c r="AI591" s="260"/>
      <c r="AJ591" s="260"/>
      <c r="AK591" s="260"/>
      <c r="AL591" s="260"/>
      <c r="AM591" s="260"/>
      <c r="AN591" s="260"/>
      <c r="AO591" s="260"/>
      <c r="AP591" s="260"/>
      <c r="AQ591" s="260"/>
      <c r="AR591" s="260"/>
      <c r="AS591" s="260"/>
      <c r="AT591" s="260"/>
      <c r="AU591" s="260"/>
    </row>
    <row r="592" spans="1:47" ht="9" customHeight="1" x14ac:dyDescent="0.3">
      <c r="D592" s="50"/>
      <c r="E592" s="50"/>
      <c r="F592" s="50"/>
      <c r="G592" s="50"/>
      <c r="H592" s="50"/>
      <c r="I592" s="50"/>
      <c r="J592" s="50"/>
      <c r="K592" s="50"/>
      <c r="L592" s="50"/>
      <c r="M592" s="50"/>
      <c r="N592" s="50"/>
      <c r="O592" s="50"/>
      <c r="P592" s="50"/>
      <c r="Q592" s="50"/>
      <c r="R592" s="51"/>
      <c r="S592" s="50"/>
      <c r="T592" s="50"/>
      <c r="U592" s="50"/>
      <c r="V592" s="50"/>
      <c r="W592" s="50"/>
      <c r="X592" s="50"/>
      <c r="Y592" s="50"/>
      <c r="Z592" s="50"/>
      <c r="AA592" s="50"/>
      <c r="AB592" s="50"/>
      <c r="AC592" s="50"/>
      <c r="AD592" s="50"/>
      <c r="AE592" s="50"/>
      <c r="AF592" s="50"/>
      <c r="AG592" s="50"/>
      <c r="AH592" s="51"/>
      <c r="AI592" s="50"/>
      <c r="AJ592" s="50"/>
      <c r="AK592" s="50"/>
      <c r="AL592" s="50"/>
      <c r="AM592" s="50"/>
      <c r="AN592" s="50"/>
      <c r="AO592" s="50"/>
      <c r="AP592" s="50"/>
      <c r="AQ592" s="50"/>
      <c r="AR592" s="50"/>
      <c r="AS592" s="50"/>
      <c r="AT592" s="50"/>
      <c r="AU592" s="50"/>
    </row>
    <row r="593" spans="2:50" ht="9" customHeight="1" x14ac:dyDescent="0.3">
      <c r="D593" s="258" t="s">
        <v>84</v>
      </c>
      <c r="E593" s="258"/>
      <c r="F593" s="258"/>
      <c r="G593" s="258"/>
      <c r="H593" s="258"/>
      <c r="I593" s="258"/>
      <c r="J593" s="258"/>
      <c r="K593" s="258"/>
      <c r="L593" s="258"/>
      <c r="M593" s="258"/>
      <c r="N593" s="258"/>
      <c r="O593" s="258"/>
      <c r="P593" s="258"/>
      <c r="Q593" s="258"/>
      <c r="R593" s="258"/>
      <c r="S593" s="258"/>
      <c r="T593" s="258"/>
      <c r="U593" s="258"/>
      <c r="V593" s="258"/>
      <c r="W593" s="258"/>
      <c r="X593" s="258"/>
      <c r="Y593" s="258"/>
      <c r="Z593" s="258"/>
      <c r="AA593" s="258"/>
      <c r="AB593" s="258"/>
      <c r="AC593" s="258"/>
      <c r="AD593" s="258"/>
      <c r="AE593" s="258"/>
      <c r="AF593" s="258"/>
      <c r="AG593" s="258"/>
      <c r="AH593" s="258"/>
      <c r="AI593" s="258"/>
      <c r="AJ593" s="258"/>
      <c r="AK593" s="258"/>
      <c r="AL593" s="258"/>
      <c r="AM593" s="258"/>
      <c r="AN593" s="258"/>
      <c r="AO593" s="258"/>
      <c r="AP593" s="258"/>
      <c r="AQ593" s="258"/>
      <c r="AR593" s="258"/>
      <c r="AS593" s="258"/>
      <c r="AT593" s="258"/>
      <c r="AU593" s="258"/>
    </row>
    <row r="594" spans="2:50" ht="9" customHeight="1" x14ac:dyDescent="0.3">
      <c r="D594" s="258"/>
      <c r="E594" s="258"/>
      <c r="F594" s="258"/>
      <c r="G594" s="258"/>
      <c r="H594" s="258"/>
      <c r="I594" s="258"/>
      <c r="J594" s="258"/>
      <c r="K594" s="258"/>
      <c r="L594" s="258"/>
      <c r="M594" s="258"/>
      <c r="N594" s="258"/>
      <c r="O594" s="258"/>
      <c r="P594" s="258"/>
      <c r="Q594" s="258"/>
      <c r="R594" s="258"/>
      <c r="S594" s="258"/>
      <c r="T594" s="258"/>
      <c r="U594" s="258"/>
      <c r="V594" s="258"/>
      <c r="W594" s="258"/>
      <c r="X594" s="258"/>
      <c r="Y594" s="258"/>
      <c r="Z594" s="258"/>
      <c r="AA594" s="258"/>
      <c r="AB594" s="258"/>
      <c r="AC594" s="258"/>
      <c r="AD594" s="258"/>
      <c r="AE594" s="258"/>
      <c r="AF594" s="258"/>
      <c r="AG594" s="258"/>
      <c r="AH594" s="258"/>
      <c r="AI594" s="258"/>
      <c r="AJ594" s="258"/>
      <c r="AK594" s="258"/>
      <c r="AL594" s="258"/>
      <c r="AM594" s="258"/>
      <c r="AN594" s="258"/>
      <c r="AO594" s="258"/>
      <c r="AP594" s="258"/>
      <c r="AQ594" s="258"/>
      <c r="AR594" s="258"/>
      <c r="AS594" s="258"/>
      <c r="AT594" s="258"/>
      <c r="AU594" s="258"/>
    </row>
    <row r="596" spans="2:50" ht="9" customHeight="1" x14ac:dyDescent="0.3">
      <c r="B596" s="244" t="s">
        <v>1050</v>
      </c>
      <c r="C596" s="244"/>
      <c r="D596" s="245" t="s">
        <v>85</v>
      </c>
      <c r="E596" s="245"/>
      <c r="F596" s="245"/>
      <c r="G596" s="245"/>
      <c r="H596" s="245"/>
      <c r="I596" s="245"/>
      <c r="J596" s="245"/>
      <c r="K596" s="245"/>
      <c r="L596" s="245"/>
      <c r="M596" s="245"/>
      <c r="N596" s="245"/>
      <c r="O596" s="245"/>
      <c r="P596" s="245"/>
      <c r="Q596" s="245"/>
      <c r="R596" s="245"/>
      <c r="S596" s="245"/>
      <c r="T596" s="245"/>
      <c r="U596" s="245"/>
      <c r="V596" s="245"/>
      <c r="W596" s="245"/>
      <c r="X596" s="245"/>
      <c r="Y596" s="245"/>
      <c r="Z596" s="245"/>
      <c r="AA596" s="245"/>
      <c r="AB596" s="245"/>
      <c r="AC596" s="245"/>
      <c r="AD596" s="245"/>
      <c r="AE596" s="245"/>
      <c r="AF596" s="245"/>
      <c r="AG596" s="245"/>
      <c r="AH596" s="245"/>
      <c r="AI596" s="245"/>
      <c r="AJ596" s="245"/>
      <c r="AK596" s="245"/>
      <c r="AL596" s="245"/>
      <c r="AM596" s="245"/>
      <c r="AN596" s="245"/>
      <c r="AO596" s="245"/>
      <c r="AP596" s="245"/>
      <c r="AQ596" s="245"/>
      <c r="AR596" s="245"/>
      <c r="AS596" s="245"/>
      <c r="AT596" s="245"/>
      <c r="AU596" s="245"/>
      <c r="AV596" s="245"/>
      <c r="AW596" s="10"/>
      <c r="AX596" s="11"/>
    </row>
    <row r="597" spans="2:50" ht="9" customHeight="1" x14ac:dyDescent="0.3">
      <c r="B597" s="244"/>
      <c r="C597" s="244"/>
      <c r="D597" s="245"/>
      <c r="E597" s="245"/>
      <c r="F597" s="245"/>
      <c r="G597" s="245"/>
      <c r="H597" s="245"/>
      <c r="I597" s="245"/>
      <c r="J597" s="245"/>
      <c r="K597" s="245"/>
      <c r="L597" s="245"/>
      <c r="M597" s="245"/>
      <c r="N597" s="245"/>
      <c r="O597" s="245"/>
      <c r="P597" s="245"/>
      <c r="Q597" s="245"/>
      <c r="R597" s="245"/>
      <c r="S597" s="245"/>
      <c r="T597" s="245"/>
      <c r="U597" s="245"/>
      <c r="V597" s="245"/>
      <c r="W597" s="245"/>
      <c r="X597" s="245"/>
      <c r="Y597" s="245"/>
      <c r="Z597" s="245"/>
      <c r="AA597" s="245"/>
      <c r="AB597" s="245"/>
      <c r="AC597" s="245"/>
      <c r="AD597" s="245"/>
      <c r="AE597" s="245"/>
      <c r="AF597" s="245"/>
      <c r="AG597" s="245"/>
      <c r="AH597" s="245"/>
      <c r="AI597" s="245"/>
      <c r="AJ597" s="245"/>
      <c r="AK597" s="245"/>
      <c r="AL597" s="245"/>
      <c r="AM597" s="245"/>
      <c r="AN597" s="245"/>
      <c r="AO597" s="245"/>
      <c r="AP597" s="245"/>
      <c r="AQ597" s="245"/>
      <c r="AR597" s="245"/>
      <c r="AS597" s="245"/>
      <c r="AT597" s="245"/>
      <c r="AU597" s="245"/>
      <c r="AV597" s="245"/>
      <c r="AW597" s="10"/>
      <c r="AX597" s="11"/>
    </row>
    <row r="598" spans="2:50" ht="9" customHeight="1" x14ac:dyDescent="0.3">
      <c r="C598" s="259"/>
      <c r="D598" s="259"/>
      <c r="E598" s="246" t="s">
        <v>86</v>
      </c>
      <c r="F598" s="246"/>
      <c r="G598" s="246"/>
      <c r="H598" s="246"/>
      <c r="I598" s="246"/>
      <c r="J598" s="246"/>
      <c r="K598" s="246"/>
      <c r="L598" s="246"/>
      <c r="M598" s="246"/>
      <c r="N598" s="246"/>
      <c r="O598" s="246"/>
      <c r="P598" s="246"/>
      <c r="Q598" s="246"/>
      <c r="R598" s="246"/>
      <c r="S598" s="246"/>
      <c r="T598" s="246"/>
      <c r="U598" s="246"/>
      <c r="V598" s="246"/>
      <c r="W598" s="246"/>
      <c r="X598" s="246"/>
      <c r="Y598" s="246"/>
      <c r="Z598" s="246"/>
      <c r="AA598" s="246"/>
      <c r="AB598" s="246"/>
      <c r="AC598" s="246"/>
      <c r="AD598" s="247" t="s">
        <v>87</v>
      </c>
      <c r="AE598" s="247"/>
      <c r="AF598" s="247"/>
      <c r="AG598" s="247"/>
      <c r="AH598" s="247"/>
      <c r="AI598" s="247"/>
      <c r="AJ598" s="247"/>
      <c r="AK598" s="247" t="s">
        <v>88</v>
      </c>
      <c r="AL598" s="247"/>
      <c r="AM598" s="247" t="s">
        <v>89</v>
      </c>
      <c r="AN598" s="247"/>
      <c r="AO598" s="247"/>
      <c r="AP598" s="247"/>
      <c r="AQ598" s="247"/>
      <c r="AR598" s="247"/>
      <c r="AS598" s="247"/>
    </row>
    <row r="599" spans="2:50" ht="9" customHeight="1" x14ac:dyDescent="0.3">
      <c r="C599" s="259"/>
      <c r="D599" s="259"/>
      <c r="E599" s="246"/>
      <c r="F599" s="246"/>
      <c r="G599" s="246"/>
      <c r="H599" s="246"/>
      <c r="I599" s="246"/>
      <c r="J599" s="246"/>
      <c r="K599" s="246"/>
      <c r="L599" s="246"/>
      <c r="M599" s="246"/>
      <c r="N599" s="246"/>
      <c r="O599" s="246"/>
      <c r="P599" s="246"/>
      <c r="Q599" s="246"/>
      <c r="R599" s="246"/>
      <c r="S599" s="246"/>
      <c r="T599" s="246"/>
      <c r="U599" s="246"/>
      <c r="V599" s="246"/>
      <c r="W599" s="246"/>
      <c r="X599" s="246"/>
      <c r="Y599" s="246"/>
      <c r="Z599" s="246"/>
      <c r="AA599" s="246"/>
      <c r="AB599" s="246"/>
      <c r="AC599" s="246"/>
      <c r="AD599" s="247"/>
      <c r="AE599" s="247"/>
      <c r="AF599" s="247"/>
      <c r="AG599" s="247"/>
      <c r="AH599" s="247"/>
      <c r="AI599" s="247"/>
      <c r="AJ599" s="247"/>
      <c r="AK599" s="247"/>
      <c r="AL599" s="247"/>
      <c r="AM599" s="247"/>
      <c r="AN599" s="247"/>
      <c r="AO599" s="247"/>
      <c r="AP599" s="247"/>
      <c r="AQ599" s="247"/>
      <c r="AR599" s="247"/>
      <c r="AS599" s="247"/>
    </row>
    <row r="600" spans="2:50" ht="9" customHeight="1" x14ac:dyDescent="0.3">
      <c r="C600" s="249">
        <f>IF(ISBLANK(E600),"",1)</f>
        <v>1</v>
      </c>
      <c r="D600" s="249"/>
      <c r="E600" s="257" t="s">
        <v>90</v>
      </c>
      <c r="F600" s="257"/>
      <c r="G600" s="257"/>
      <c r="H600" s="257"/>
      <c r="I600" s="257"/>
      <c r="J600" s="257"/>
      <c r="K600" s="257"/>
      <c r="L600" s="257"/>
      <c r="M600" s="257"/>
      <c r="N600" s="257"/>
      <c r="O600" s="257"/>
      <c r="P600" s="257"/>
      <c r="Q600" s="257"/>
      <c r="R600" s="257"/>
      <c r="S600" s="257"/>
      <c r="T600" s="257"/>
      <c r="U600" s="257"/>
      <c r="V600" s="257"/>
      <c r="W600" s="257"/>
      <c r="X600" s="257"/>
      <c r="Y600" s="257"/>
      <c r="Z600" s="257"/>
      <c r="AA600" s="257"/>
      <c r="AB600" s="257"/>
      <c r="AC600" s="257"/>
      <c r="AD600" s="251">
        <f>19740</f>
        <v>19740</v>
      </c>
      <c r="AE600" s="251"/>
      <c r="AF600" s="251"/>
      <c r="AG600" s="251"/>
      <c r="AH600" s="251"/>
      <c r="AI600" s="251"/>
      <c r="AJ600" s="251"/>
      <c r="AK600" s="252">
        <v>3</v>
      </c>
      <c r="AL600" s="252"/>
      <c r="AM600" s="251">
        <f>AD600*AK600</f>
        <v>59220</v>
      </c>
      <c r="AN600" s="251"/>
      <c r="AO600" s="251"/>
      <c r="AP600" s="251"/>
      <c r="AQ600" s="251"/>
      <c r="AR600" s="251"/>
      <c r="AS600" s="251"/>
    </row>
    <row r="601" spans="2:50" ht="9" customHeight="1" x14ac:dyDescent="0.3">
      <c r="C601" s="249"/>
      <c r="D601" s="249"/>
      <c r="E601" s="257"/>
      <c r="F601" s="257"/>
      <c r="G601" s="257"/>
      <c r="H601" s="257"/>
      <c r="I601" s="257"/>
      <c r="J601" s="257"/>
      <c r="K601" s="257"/>
      <c r="L601" s="257"/>
      <c r="M601" s="257"/>
      <c r="N601" s="257"/>
      <c r="O601" s="257"/>
      <c r="P601" s="257"/>
      <c r="Q601" s="257"/>
      <c r="R601" s="257"/>
      <c r="S601" s="257"/>
      <c r="T601" s="257"/>
      <c r="U601" s="257"/>
      <c r="V601" s="257"/>
      <c r="W601" s="257"/>
      <c r="X601" s="257"/>
      <c r="Y601" s="257"/>
      <c r="Z601" s="257"/>
      <c r="AA601" s="257"/>
      <c r="AB601" s="257"/>
      <c r="AC601" s="257"/>
      <c r="AD601" s="251"/>
      <c r="AE601" s="251"/>
      <c r="AF601" s="251"/>
      <c r="AG601" s="251"/>
      <c r="AH601" s="251"/>
      <c r="AI601" s="251"/>
      <c r="AJ601" s="251"/>
      <c r="AK601" s="252"/>
      <c r="AL601" s="252"/>
      <c r="AM601" s="251"/>
      <c r="AN601" s="251"/>
      <c r="AO601" s="251"/>
      <c r="AP601" s="251"/>
      <c r="AQ601" s="251"/>
      <c r="AR601" s="251"/>
      <c r="AS601" s="251"/>
    </row>
    <row r="602" spans="2:50" ht="9" customHeight="1" x14ac:dyDescent="0.3">
      <c r="C602" s="256">
        <f>IF(ISBLANK(E602),"",C600+1)</f>
        <v>2</v>
      </c>
      <c r="D602" s="256"/>
      <c r="E602" s="254" t="s">
        <v>91</v>
      </c>
      <c r="F602" s="254"/>
      <c r="G602" s="254"/>
      <c r="H602" s="254"/>
      <c r="I602" s="254"/>
      <c r="J602" s="254"/>
      <c r="K602" s="254"/>
      <c r="L602" s="254"/>
      <c r="M602" s="254"/>
      <c r="N602" s="254"/>
      <c r="O602" s="254"/>
      <c r="P602" s="254"/>
      <c r="Q602" s="254"/>
      <c r="R602" s="254"/>
      <c r="S602" s="254"/>
      <c r="T602" s="254"/>
      <c r="U602" s="254"/>
      <c r="V602" s="254"/>
      <c r="W602" s="254"/>
      <c r="X602" s="254"/>
      <c r="Y602" s="254"/>
      <c r="Z602" s="254"/>
      <c r="AA602" s="254"/>
      <c r="AB602" s="254"/>
      <c r="AC602" s="254"/>
      <c r="AD602" s="248">
        <v>3390</v>
      </c>
      <c r="AE602" s="248"/>
      <c r="AF602" s="248"/>
      <c r="AG602" s="248"/>
      <c r="AH602" s="248"/>
      <c r="AI602" s="248"/>
      <c r="AJ602" s="248"/>
      <c r="AK602" s="255">
        <v>3</v>
      </c>
      <c r="AL602" s="255"/>
      <c r="AM602" s="248">
        <f>IF(C602="","",AD602*AK602)</f>
        <v>10170</v>
      </c>
      <c r="AN602" s="248"/>
      <c r="AO602" s="248"/>
      <c r="AP602" s="248"/>
      <c r="AQ602" s="248"/>
      <c r="AR602" s="248"/>
      <c r="AS602" s="248"/>
    </row>
    <row r="603" spans="2:50" ht="9" customHeight="1" x14ac:dyDescent="0.3">
      <c r="C603" s="256"/>
      <c r="D603" s="256"/>
      <c r="E603" s="254"/>
      <c r="F603" s="254"/>
      <c r="G603" s="254"/>
      <c r="H603" s="254"/>
      <c r="I603" s="254"/>
      <c r="J603" s="254"/>
      <c r="K603" s="254"/>
      <c r="L603" s="254"/>
      <c r="M603" s="254"/>
      <c r="N603" s="254"/>
      <c r="O603" s="254"/>
      <c r="P603" s="254"/>
      <c r="Q603" s="254"/>
      <c r="R603" s="254"/>
      <c r="S603" s="254"/>
      <c r="T603" s="254"/>
      <c r="U603" s="254"/>
      <c r="V603" s="254"/>
      <c r="W603" s="254"/>
      <c r="X603" s="254"/>
      <c r="Y603" s="254"/>
      <c r="Z603" s="254"/>
      <c r="AA603" s="254"/>
      <c r="AB603" s="254"/>
      <c r="AC603" s="254"/>
      <c r="AD603" s="248"/>
      <c r="AE603" s="248"/>
      <c r="AF603" s="248"/>
      <c r="AG603" s="248"/>
      <c r="AH603" s="248"/>
      <c r="AI603" s="248"/>
      <c r="AJ603" s="248"/>
      <c r="AK603" s="255"/>
      <c r="AL603" s="255"/>
      <c r="AM603" s="248"/>
      <c r="AN603" s="248"/>
      <c r="AO603" s="248"/>
      <c r="AP603" s="248"/>
      <c r="AQ603" s="248"/>
      <c r="AR603" s="248"/>
      <c r="AS603" s="248"/>
    </row>
    <row r="604" spans="2:50" ht="9" customHeight="1" x14ac:dyDescent="0.3">
      <c r="C604" s="249">
        <f>IF(ISBLANK(E604),"",C602+1)</f>
        <v>3</v>
      </c>
      <c r="D604" s="249"/>
      <c r="E604" s="257" t="s">
        <v>92</v>
      </c>
      <c r="F604" s="257"/>
      <c r="G604" s="257"/>
      <c r="H604" s="257"/>
      <c r="I604" s="257"/>
      <c r="J604" s="257"/>
      <c r="K604" s="257"/>
      <c r="L604" s="257"/>
      <c r="M604" s="257"/>
      <c r="N604" s="257"/>
      <c r="O604" s="257"/>
      <c r="P604" s="257"/>
      <c r="Q604" s="257"/>
      <c r="R604" s="257"/>
      <c r="S604" s="257"/>
      <c r="T604" s="257"/>
      <c r="U604" s="257"/>
      <c r="V604" s="257"/>
      <c r="W604" s="257"/>
      <c r="X604" s="257"/>
      <c r="Y604" s="257"/>
      <c r="Z604" s="257"/>
      <c r="AA604" s="257"/>
      <c r="AB604" s="257"/>
      <c r="AC604" s="257"/>
      <c r="AD604" s="251">
        <v>2630</v>
      </c>
      <c r="AE604" s="251"/>
      <c r="AF604" s="251"/>
      <c r="AG604" s="251"/>
      <c r="AH604" s="251"/>
      <c r="AI604" s="251"/>
      <c r="AJ604" s="251"/>
      <c r="AK604" s="252">
        <v>3</v>
      </c>
      <c r="AL604" s="252"/>
      <c r="AM604" s="251">
        <f>IF(C604="","",AD604*AK604)</f>
        <v>7890</v>
      </c>
      <c r="AN604" s="251"/>
      <c r="AO604" s="251"/>
      <c r="AP604" s="251"/>
      <c r="AQ604" s="251"/>
      <c r="AR604" s="251"/>
      <c r="AS604" s="251"/>
    </row>
    <row r="605" spans="2:50" ht="9" customHeight="1" x14ac:dyDescent="0.3">
      <c r="C605" s="249"/>
      <c r="D605" s="249"/>
      <c r="E605" s="257"/>
      <c r="F605" s="257"/>
      <c r="G605" s="257"/>
      <c r="H605" s="257"/>
      <c r="I605" s="257"/>
      <c r="J605" s="257"/>
      <c r="K605" s="257"/>
      <c r="L605" s="257"/>
      <c r="M605" s="257"/>
      <c r="N605" s="257"/>
      <c r="O605" s="257"/>
      <c r="P605" s="257"/>
      <c r="Q605" s="257"/>
      <c r="R605" s="257"/>
      <c r="S605" s="257"/>
      <c r="T605" s="257"/>
      <c r="U605" s="257"/>
      <c r="V605" s="257"/>
      <c r="W605" s="257"/>
      <c r="X605" s="257"/>
      <c r="Y605" s="257"/>
      <c r="Z605" s="257"/>
      <c r="AA605" s="257"/>
      <c r="AB605" s="257"/>
      <c r="AC605" s="257"/>
      <c r="AD605" s="251"/>
      <c r="AE605" s="251"/>
      <c r="AF605" s="251"/>
      <c r="AG605" s="251"/>
      <c r="AH605" s="251"/>
      <c r="AI605" s="251"/>
      <c r="AJ605" s="251"/>
      <c r="AK605" s="252"/>
      <c r="AL605" s="252"/>
      <c r="AM605" s="251"/>
      <c r="AN605" s="251"/>
      <c r="AO605" s="251"/>
      <c r="AP605" s="251"/>
      <c r="AQ605" s="251"/>
      <c r="AR605" s="251"/>
      <c r="AS605" s="251"/>
    </row>
    <row r="606" spans="2:50" ht="9" customHeight="1" x14ac:dyDescent="0.3">
      <c r="C606" s="256">
        <f>IF(ISBLANK(E606),"",C604+1)</f>
        <v>4</v>
      </c>
      <c r="D606" s="256"/>
      <c r="E606" s="254" t="s">
        <v>93</v>
      </c>
      <c r="F606" s="254"/>
      <c r="G606" s="254"/>
      <c r="H606" s="254"/>
      <c r="I606" s="254"/>
      <c r="J606" s="254"/>
      <c r="K606" s="254"/>
      <c r="L606" s="254"/>
      <c r="M606" s="254"/>
      <c r="N606" s="254"/>
      <c r="O606" s="254"/>
      <c r="P606" s="254"/>
      <c r="Q606" s="254"/>
      <c r="R606" s="254"/>
      <c r="S606" s="254"/>
      <c r="T606" s="254"/>
      <c r="U606" s="254"/>
      <c r="V606" s="254"/>
      <c r="W606" s="254"/>
      <c r="X606" s="254"/>
      <c r="Y606" s="254"/>
      <c r="Z606" s="254"/>
      <c r="AA606" s="254"/>
      <c r="AB606" s="254"/>
      <c r="AC606" s="254"/>
      <c r="AD606" s="248">
        <v>8130</v>
      </c>
      <c r="AE606" s="248"/>
      <c r="AF606" s="248"/>
      <c r="AG606" s="248"/>
      <c r="AH606" s="248"/>
      <c r="AI606" s="248"/>
      <c r="AJ606" s="248"/>
      <c r="AK606" s="255">
        <v>3</v>
      </c>
      <c r="AL606" s="255"/>
      <c r="AM606" s="248">
        <f>IF(C606="","",AD606*AK606)</f>
        <v>24390</v>
      </c>
      <c r="AN606" s="248"/>
      <c r="AO606" s="248"/>
      <c r="AP606" s="248"/>
      <c r="AQ606" s="248"/>
      <c r="AR606" s="248"/>
      <c r="AS606" s="248"/>
    </row>
    <row r="607" spans="2:50" ht="9" customHeight="1" x14ac:dyDescent="0.3">
      <c r="C607" s="256"/>
      <c r="D607" s="256"/>
      <c r="E607" s="254"/>
      <c r="F607" s="254"/>
      <c r="G607" s="254"/>
      <c r="H607" s="254"/>
      <c r="I607" s="254"/>
      <c r="J607" s="254"/>
      <c r="K607" s="254"/>
      <c r="L607" s="254"/>
      <c r="M607" s="254"/>
      <c r="N607" s="254"/>
      <c r="O607" s="254"/>
      <c r="P607" s="254"/>
      <c r="Q607" s="254"/>
      <c r="R607" s="254"/>
      <c r="S607" s="254"/>
      <c r="T607" s="254"/>
      <c r="U607" s="254"/>
      <c r="V607" s="254"/>
      <c r="W607" s="254"/>
      <c r="X607" s="254"/>
      <c r="Y607" s="254"/>
      <c r="Z607" s="254"/>
      <c r="AA607" s="254"/>
      <c r="AB607" s="254"/>
      <c r="AC607" s="254"/>
      <c r="AD607" s="248"/>
      <c r="AE607" s="248"/>
      <c r="AF607" s="248"/>
      <c r="AG607" s="248"/>
      <c r="AH607" s="248"/>
      <c r="AI607" s="248"/>
      <c r="AJ607" s="248"/>
      <c r="AK607" s="255"/>
      <c r="AL607" s="255"/>
      <c r="AM607" s="248"/>
      <c r="AN607" s="248"/>
      <c r="AO607" s="248"/>
      <c r="AP607" s="248"/>
      <c r="AQ607" s="248"/>
      <c r="AR607" s="248"/>
      <c r="AS607" s="248"/>
    </row>
    <row r="608" spans="2:50" ht="9" customHeight="1" x14ac:dyDescent="0.3">
      <c r="C608" s="249">
        <f>IF(ISBLANK(E608),"",C606+1)</f>
        <v>5</v>
      </c>
      <c r="D608" s="249"/>
      <c r="E608" s="257" t="s">
        <v>94</v>
      </c>
      <c r="F608" s="257"/>
      <c r="G608" s="257"/>
      <c r="H608" s="257"/>
      <c r="I608" s="257"/>
      <c r="J608" s="257"/>
      <c r="K608" s="257"/>
      <c r="L608" s="257"/>
      <c r="M608" s="257"/>
      <c r="N608" s="257"/>
      <c r="O608" s="257"/>
      <c r="P608" s="257"/>
      <c r="Q608" s="257"/>
      <c r="R608" s="257"/>
      <c r="S608" s="257"/>
      <c r="T608" s="257"/>
      <c r="U608" s="257"/>
      <c r="V608" s="257"/>
      <c r="W608" s="257"/>
      <c r="X608" s="257"/>
      <c r="Y608" s="257"/>
      <c r="Z608" s="257"/>
      <c r="AA608" s="257"/>
      <c r="AB608" s="257"/>
      <c r="AC608" s="257"/>
      <c r="AD608" s="251">
        <v>880</v>
      </c>
      <c r="AE608" s="251"/>
      <c r="AF608" s="251"/>
      <c r="AG608" s="251"/>
      <c r="AH608" s="251"/>
      <c r="AI608" s="251"/>
      <c r="AJ608" s="251"/>
      <c r="AK608" s="252">
        <v>3</v>
      </c>
      <c r="AL608" s="252"/>
      <c r="AM608" s="251">
        <f>IF(C608="","",AD608*AK608)</f>
        <v>2640</v>
      </c>
      <c r="AN608" s="251"/>
      <c r="AO608" s="251"/>
      <c r="AP608" s="251"/>
      <c r="AQ608" s="251"/>
      <c r="AR608" s="251"/>
      <c r="AS608" s="251"/>
    </row>
    <row r="609" spans="3:45" ht="9" customHeight="1" x14ac:dyDescent="0.3">
      <c r="C609" s="249"/>
      <c r="D609" s="249"/>
      <c r="E609" s="257"/>
      <c r="F609" s="257"/>
      <c r="G609" s="257"/>
      <c r="H609" s="257"/>
      <c r="I609" s="257"/>
      <c r="J609" s="257"/>
      <c r="K609" s="257"/>
      <c r="L609" s="257"/>
      <c r="M609" s="257"/>
      <c r="N609" s="257"/>
      <c r="O609" s="257"/>
      <c r="P609" s="257"/>
      <c r="Q609" s="257"/>
      <c r="R609" s="257"/>
      <c r="S609" s="257"/>
      <c r="T609" s="257"/>
      <c r="U609" s="257"/>
      <c r="V609" s="257"/>
      <c r="W609" s="257"/>
      <c r="X609" s="257"/>
      <c r="Y609" s="257"/>
      <c r="Z609" s="257"/>
      <c r="AA609" s="257"/>
      <c r="AB609" s="257"/>
      <c r="AC609" s="257"/>
      <c r="AD609" s="251"/>
      <c r="AE609" s="251"/>
      <c r="AF609" s="251"/>
      <c r="AG609" s="251"/>
      <c r="AH609" s="251"/>
      <c r="AI609" s="251"/>
      <c r="AJ609" s="251"/>
      <c r="AK609" s="252"/>
      <c r="AL609" s="252"/>
      <c r="AM609" s="251"/>
      <c r="AN609" s="251"/>
      <c r="AO609" s="251"/>
      <c r="AP609" s="251"/>
      <c r="AQ609" s="251"/>
      <c r="AR609" s="251"/>
      <c r="AS609" s="251"/>
    </row>
    <row r="610" spans="3:45" ht="9" customHeight="1" x14ac:dyDescent="0.3">
      <c r="C610" s="256">
        <f>IF(ISBLANK(E610),"",C608+1)</f>
        <v>6</v>
      </c>
      <c r="D610" s="256"/>
      <c r="E610" s="254" t="s">
        <v>95</v>
      </c>
      <c r="F610" s="254"/>
      <c r="G610" s="254"/>
      <c r="H610" s="254"/>
      <c r="I610" s="254"/>
      <c r="J610" s="254"/>
      <c r="K610" s="254"/>
      <c r="L610" s="254"/>
      <c r="M610" s="254"/>
      <c r="N610" s="254"/>
      <c r="O610" s="254"/>
      <c r="P610" s="254"/>
      <c r="Q610" s="254"/>
      <c r="R610" s="254"/>
      <c r="S610" s="254"/>
      <c r="T610" s="254"/>
      <c r="U610" s="254"/>
      <c r="V610" s="254"/>
      <c r="W610" s="254"/>
      <c r="X610" s="254"/>
      <c r="Y610" s="254"/>
      <c r="Z610" s="254"/>
      <c r="AA610" s="254"/>
      <c r="AB610" s="254"/>
      <c r="AC610" s="254"/>
      <c r="AD610" s="248">
        <v>880</v>
      </c>
      <c r="AE610" s="248"/>
      <c r="AF610" s="248"/>
      <c r="AG610" s="248"/>
      <c r="AH610" s="248"/>
      <c r="AI610" s="248"/>
      <c r="AJ610" s="248"/>
      <c r="AK610" s="255">
        <v>3</v>
      </c>
      <c r="AL610" s="255"/>
      <c r="AM610" s="248">
        <f>IF(C610="","",AD610*AK610)</f>
        <v>2640</v>
      </c>
      <c r="AN610" s="248"/>
      <c r="AO610" s="248"/>
      <c r="AP610" s="248"/>
      <c r="AQ610" s="248"/>
      <c r="AR610" s="248"/>
      <c r="AS610" s="248"/>
    </row>
    <row r="611" spans="3:45" ht="9" customHeight="1" x14ac:dyDescent="0.3">
      <c r="C611" s="256"/>
      <c r="D611" s="256"/>
      <c r="E611" s="254"/>
      <c r="F611" s="254"/>
      <c r="G611" s="254"/>
      <c r="H611" s="254"/>
      <c r="I611" s="254"/>
      <c r="J611" s="254"/>
      <c r="K611" s="254"/>
      <c r="L611" s="254"/>
      <c r="M611" s="254"/>
      <c r="N611" s="254"/>
      <c r="O611" s="254"/>
      <c r="P611" s="254"/>
      <c r="Q611" s="254"/>
      <c r="R611" s="254"/>
      <c r="S611" s="254"/>
      <c r="T611" s="254"/>
      <c r="U611" s="254"/>
      <c r="V611" s="254"/>
      <c r="W611" s="254"/>
      <c r="X611" s="254"/>
      <c r="Y611" s="254"/>
      <c r="Z611" s="254"/>
      <c r="AA611" s="254"/>
      <c r="AB611" s="254"/>
      <c r="AC611" s="254"/>
      <c r="AD611" s="248"/>
      <c r="AE611" s="248"/>
      <c r="AF611" s="248"/>
      <c r="AG611" s="248"/>
      <c r="AH611" s="248"/>
      <c r="AI611" s="248"/>
      <c r="AJ611" s="248"/>
      <c r="AK611" s="255"/>
      <c r="AL611" s="255"/>
      <c r="AM611" s="248"/>
      <c r="AN611" s="248"/>
      <c r="AO611" s="248"/>
      <c r="AP611" s="248"/>
      <c r="AQ611" s="248"/>
      <c r="AR611" s="248"/>
      <c r="AS611" s="248"/>
    </row>
    <row r="612" spans="3:45" ht="9" customHeight="1" x14ac:dyDescent="0.3">
      <c r="C612" s="249">
        <f>IF(ISBLANK(E612),"",C610+1)</f>
        <v>7</v>
      </c>
      <c r="D612" s="249"/>
      <c r="E612" s="257" t="s">
        <v>96</v>
      </c>
      <c r="F612" s="257"/>
      <c r="G612" s="257"/>
      <c r="H612" s="257"/>
      <c r="I612" s="257"/>
      <c r="J612" s="257"/>
      <c r="K612" s="257"/>
      <c r="L612" s="257"/>
      <c r="M612" s="257"/>
      <c r="N612" s="257"/>
      <c r="O612" s="257"/>
      <c r="P612" s="257"/>
      <c r="Q612" s="257"/>
      <c r="R612" s="257"/>
      <c r="S612" s="257"/>
      <c r="T612" s="257"/>
      <c r="U612" s="257"/>
      <c r="V612" s="257"/>
      <c r="W612" s="257"/>
      <c r="X612" s="257"/>
      <c r="Y612" s="257"/>
      <c r="Z612" s="257"/>
      <c r="AA612" s="257"/>
      <c r="AB612" s="257"/>
      <c r="AC612" s="257"/>
      <c r="AD612" s="251">
        <v>6910</v>
      </c>
      <c r="AE612" s="251"/>
      <c r="AF612" s="251"/>
      <c r="AG612" s="251"/>
      <c r="AH612" s="251"/>
      <c r="AI612" s="251"/>
      <c r="AJ612" s="251"/>
      <c r="AK612" s="252">
        <v>3</v>
      </c>
      <c r="AL612" s="252"/>
      <c r="AM612" s="251">
        <f>IF(C612="","",AD612*AK612)</f>
        <v>20730</v>
      </c>
      <c r="AN612" s="251"/>
      <c r="AO612" s="251"/>
      <c r="AP612" s="251"/>
      <c r="AQ612" s="251"/>
      <c r="AR612" s="251"/>
      <c r="AS612" s="251"/>
    </row>
    <row r="613" spans="3:45" ht="9" customHeight="1" x14ac:dyDescent="0.3">
      <c r="C613" s="249"/>
      <c r="D613" s="249"/>
      <c r="E613" s="257"/>
      <c r="F613" s="257"/>
      <c r="G613" s="257"/>
      <c r="H613" s="257"/>
      <c r="I613" s="257"/>
      <c r="J613" s="257"/>
      <c r="K613" s="257"/>
      <c r="L613" s="257"/>
      <c r="M613" s="257"/>
      <c r="N613" s="257"/>
      <c r="O613" s="257"/>
      <c r="P613" s="257"/>
      <c r="Q613" s="257"/>
      <c r="R613" s="257"/>
      <c r="S613" s="257"/>
      <c r="T613" s="257"/>
      <c r="U613" s="257"/>
      <c r="V613" s="257"/>
      <c r="W613" s="257"/>
      <c r="X613" s="257"/>
      <c r="Y613" s="257"/>
      <c r="Z613" s="257"/>
      <c r="AA613" s="257"/>
      <c r="AB613" s="257"/>
      <c r="AC613" s="257"/>
      <c r="AD613" s="251"/>
      <c r="AE613" s="251"/>
      <c r="AF613" s="251"/>
      <c r="AG613" s="251"/>
      <c r="AH613" s="251"/>
      <c r="AI613" s="251"/>
      <c r="AJ613" s="251"/>
      <c r="AK613" s="252"/>
      <c r="AL613" s="252"/>
      <c r="AM613" s="251"/>
      <c r="AN613" s="251"/>
      <c r="AO613" s="251"/>
      <c r="AP613" s="251"/>
      <c r="AQ613" s="251"/>
      <c r="AR613" s="251"/>
      <c r="AS613" s="251"/>
    </row>
    <row r="614" spans="3:45" ht="9" customHeight="1" x14ac:dyDescent="0.3">
      <c r="C614" s="256">
        <f>IF(ISBLANK(E614),"",C612+1)</f>
        <v>8</v>
      </c>
      <c r="D614" s="256"/>
      <c r="E614" s="254" t="s">
        <v>97</v>
      </c>
      <c r="F614" s="254"/>
      <c r="G614" s="254"/>
      <c r="H614" s="254"/>
      <c r="I614" s="254"/>
      <c r="J614" s="254"/>
      <c r="K614" s="254"/>
      <c r="L614" s="254"/>
      <c r="M614" s="254"/>
      <c r="N614" s="254"/>
      <c r="O614" s="254"/>
      <c r="P614" s="254"/>
      <c r="Q614" s="254"/>
      <c r="R614" s="254"/>
      <c r="S614" s="254"/>
      <c r="T614" s="254"/>
      <c r="U614" s="254"/>
      <c r="V614" s="254"/>
      <c r="W614" s="254"/>
      <c r="X614" s="254"/>
      <c r="Y614" s="254"/>
      <c r="Z614" s="254"/>
      <c r="AA614" s="254"/>
      <c r="AB614" s="254"/>
      <c r="AC614" s="254"/>
      <c r="AD614" s="248">
        <v>1940</v>
      </c>
      <c r="AE614" s="248"/>
      <c r="AF614" s="248"/>
      <c r="AG614" s="248"/>
      <c r="AH614" s="248"/>
      <c r="AI614" s="248"/>
      <c r="AJ614" s="248"/>
      <c r="AK614" s="255">
        <v>3</v>
      </c>
      <c r="AL614" s="255"/>
      <c r="AM614" s="248">
        <f>IF(C614="","",AD614*AK614)</f>
        <v>5820</v>
      </c>
      <c r="AN614" s="248"/>
      <c r="AO614" s="248"/>
      <c r="AP614" s="248"/>
      <c r="AQ614" s="248"/>
      <c r="AR614" s="248"/>
      <c r="AS614" s="248"/>
    </row>
    <row r="615" spans="3:45" ht="9" customHeight="1" x14ac:dyDescent="0.3">
      <c r="C615" s="256"/>
      <c r="D615" s="256"/>
      <c r="E615" s="254"/>
      <c r="F615" s="254"/>
      <c r="G615" s="254"/>
      <c r="H615" s="254"/>
      <c r="I615" s="254"/>
      <c r="J615" s="254"/>
      <c r="K615" s="254"/>
      <c r="L615" s="254"/>
      <c r="M615" s="254"/>
      <c r="N615" s="254"/>
      <c r="O615" s="254"/>
      <c r="P615" s="254"/>
      <c r="Q615" s="254"/>
      <c r="R615" s="254"/>
      <c r="S615" s="254"/>
      <c r="T615" s="254"/>
      <c r="U615" s="254"/>
      <c r="V615" s="254"/>
      <c r="W615" s="254"/>
      <c r="X615" s="254"/>
      <c r="Y615" s="254"/>
      <c r="Z615" s="254"/>
      <c r="AA615" s="254"/>
      <c r="AB615" s="254"/>
      <c r="AC615" s="254"/>
      <c r="AD615" s="248"/>
      <c r="AE615" s="248"/>
      <c r="AF615" s="248"/>
      <c r="AG615" s="248"/>
      <c r="AH615" s="248"/>
      <c r="AI615" s="248"/>
      <c r="AJ615" s="248"/>
      <c r="AK615" s="255"/>
      <c r="AL615" s="255"/>
      <c r="AM615" s="248"/>
      <c r="AN615" s="248"/>
      <c r="AO615" s="248"/>
      <c r="AP615" s="248"/>
      <c r="AQ615" s="248"/>
      <c r="AR615" s="248"/>
      <c r="AS615" s="248"/>
    </row>
    <row r="616" spans="3:45" ht="9" customHeight="1" x14ac:dyDescent="0.3">
      <c r="C616" s="249">
        <f>IF(ISBLANK(E616),"",C614+1)</f>
        <v>9</v>
      </c>
      <c r="D616" s="249"/>
      <c r="E616" s="257" t="s">
        <v>98</v>
      </c>
      <c r="F616" s="257"/>
      <c r="G616" s="257"/>
      <c r="H616" s="257"/>
      <c r="I616" s="257"/>
      <c r="J616" s="257"/>
      <c r="K616" s="257"/>
      <c r="L616" s="257"/>
      <c r="M616" s="257"/>
      <c r="N616" s="257"/>
      <c r="O616" s="257"/>
      <c r="P616" s="257"/>
      <c r="Q616" s="257"/>
      <c r="R616" s="257"/>
      <c r="S616" s="257"/>
      <c r="T616" s="257"/>
      <c r="U616" s="257"/>
      <c r="V616" s="257"/>
      <c r="W616" s="257"/>
      <c r="X616" s="257"/>
      <c r="Y616" s="257"/>
      <c r="Z616" s="257"/>
      <c r="AA616" s="257"/>
      <c r="AB616" s="257"/>
      <c r="AC616" s="257"/>
      <c r="AD616" s="251">
        <v>4690</v>
      </c>
      <c r="AE616" s="251"/>
      <c r="AF616" s="251"/>
      <c r="AG616" s="251"/>
      <c r="AH616" s="251"/>
      <c r="AI616" s="251"/>
      <c r="AJ616" s="251"/>
      <c r="AK616" s="252">
        <v>3</v>
      </c>
      <c r="AL616" s="252"/>
      <c r="AM616" s="251">
        <f>IF(C616="","",AD616*AK616)</f>
        <v>14070</v>
      </c>
      <c r="AN616" s="251"/>
      <c r="AO616" s="251"/>
      <c r="AP616" s="251"/>
      <c r="AQ616" s="251"/>
      <c r="AR616" s="251"/>
      <c r="AS616" s="251"/>
    </row>
    <row r="617" spans="3:45" ht="9" customHeight="1" x14ac:dyDescent="0.3">
      <c r="C617" s="249"/>
      <c r="D617" s="249"/>
      <c r="E617" s="257"/>
      <c r="F617" s="257"/>
      <c r="G617" s="257"/>
      <c r="H617" s="257"/>
      <c r="I617" s="257"/>
      <c r="J617" s="257"/>
      <c r="K617" s="257"/>
      <c r="L617" s="257"/>
      <c r="M617" s="257"/>
      <c r="N617" s="257"/>
      <c r="O617" s="257"/>
      <c r="P617" s="257"/>
      <c r="Q617" s="257"/>
      <c r="R617" s="257"/>
      <c r="S617" s="257"/>
      <c r="T617" s="257"/>
      <c r="U617" s="257"/>
      <c r="V617" s="257"/>
      <c r="W617" s="257"/>
      <c r="X617" s="257"/>
      <c r="Y617" s="257"/>
      <c r="Z617" s="257"/>
      <c r="AA617" s="257"/>
      <c r="AB617" s="257"/>
      <c r="AC617" s="257"/>
      <c r="AD617" s="251"/>
      <c r="AE617" s="251"/>
      <c r="AF617" s="251"/>
      <c r="AG617" s="251"/>
      <c r="AH617" s="251"/>
      <c r="AI617" s="251"/>
      <c r="AJ617" s="251"/>
      <c r="AK617" s="252"/>
      <c r="AL617" s="252"/>
      <c r="AM617" s="251"/>
      <c r="AN617" s="251"/>
      <c r="AO617" s="251"/>
      <c r="AP617" s="251"/>
      <c r="AQ617" s="251"/>
      <c r="AR617" s="251"/>
      <c r="AS617" s="251"/>
    </row>
    <row r="618" spans="3:45" ht="9" customHeight="1" x14ac:dyDescent="0.3">
      <c r="C618" s="256">
        <f>IF(ISBLANK(E618),"",C616+1)</f>
        <v>10</v>
      </c>
      <c r="D618" s="256"/>
      <c r="E618" s="254" t="s">
        <v>99</v>
      </c>
      <c r="F618" s="254"/>
      <c r="G618" s="254"/>
      <c r="H618" s="254"/>
      <c r="I618" s="254"/>
      <c r="J618" s="254"/>
      <c r="K618" s="254"/>
      <c r="L618" s="254"/>
      <c r="M618" s="254"/>
      <c r="N618" s="254"/>
      <c r="O618" s="254"/>
      <c r="P618" s="254"/>
      <c r="Q618" s="254"/>
      <c r="R618" s="254"/>
      <c r="S618" s="254"/>
      <c r="T618" s="254"/>
      <c r="U618" s="254"/>
      <c r="V618" s="254"/>
      <c r="W618" s="254"/>
      <c r="X618" s="254"/>
      <c r="Y618" s="254"/>
      <c r="Z618" s="254"/>
      <c r="AA618" s="254"/>
      <c r="AB618" s="254"/>
      <c r="AC618" s="254"/>
      <c r="AD618" s="248">
        <v>81600</v>
      </c>
      <c r="AE618" s="248"/>
      <c r="AF618" s="248"/>
      <c r="AG618" s="248"/>
      <c r="AH618" s="248"/>
      <c r="AI618" s="248"/>
      <c r="AJ618" s="248"/>
      <c r="AK618" s="255">
        <v>3</v>
      </c>
      <c r="AL618" s="255"/>
      <c r="AM618" s="248">
        <f>IF(C618="","",AD618*AK618)</f>
        <v>244800</v>
      </c>
      <c r="AN618" s="248"/>
      <c r="AO618" s="248"/>
      <c r="AP618" s="248"/>
      <c r="AQ618" s="248"/>
      <c r="AR618" s="248"/>
      <c r="AS618" s="248"/>
    </row>
    <row r="619" spans="3:45" ht="9" customHeight="1" x14ac:dyDescent="0.3">
      <c r="C619" s="256"/>
      <c r="D619" s="256"/>
      <c r="E619" s="254"/>
      <c r="F619" s="254"/>
      <c r="G619" s="254"/>
      <c r="H619" s="254"/>
      <c r="I619" s="254"/>
      <c r="J619" s="254"/>
      <c r="K619" s="254"/>
      <c r="L619" s="254"/>
      <c r="M619" s="254"/>
      <c r="N619" s="254"/>
      <c r="O619" s="254"/>
      <c r="P619" s="254"/>
      <c r="Q619" s="254"/>
      <c r="R619" s="254"/>
      <c r="S619" s="254"/>
      <c r="T619" s="254"/>
      <c r="U619" s="254"/>
      <c r="V619" s="254"/>
      <c r="W619" s="254"/>
      <c r="X619" s="254"/>
      <c r="Y619" s="254"/>
      <c r="Z619" s="254"/>
      <c r="AA619" s="254"/>
      <c r="AB619" s="254"/>
      <c r="AC619" s="254"/>
      <c r="AD619" s="248"/>
      <c r="AE619" s="248"/>
      <c r="AF619" s="248"/>
      <c r="AG619" s="248"/>
      <c r="AH619" s="248"/>
      <c r="AI619" s="248"/>
      <c r="AJ619" s="248"/>
      <c r="AK619" s="255"/>
      <c r="AL619" s="255"/>
      <c r="AM619" s="248"/>
      <c r="AN619" s="248"/>
      <c r="AO619" s="248"/>
      <c r="AP619" s="248"/>
      <c r="AQ619" s="248"/>
      <c r="AR619" s="248"/>
      <c r="AS619" s="248"/>
    </row>
    <row r="620" spans="3:45" ht="9" customHeight="1" x14ac:dyDescent="0.3">
      <c r="C620" s="249">
        <f>IF(ISBLANK(E620),"",C618+1)</f>
        <v>11</v>
      </c>
      <c r="D620" s="249"/>
      <c r="E620" s="257" t="s">
        <v>100</v>
      </c>
      <c r="F620" s="257"/>
      <c r="G620" s="257"/>
      <c r="H620" s="257"/>
      <c r="I620" s="257"/>
      <c r="J620" s="257"/>
      <c r="K620" s="257"/>
      <c r="L620" s="257"/>
      <c r="M620" s="257"/>
      <c r="N620" s="257"/>
      <c r="O620" s="257"/>
      <c r="P620" s="257"/>
      <c r="Q620" s="257"/>
      <c r="R620" s="257"/>
      <c r="S620" s="257"/>
      <c r="T620" s="257"/>
      <c r="U620" s="257"/>
      <c r="V620" s="257"/>
      <c r="W620" s="257"/>
      <c r="X620" s="257"/>
      <c r="Y620" s="257"/>
      <c r="Z620" s="257"/>
      <c r="AA620" s="257"/>
      <c r="AB620" s="257"/>
      <c r="AC620" s="257"/>
      <c r="AD620" s="251">
        <v>3610</v>
      </c>
      <c r="AE620" s="251"/>
      <c r="AF620" s="251"/>
      <c r="AG620" s="251"/>
      <c r="AH620" s="251"/>
      <c r="AI620" s="251"/>
      <c r="AJ620" s="251"/>
      <c r="AK620" s="252">
        <v>3</v>
      </c>
      <c r="AL620" s="252"/>
      <c r="AM620" s="251">
        <f>IF(C620="","",AD620*AK620)</f>
        <v>10830</v>
      </c>
      <c r="AN620" s="251"/>
      <c r="AO620" s="251"/>
      <c r="AP620" s="251"/>
      <c r="AQ620" s="251"/>
      <c r="AR620" s="251"/>
      <c r="AS620" s="251"/>
    </row>
    <row r="621" spans="3:45" ht="9" customHeight="1" x14ac:dyDescent="0.3">
      <c r="C621" s="249"/>
      <c r="D621" s="249"/>
      <c r="E621" s="257"/>
      <c r="F621" s="257"/>
      <c r="G621" s="257"/>
      <c r="H621" s="257"/>
      <c r="I621" s="257"/>
      <c r="J621" s="257"/>
      <c r="K621" s="257"/>
      <c r="L621" s="257"/>
      <c r="M621" s="257"/>
      <c r="N621" s="257"/>
      <c r="O621" s="257"/>
      <c r="P621" s="257"/>
      <c r="Q621" s="257"/>
      <c r="R621" s="257"/>
      <c r="S621" s="257"/>
      <c r="T621" s="257"/>
      <c r="U621" s="257"/>
      <c r="V621" s="257"/>
      <c r="W621" s="257"/>
      <c r="X621" s="257"/>
      <c r="Y621" s="257"/>
      <c r="Z621" s="257"/>
      <c r="AA621" s="257"/>
      <c r="AB621" s="257"/>
      <c r="AC621" s="257"/>
      <c r="AD621" s="251"/>
      <c r="AE621" s="251"/>
      <c r="AF621" s="251"/>
      <c r="AG621" s="251"/>
      <c r="AH621" s="251"/>
      <c r="AI621" s="251"/>
      <c r="AJ621" s="251"/>
      <c r="AK621" s="252"/>
      <c r="AL621" s="252"/>
      <c r="AM621" s="251"/>
      <c r="AN621" s="251"/>
      <c r="AO621" s="251"/>
      <c r="AP621" s="251"/>
      <c r="AQ621" s="251"/>
      <c r="AR621" s="251"/>
      <c r="AS621" s="251"/>
    </row>
    <row r="622" spans="3:45" ht="9" customHeight="1" x14ac:dyDescent="0.3">
      <c r="C622" s="256" t="str">
        <f>IF(ISBLANK(E622),"",C620+1)</f>
        <v/>
      </c>
      <c r="D622" s="256"/>
      <c r="E622" s="257"/>
      <c r="F622" s="257"/>
      <c r="G622" s="257"/>
      <c r="H622" s="257"/>
      <c r="I622" s="257"/>
      <c r="J622" s="257"/>
      <c r="K622" s="257"/>
      <c r="L622" s="257"/>
      <c r="M622" s="257"/>
      <c r="N622" s="257"/>
      <c r="O622" s="257"/>
      <c r="P622" s="257"/>
      <c r="Q622" s="257"/>
      <c r="R622" s="257"/>
      <c r="S622" s="257"/>
      <c r="T622" s="257"/>
      <c r="U622" s="257"/>
      <c r="V622" s="257"/>
      <c r="W622" s="257"/>
      <c r="X622" s="257"/>
      <c r="Y622" s="257"/>
      <c r="Z622" s="257"/>
      <c r="AA622" s="257"/>
      <c r="AB622" s="257"/>
      <c r="AC622" s="257"/>
      <c r="AD622" s="251"/>
      <c r="AE622" s="251"/>
      <c r="AF622" s="251"/>
      <c r="AG622" s="251"/>
      <c r="AH622" s="251"/>
      <c r="AI622" s="251"/>
      <c r="AJ622" s="251"/>
      <c r="AK622" s="252"/>
      <c r="AL622" s="252"/>
      <c r="AM622" s="251" t="str">
        <f>IF(C622="","",AD622*AK622)</f>
        <v/>
      </c>
      <c r="AN622" s="251"/>
      <c r="AO622" s="251"/>
      <c r="AP622" s="251"/>
      <c r="AQ622" s="251"/>
      <c r="AR622" s="251"/>
      <c r="AS622" s="251"/>
    </row>
    <row r="623" spans="3:45" ht="9" customHeight="1" x14ac:dyDescent="0.3">
      <c r="C623" s="256"/>
      <c r="D623" s="256"/>
      <c r="E623" s="257"/>
      <c r="F623" s="257"/>
      <c r="G623" s="257"/>
      <c r="H623" s="257"/>
      <c r="I623" s="257"/>
      <c r="J623" s="257"/>
      <c r="K623" s="257"/>
      <c r="L623" s="257"/>
      <c r="M623" s="257"/>
      <c r="N623" s="257"/>
      <c r="O623" s="257"/>
      <c r="P623" s="257"/>
      <c r="Q623" s="257"/>
      <c r="R623" s="257"/>
      <c r="S623" s="257"/>
      <c r="T623" s="257"/>
      <c r="U623" s="257"/>
      <c r="V623" s="257"/>
      <c r="W623" s="257"/>
      <c r="X623" s="257"/>
      <c r="Y623" s="257"/>
      <c r="Z623" s="257"/>
      <c r="AA623" s="257"/>
      <c r="AB623" s="257"/>
      <c r="AC623" s="257"/>
      <c r="AD623" s="251"/>
      <c r="AE623" s="251"/>
      <c r="AF623" s="251"/>
      <c r="AG623" s="251"/>
      <c r="AH623" s="251"/>
      <c r="AI623" s="251"/>
      <c r="AJ623" s="251"/>
      <c r="AK623" s="252"/>
      <c r="AL623" s="252"/>
      <c r="AM623" s="251"/>
      <c r="AN623" s="251"/>
      <c r="AO623" s="251"/>
      <c r="AP623" s="251"/>
      <c r="AQ623" s="251"/>
      <c r="AR623" s="251"/>
      <c r="AS623" s="251"/>
    </row>
    <row r="624" spans="3:45" ht="9" customHeight="1" x14ac:dyDescent="0.3">
      <c r="C624" s="249" t="str">
        <f>IF(ISBLANK(E624),"",C622+1)</f>
        <v/>
      </c>
      <c r="D624" s="249"/>
      <c r="E624" s="254"/>
      <c r="F624" s="254"/>
      <c r="G624" s="254"/>
      <c r="H624" s="254"/>
      <c r="I624" s="254"/>
      <c r="J624" s="254"/>
      <c r="K624" s="254"/>
      <c r="L624" s="254"/>
      <c r="M624" s="254"/>
      <c r="N624" s="254"/>
      <c r="O624" s="254"/>
      <c r="P624" s="254"/>
      <c r="Q624" s="254"/>
      <c r="R624" s="254"/>
      <c r="S624" s="254"/>
      <c r="T624" s="254"/>
      <c r="U624" s="254"/>
      <c r="V624" s="254"/>
      <c r="W624" s="254"/>
      <c r="X624" s="254"/>
      <c r="Y624" s="254"/>
      <c r="Z624" s="254"/>
      <c r="AA624" s="254"/>
      <c r="AB624" s="254"/>
      <c r="AC624" s="254"/>
      <c r="AD624" s="248"/>
      <c r="AE624" s="248"/>
      <c r="AF624" s="248"/>
      <c r="AG624" s="248"/>
      <c r="AH624" s="248"/>
      <c r="AI624" s="248"/>
      <c r="AJ624" s="248"/>
      <c r="AK624" s="255"/>
      <c r="AL624" s="255"/>
      <c r="AM624" s="248" t="str">
        <f>IF(C624="","",AD624*AK624)</f>
        <v/>
      </c>
      <c r="AN624" s="248"/>
      <c r="AO624" s="248"/>
      <c r="AP624" s="248"/>
      <c r="AQ624" s="248"/>
      <c r="AR624" s="248"/>
      <c r="AS624" s="248"/>
    </row>
    <row r="625" spans="2:50" ht="9" customHeight="1" x14ac:dyDescent="0.3">
      <c r="C625" s="249"/>
      <c r="D625" s="249"/>
      <c r="E625" s="254"/>
      <c r="F625" s="254"/>
      <c r="G625" s="254"/>
      <c r="H625" s="254"/>
      <c r="I625" s="254"/>
      <c r="J625" s="254"/>
      <c r="K625" s="254"/>
      <c r="L625" s="254"/>
      <c r="M625" s="254"/>
      <c r="N625" s="254"/>
      <c r="O625" s="254"/>
      <c r="P625" s="254"/>
      <c r="Q625" s="254"/>
      <c r="R625" s="254"/>
      <c r="S625" s="254"/>
      <c r="T625" s="254"/>
      <c r="U625" s="254"/>
      <c r="V625" s="254"/>
      <c r="W625" s="254"/>
      <c r="X625" s="254"/>
      <c r="Y625" s="254"/>
      <c r="Z625" s="254"/>
      <c r="AA625" s="254"/>
      <c r="AB625" s="254"/>
      <c r="AC625" s="254"/>
      <c r="AD625" s="248"/>
      <c r="AE625" s="248"/>
      <c r="AF625" s="248"/>
      <c r="AG625" s="248"/>
      <c r="AH625" s="248"/>
      <c r="AI625" s="248"/>
      <c r="AJ625" s="248"/>
      <c r="AK625" s="255"/>
      <c r="AL625" s="255"/>
      <c r="AM625" s="248"/>
      <c r="AN625" s="248"/>
      <c r="AO625" s="248"/>
      <c r="AP625" s="248"/>
      <c r="AQ625" s="248"/>
      <c r="AR625" s="248"/>
      <c r="AS625" s="248"/>
    </row>
    <row r="626" spans="2:50" ht="9" customHeight="1" x14ac:dyDescent="0.3">
      <c r="C626" s="256" t="str">
        <f>IF(ISBLANK(E626),"",C624+1)</f>
        <v/>
      </c>
      <c r="D626" s="256"/>
      <c r="E626" s="257"/>
      <c r="F626" s="257"/>
      <c r="G626" s="257"/>
      <c r="H626" s="257"/>
      <c r="I626" s="257"/>
      <c r="J626" s="257"/>
      <c r="K626" s="257"/>
      <c r="L626" s="257"/>
      <c r="M626" s="257"/>
      <c r="N626" s="257"/>
      <c r="O626" s="257"/>
      <c r="P626" s="257"/>
      <c r="Q626" s="257"/>
      <c r="R626" s="257"/>
      <c r="S626" s="257"/>
      <c r="T626" s="257"/>
      <c r="U626" s="257"/>
      <c r="V626" s="257"/>
      <c r="W626" s="257"/>
      <c r="X626" s="257"/>
      <c r="Y626" s="257"/>
      <c r="Z626" s="257"/>
      <c r="AA626" s="257"/>
      <c r="AB626" s="257"/>
      <c r="AC626" s="257"/>
      <c r="AD626" s="251"/>
      <c r="AE626" s="251"/>
      <c r="AF626" s="251"/>
      <c r="AG626" s="251"/>
      <c r="AH626" s="251"/>
      <c r="AI626" s="251"/>
      <c r="AJ626" s="251"/>
      <c r="AK626" s="252"/>
      <c r="AL626" s="252"/>
      <c r="AM626" s="251" t="str">
        <f>IF(C626="","",AD626*AK626)</f>
        <v/>
      </c>
      <c r="AN626" s="251"/>
      <c r="AO626" s="251"/>
      <c r="AP626" s="251"/>
      <c r="AQ626" s="251"/>
      <c r="AR626" s="251"/>
      <c r="AS626" s="251"/>
    </row>
    <row r="627" spans="2:50" ht="9" customHeight="1" x14ac:dyDescent="0.3">
      <c r="C627" s="256"/>
      <c r="D627" s="256"/>
      <c r="E627" s="257"/>
      <c r="F627" s="257"/>
      <c r="G627" s="257"/>
      <c r="H627" s="257"/>
      <c r="I627" s="257"/>
      <c r="J627" s="257"/>
      <c r="K627" s="257"/>
      <c r="L627" s="257"/>
      <c r="M627" s="257"/>
      <c r="N627" s="257"/>
      <c r="O627" s="257"/>
      <c r="P627" s="257"/>
      <c r="Q627" s="257"/>
      <c r="R627" s="257"/>
      <c r="S627" s="257"/>
      <c r="T627" s="257"/>
      <c r="U627" s="257"/>
      <c r="V627" s="257"/>
      <c r="W627" s="257"/>
      <c r="X627" s="257"/>
      <c r="Y627" s="257"/>
      <c r="Z627" s="257"/>
      <c r="AA627" s="257"/>
      <c r="AB627" s="257"/>
      <c r="AC627" s="257"/>
      <c r="AD627" s="251"/>
      <c r="AE627" s="251"/>
      <c r="AF627" s="251"/>
      <c r="AG627" s="251"/>
      <c r="AH627" s="251"/>
      <c r="AI627" s="251"/>
      <c r="AJ627" s="251"/>
      <c r="AK627" s="252"/>
      <c r="AL627" s="252"/>
      <c r="AM627" s="251"/>
      <c r="AN627" s="251"/>
      <c r="AO627" s="251"/>
      <c r="AP627" s="251"/>
      <c r="AQ627" s="251"/>
      <c r="AR627" s="251"/>
      <c r="AS627" s="251"/>
    </row>
    <row r="628" spans="2:50" ht="9" customHeight="1" x14ac:dyDescent="0.3">
      <c r="C628" s="249" t="str">
        <f>IF(ISBLANK(E628),"",C626+1)</f>
        <v/>
      </c>
      <c r="D628" s="249"/>
      <c r="E628" s="254"/>
      <c r="F628" s="254"/>
      <c r="G628" s="254"/>
      <c r="H628" s="254"/>
      <c r="I628" s="254"/>
      <c r="J628" s="254"/>
      <c r="K628" s="254"/>
      <c r="L628" s="254"/>
      <c r="M628" s="254"/>
      <c r="N628" s="254"/>
      <c r="O628" s="254"/>
      <c r="P628" s="254"/>
      <c r="Q628" s="254"/>
      <c r="R628" s="254"/>
      <c r="S628" s="254"/>
      <c r="T628" s="254"/>
      <c r="U628" s="254"/>
      <c r="V628" s="254"/>
      <c r="W628" s="254"/>
      <c r="X628" s="254"/>
      <c r="Y628" s="254"/>
      <c r="Z628" s="254"/>
      <c r="AA628" s="254"/>
      <c r="AB628" s="254"/>
      <c r="AC628" s="254"/>
      <c r="AD628" s="248"/>
      <c r="AE628" s="248"/>
      <c r="AF628" s="248"/>
      <c r="AG628" s="248"/>
      <c r="AH628" s="248"/>
      <c r="AI628" s="248"/>
      <c r="AJ628" s="248"/>
      <c r="AK628" s="255"/>
      <c r="AL628" s="255"/>
      <c r="AM628" s="248" t="str">
        <f>IF(C628="","",AD628*AK628)</f>
        <v/>
      </c>
      <c r="AN628" s="248"/>
      <c r="AO628" s="248"/>
      <c r="AP628" s="248"/>
      <c r="AQ628" s="248"/>
      <c r="AR628" s="248"/>
      <c r="AS628" s="248"/>
    </row>
    <row r="629" spans="2:50" ht="9" customHeight="1" x14ac:dyDescent="0.3">
      <c r="C629" s="249"/>
      <c r="D629" s="249"/>
      <c r="E629" s="254"/>
      <c r="F629" s="254"/>
      <c r="G629" s="254"/>
      <c r="H629" s="254"/>
      <c r="I629" s="254"/>
      <c r="J629" s="254"/>
      <c r="K629" s="254"/>
      <c r="L629" s="254"/>
      <c r="M629" s="254"/>
      <c r="N629" s="254"/>
      <c r="O629" s="254"/>
      <c r="P629" s="254"/>
      <c r="Q629" s="254"/>
      <c r="R629" s="254"/>
      <c r="S629" s="254"/>
      <c r="T629" s="254"/>
      <c r="U629" s="254"/>
      <c r="V629" s="254"/>
      <c r="W629" s="254"/>
      <c r="X629" s="254"/>
      <c r="Y629" s="254"/>
      <c r="Z629" s="254"/>
      <c r="AA629" s="254"/>
      <c r="AB629" s="254"/>
      <c r="AC629" s="254"/>
      <c r="AD629" s="248"/>
      <c r="AE629" s="248"/>
      <c r="AF629" s="248"/>
      <c r="AG629" s="248"/>
      <c r="AH629" s="248"/>
      <c r="AI629" s="248"/>
      <c r="AJ629" s="248"/>
      <c r="AK629" s="255"/>
      <c r="AL629" s="255"/>
      <c r="AM629" s="248"/>
      <c r="AN629" s="248"/>
      <c r="AO629" s="248"/>
      <c r="AP629" s="248"/>
      <c r="AQ629" s="248"/>
      <c r="AR629" s="248"/>
      <c r="AS629" s="248"/>
    </row>
    <row r="630" spans="2:50" ht="9" customHeight="1" x14ac:dyDescent="0.3">
      <c r="C630" s="249"/>
      <c r="D630" s="249"/>
      <c r="E630" s="250" t="s">
        <v>101</v>
      </c>
      <c r="F630" s="250"/>
      <c r="G630" s="250"/>
      <c r="H630" s="250"/>
      <c r="I630" s="250"/>
      <c r="J630" s="250"/>
      <c r="K630" s="250"/>
      <c r="L630" s="250"/>
      <c r="M630" s="250"/>
      <c r="N630" s="250"/>
      <c r="O630" s="250"/>
      <c r="P630" s="250"/>
      <c r="Q630" s="250"/>
      <c r="R630" s="250"/>
      <c r="S630" s="250"/>
      <c r="T630" s="250"/>
      <c r="U630" s="250"/>
      <c r="V630" s="250"/>
      <c r="W630" s="250"/>
      <c r="X630" s="250"/>
      <c r="Y630" s="250"/>
      <c r="Z630" s="250"/>
      <c r="AA630" s="250"/>
      <c r="AB630" s="250"/>
      <c r="AC630" s="250"/>
      <c r="AD630" s="251"/>
      <c r="AE630" s="251"/>
      <c r="AF630" s="251"/>
      <c r="AG630" s="251"/>
      <c r="AH630" s="251"/>
      <c r="AI630" s="251"/>
      <c r="AJ630" s="251"/>
      <c r="AK630" s="252"/>
      <c r="AL630" s="252"/>
      <c r="AM630" s="253">
        <f>SUM(AM600:AS629)</f>
        <v>403200</v>
      </c>
      <c r="AN630" s="253"/>
      <c r="AO630" s="253"/>
      <c r="AP630" s="253"/>
      <c r="AQ630" s="253"/>
      <c r="AR630" s="253"/>
      <c r="AS630" s="253"/>
    </row>
    <row r="631" spans="2:50" ht="9" customHeight="1" x14ac:dyDescent="0.3">
      <c r="C631" s="249"/>
      <c r="D631" s="249"/>
      <c r="E631" s="250"/>
      <c r="F631" s="250"/>
      <c r="G631" s="250"/>
      <c r="H631" s="250"/>
      <c r="I631" s="250"/>
      <c r="J631" s="250"/>
      <c r="K631" s="250"/>
      <c r="L631" s="250"/>
      <c r="M631" s="250"/>
      <c r="N631" s="250"/>
      <c r="O631" s="250"/>
      <c r="P631" s="250"/>
      <c r="Q631" s="250"/>
      <c r="R631" s="250"/>
      <c r="S631" s="250"/>
      <c r="T631" s="250"/>
      <c r="U631" s="250"/>
      <c r="V631" s="250"/>
      <c r="W631" s="250"/>
      <c r="X631" s="250"/>
      <c r="Y631" s="250"/>
      <c r="Z631" s="250"/>
      <c r="AA631" s="250"/>
      <c r="AB631" s="250"/>
      <c r="AC631" s="250"/>
      <c r="AD631" s="251"/>
      <c r="AE631" s="251"/>
      <c r="AF631" s="251"/>
      <c r="AG631" s="251"/>
      <c r="AH631" s="251"/>
      <c r="AI631" s="251"/>
      <c r="AJ631" s="251"/>
      <c r="AK631" s="252"/>
      <c r="AL631" s="252"/>
      <c r="AM631" s="253"/>
      <c r="AN631" s="253"/>
      <c r="AO631" s="253"/>
      <c r="AP631" s="253"/>
      <c r="AQ631" s="253"/>
      <c r="AR631" s="253"/>
      <c r="AS631" s="253"/>
    </row>
    <row r="633" spans="2:50" ht="9" customHeight="1" x14ac:dyDescent="0.3">
      <c r="B633" s="244" t="s">
        <v>1050</v>
      </c>
      <c r="C633" s="244"/>
      <c r="D633" s="245" t="s">
        <v>68</v>
      </c>
      <c r="E633" s="245"/>
      <c r="F633" s="245"/>
      <c r="G633" s="245"/>
      <c r="H633" s="245"/>
      <c r="I633" s="245"/>
      <c r="J633" s="245"/>
      <c r="K633" s="245"/>
      <c r="L633" s="245"/>
      <c r="M633" s="245"/>
      <c r="N633" s="245"/>
      <c r="O633" s="245"/>
      <c r="P633" s="245"/>
      <c r="Q633" s="245"/>
      <c r="R633" s="245"/>
      <c r="S633" s="245"/>
      <c r="T633" s="245"/>
      <c r="U633" s="245"/>
      <c r="V633" s="245"/>
      <c r="W633" s="245"/>
      <c r="X633" s="245"/>
      <c r="Y633" s="245"/>
      <c r="Z633" s="245"/>
      <c r="AA633" s="245"/>
      <c r="AB633" s="245"/>
      <c r="AC633" s="245"/>
      <c r="AD633" s="245"/>
      <c r="AE633" s="245"/>
      <c r="AF633" s="245"/>
      <c r="AG633" s="245"/>
      <c r="AH633" s="245"/>
      <c r="AI633" s="245"/>
      <c r="AJ633" s="245"/>
      <c r="AK633" s="245"/>
      <c r="AL633" s="245"/>
      <c r="AM633" s="245"/>
      <c r="AN633" s="245"/>
      <c r="AO633" s="245"/>
      <c r="AP633" s="245"/>
      <c r="AQ633" s="245"/>
      <c r="AR633" s="245"/>
      <c r="AS633" s="245"/>
      <c r="AT633" s="245"/>
      <c r="AU633" s="245"/>
      <c r="AV633" s="245"/>
      <c r="AW633" s="10"/>
      <c r="AX633" s="11"/>
    </row>
    <row r="634" spans="2:50" ht="9" customHeight="1" x14ac:dyDescent="0.3">
      <c r="B634" s="244"/>
      <c r="C634" s="244"/>
      <c r="D634" s="245"/>
      <c r="E634" s="245"/>
      <c r="F634" s="245"/>
      <c r="G634" s="245"/>
      <c r="H634" s="245"/>
      <c r="I634" s="245"/>
      <c r="J634" s="245"/>
      <c r="K634" s="245"/>
      <c r="L634" s="245"/>
      <c r="M634" s="245"/>
      <c r="N634" s="245"/>
      <c r="O634" s="245"/>
      <c r="P634" s="245"/>
      <c r="Q634" s="245"/>
      <c r="R634" s="245"/>
      <c r="S634" s="245"/>
      <c r="T634" s="245"/>
      <c r="U634" s="245"/>
      <c r="V634" s="245"/>
      <c r="W634" s="245"/>
      <c r="X634" s="245"/>
      <c r="Y634" s="245"/>
      <c r="Z634" s="245"/>
      <c r="AA634" s="245"/>
      <c r="AB634" s="245"/>
      <c r="AC634" s="245"/>
      <c r="AD634" s="245"/>
      <c r="AE634" s="245"/>
      <c r="AF634" s="245"/>
      <c r="AG634" s="245"/>
      <c r="AH634" s="245"/>
      <c r="AI634" s="245"/>
      <c r="AJ634" s="245"/>
      <c r="AK634" s="245"/>
      <c r="AL634" s="245"/>
      <c r="AM634" s="245"/>
      <c r="AN634" s="245"/>
      <c r="AO634" s="245"/>
      <c r="AP634" s="245"/>
      <c r="AQ634" s="245"/>
      <c r="AR634" s="245"/>
      <c r="AS634" s="245"/>
      <c r="AT634" s="245"/>
      <c r="AU634" s="245"/>
      <c r="AV634" s="245"/>
      <c r="AW634" s="10"/>
      <c r="AX634" s="11"/>
    </row>
    <row r="635" spans="2:50" ht="9" customHeight="1" x14ac:dyDescent="0.3">
      <c r="E635" s="246" t="s">
        <v>69</v>
      </c>
      <c r="F635" s="246"/>
      <c r="G635" s="246"/>
      <c r="H635" s="246"/>
      <c r="I635" s="246"/>
      <c r="J635" s="246"/>
      <c r="K635" s="246"/>
      <c r="L635" s="246"/>
      <c r="M635" s="246"/>
      <c r="N635" s="246"/>
      <c r="O635" s="246"/>
      <c r="P635" s="246"/>
      <c r="Q635" s="246"/>
      <c r="R635" s="246"/>
      <c r="S635" s="246"/>
      <c r="T635" s="246"/>
      <c r="U635" s="246"/>
      <c r="V635" s="246"/>
      <c r="W635" s="246"/>
      <c r="X635" s="246"/>
      <c r="Y635" s="246"/>
      <c r="Z635" s="246"/>
      <c r="AA635" s="246"/>
      <c r="AB635" s="246"/>
      <c r="AC635" s="246"/>
      <c r="AD635" s="247" t="s">
        <v>70</v>
      </c>
      <c r="AE635" s="247"/>
      <c r="AF635" s="247"/>
      <c r="AG635" s="247"/>
      <c r="AH635" s="247"/>
      <c r="AI635" s="247"/>
      <c r="AJ635" s="247"/>
      <c r="AM635" s="247" t="s">
        <v>71</v>
      </c>
      <c r="AN635" s="247"/>
      <c r="AO635" s="247"/>
      <c r="AP635" s="247"/>
      <c r="AQ635" s="247"/>
      <c r="AR635" s="247"/>
      <c r="AS635" s="247"/>
    </row>
    <row r="636" spans="2:50" ht="9" customHeight="1" x14ac:dyDescent="0.3">
      <c r="E636" s="246"/>
      <c r="F636" s="246"/>
      <c r="G636" s="246"/>
      <c r="H636" s="246"/>
      <c r="I636" s="246"/>
      <c r="J636" s="246"/>
      <c r="K636" s="246"/>
      <c r="L636" s="246"/>
      <c r="M636" s="246"/>
      <c r="N636" s="246"/>
      <c r="O636" s="246"/>
      <c r="P636" s="246"/>
      <c r="Q636" s="246"/>
      <c r="R636" s="246"/>
      <c r="S636" s="246"/>
      <c r="T636" s="246"/>
      <c r="U636" s="246"/>
      <c r="V636" s="246"/>
      <c r="W636" s="246"/>
      <c r="X636" s="246"/>
      <c r="Y636" s="246"/>
      <c r="Z636" s="246"/>
      <c r="AA636" s="246"/>
      <c r="AB636" s="246"/>
      <c r="AC636" s="246"/>
      <c r="AD636" s="247"/>
      <c r="AE636" s="247"/>
      <c r="AF636" s="247"/>
      <c r="AG636" s="247"/>
      <c r="AH636" s="247"/>
      <c r="AI636" s="247"/>
      <c r="AJ636" s="247"/>
      <c r="AM636" s="247"/>
      <c r="AN636" s="247"/>
      <c r="AO636" s="247"/>
      <c r="AP636" s="247"/>
      <c r="AQ636" s="247"/>
      <c r="AR636" s="247"/>
      <c r="AS636" s="247"/>
    </row>
    <row r="637" spans="2:50" ht="9" customHeight="1" x14ac:dyDescent="0.3">
      <c r="K637" s="2"/>
      <c r="L637" s="2"/>
      <c r="M637" s="2"/>
      <c r="N637" s="2"/>
      <c r="O637" s="2"/>
      <c r="P637" s="2"/>
      <c r="Q637" s="2"/>
      <c r="R637" s="2"/>
      <c r="S637" s="2"/>
      <c r="T637" s="2"/>
      <c r="U637" s="2"/>
      <c r="V637" s="2"/>
      <c r="W637" s="2"/>
      <c r="X637" s="2"/>
      <c r="Y637" s="2"/>
      <c r="Z637" s="2"/>
      <c r="AA637" s="2"/>
      <c r="AB637" s="2"/>
      <c r="AC637" s="2"/>
      <c r="AD637" s="61"/>
      <c r="AE637" s="61"/>
      <c r="AF637" s="61"/>
      <c r="AG637" s="61"/>
      <c r="AH637" s="61"/>
      <c r="AI637" s="61"/>
      <c r="AJ637" s="61"/>
      <c r="AM637" s="62"/>
      <c r="AN637" s="62"/>
      <c r="AO637" s="63"/>
      <c r="AP637" s="63"/>
      <c r="AQ637" s="63"/>
      <c r="AR637" s="63"/>
      <c r="AS637" s="63"/>
    </row>
    <row r="638" spans="2:50" ht="9" customHeight="1" x14ac:dyDescent="0.3">
      <c r="E638" s="237" t="s">
        <v>72</v>
      </c>
      <c r="F638" s="237"/>
      <c r="G638" s="237"/>
      <c r="H638" s="237"/>
      <c r="I638" s="237"/>
      <c r="J638" s="237"/>
      <c r="K638" s="237"/>
      <c r="L638" s="237"/>
      <c r="M638" s="237"/>
      <c r="N638" s="237"/>
      <c r="O638" s="237"/>
      <c r="P638" s="237"/>
      <c r="Q638" s="237"/>
      <c r="R638" s="237"/>
      <c r="S638" s="237"/>
      <c r="T638" s="237"/>
      <c r="U638" s="237"/>
      <c r="V638" s="237"/>
      <c r="W638" s="237"/>
      <c r="X638" s="237"/>
      <c r="Y638" s="237"/>
      <c r="Z638" s="237"/>
      <c r="AA638" s="237"/>
      <c r="AB638" s="237"/>
      <c r="AC638" s="237"/>
      <c r="AD638" s="240">
        <v>231600</v>
      </c>
      <c r="AE638" s="240"/>
      <c r="AF638" s="240"/>
      <c r="AG638" s="240"/>
      <c r="AH638" s="240"/>
      <c r="AI638" s="240"/>
      <c r="AJ638" s="240"/>
      <c r="AM638" s="239" t="e">
        <f>IF(AD638=0,"",AD638/$AM$462)</f>
        <v>#DIV/0!</v>
      </c>
      <c r="AN638" s="239"/>
      <c r="AO638" s="239"/>
      <c r="AP638" s="239"/>
      <c r="AQ638" s="239"/>
      <c r="AR638" s="239"/>
      <c r="AS638" s="239"/>
    </row>
    <row r="639" spans="2:50" ht="9" customHeight="1" x14ac:dyDescent="0.3">
      <c r="E639" s="237"/>
      <c r="F639" s="237"/>
      <c r="G639" s="237"/>
      <c r="H639" s="237"/>
      <c r="I639" s="237"/>
      <c r="J639" s="237"/>
      <c r="K639" s="237"/>
      <c r="L639" s="237"/>
      <c r="M639" s="237"/>
      <c r="N639" s="237"/>
      <c r="O639" s="237"/>
      <c r="P639" s="237"/>
      <c r="Q639" s="237"/>
      <c r="R639" s="237"/>
      <c r="S639" s="237"/>
      <c r="T639" s="237"/>
      <c r="U639" s="237"/>
      <c r="V639" s="237"/>
      <c r="W639" s="237"/>
      <c r="X639" s="237"/>
      <c r="Y639" s="237"/>
      <c r="Z639" s="237"/>
      <c r="AA639" s="237"/>
      <c r="AB639" s="237"/>
      <c r="AC639" s="237"/>
      <c r="AD639" s="240"/>
      <c r="AE639" s="240"/>
      <c r="AF639" s="240"/>
      <c r="AG639" s="240"/>
      <c r="AH639" s="240"/>
      <c r="AI639" s="240"/>
      <c r="AJ639" s="240"/>
      <c r="AM639" s="239"/>
      <c r="AN639" s="239"/>
      <c r="AO639" s="239"/>
      <c r="AP639" s="239"/>
      <c r="AQ639" s="239"/>
      <c r="AR639" s="239"/>
      <c r="AS639" s="239"/>
    </row>
    <row r="640" spans="2:50" ht="9" customHeight="1" x14ac:dyDescent="0.3">
      <c r="K640" s="2"/>
      <c r="L640" s="2"/>
      <c r="M640" s="2"/>
      <c r="N640" s="2"/>
      <c r="O640" s="2"/>
      <c r="P640" s="2"/>
      <c r="Q640" s="2"/>
      <c r="R640" s="2"/>
      <c r="S640" s="2"/>
      <c r="T640" s="2"/>
      <c r="U640" s="2"/>
      <c r="V640" s="2"/>
      <c r="W640" s="2"/>
      <c r="X640" s="2"/>
      <c r="Y640" s="2"/>
      <c r="Z640" s="2"/>
      <c r="AA640" s="2"/>
      <c r="AB640" s="2"/>
      <c r="AC640" s="2"/>
      <c r="AD640" s="61"/>
      <c r="AE640" s="61"/>
      <c r="AF640" s="61"/>
      <c r="AG640" s="61"/>
      <c r="AH640" s="61"/>
      <c r="AI640" s="61"/>
      <c r="AJ640" s="61"/>
      <c r="AM640" s="62"/>
      <c r="AN640" s="62"/>
      <c r="AO640" s="62"/>
      <c r="AP640" s="62"/>
      <c r="AQ640" s="62"/>
      <c r="AR640" s="63"/>
      <c r="AS640" s="63"/>
    </row>
    <row r="641" spans="5:45" ht="9" customHeight="1" x14ac:dyDescent="0.3">
      <c r="E641" s="234" t="s">
        <v>73</v>
      </c>
      <c r="F641" s="234"/>
      <c r="G641" s="234"/>
      <c r="H641" s="234"/>
      <c r="I641" s="234"/>
      <c r="J641" s="234"/>
      <c r="K641" s="234"/>
      <c r="L641" s="234"/>
      <c r="M641" s="234"/>
      <c r="N641" s="234"/>
      <c r="O641" s="234"/>
      <c r="P641" s="234"/>
      <c r="Q641" s="234"/>
      <c r="R641" s="234"/>
      <c r="S641" s="234"/>
      <c r="T641" s="234"/>
      <c r="U641" s="234"/>
      <c r="V641" s="234"/>
      <c r="W641" s="234"/>
      <c r="X641" s="234"/>
      <c r="Y641" s="234"/>
      <c r="Z641" s="234"/>
      <c r="AA641" s="234"/>
      <c r="AB641" s="234"/>
      <c r="AC641" s="234"/>
      <c r="AD641" s="235"/>
      <c r="AE641" s="235"/>
      <c r="AF641" s="235"/>
      <c r="AG641" s="235"/>
      <c r="AH641" s="235"/>
      <c r="AI641" s="235"/>
      <c r="AJ641" s="235"/>
      <c r="AM641" s="236" t="str">
        <f>IF(AD641=0,"",AD641/$AM$462)</f>
        <v/>
      </c>
      <c r="AN641" s="236"/>
      <c r="AO641" s="236"/>
      <c r="AP641" s="236"/>
      <c r="AQ641" s="236"/>
      <c r="AR641" s="236"/>
      <c r="AS641" s="236"/>
    </row>
    <row r="642" spans="5:45" ht="9" customHeight="1" x14ac:dyDescent="0.3">
      <c r="E642" s="234"/>
      <c r="F642" s="234"/>
      <c r="G642" s="234"/>
      <c r="H642" s="234"/>
      <c r="I642" s="234"/>
      <c r="J642" s="234"/>
      <c r="K642" s="234"/>
      <c r="L642" s="234"/>
      <c r="M642" s="234"/>
      <c r="N642" s="234"/>
      <c r="O642" s="234"/>
      <c r="P642" s="234"/>
      <c r="Q642" s="234"/>
      <c r="R642" s="234"/>
      <c r="S642" s="234"/>
      <c r="T642" s="234"/>
      <c r="U642" s="234"/>
      <c r="V642" s="234"/>
      <c r="W642" s="234"/>
      <c r="X642" s="234"/>
      <c r="Y642" s="234"/>
      <c r="Z642" s="234"/>
      <c r="AA642" s="234"/>
      <c r="AB642" s="234"/>
      <c r="AC642" s="234"/>
      <c r="AD642" s="235"/>
      <c r="AE642" s="235"/>
      <c r="AF642" s="235"/>
      <c r="AG642" s="235"/>
      <c r="AH642" s="235"/>
      <c r="AI642" s="235"/>
      <c r="AJ642" s="235"/>
      <c r="AM642" s="236"/>
      <c r="AN642" s="236"/>
      <c r="AO642" s="236"/>
      <c r="AP642" s="236"/>
      <c r="AQ642" s="236"/>
      <c r="AR642" s="236"/>
      <c r="AS642" s="236"/>
    </row>
    <row r="643" spans="5:45" ht="9" customHeight="1" x14ac:dyDescent="0.3">
      <c r="E643" s="241" t="s">
        <v>74</v>
      </c>
      <c r="F643" s="241"/>
      <c r="G643" s="241"/>
      <c r="H643" s="241"/>
      <c r="I643" s="241"/>
      <c r="J643" s="241"/>
      <c r="K643" s="241"/>
      <c r="L643" s="241"/>
      <c r="M643" s="241"/>
      <c r="N643" s="241"/>
      <c r="O643" s="241"/>
      <c r="P643" s="241"/>
      <c r="Q643" s="241"/>
      <c r="R643" s="241"/>
      <c r="S643" s="241"/>
      <c r="T643" s="241"/>
      <c r="U643" s="241"/>
      <c r="V643" s="241"/>
      <c r="W643" s="241"/>
      <c r="X643" s="241"/>
      <c r="Y643" s="241"/>
      <c r="Z643" s="241"/>
      <c r="AA643" s="241"/>
      <c r="AB643" s="241"/>
      <c r="AC643" s="241"/>
      <c r="AD643" s="242"/>
      <c r="AE643" s="242"/>
      <c r="AF643" s="242"/>
      <c r="AG643" s="242"/>
      <c r="AH643" s="242"/>
      <c r="AI643" s="242"/>
      <c r="AJ643" s="242"/>
      <c r="AM643" s="243" t="str">
        <f>IF(AD643=0,"",AD643/$AM$462)</f>
        <v/>
      </c>
      <c r="AN643" s="243"/>
      <c r="AO643" s="243"/>
      <c r="AP643" s="243"/>
      <c r="AQ643" s="243"/>
      <c r="AR643" s="243"/>
      <c r="AS643" s="243"/>
    </row>
    <row r="644" spans="5:45" ht="9" customHeight="1" x14ac:dyDescent="0.3">
      <c r="E644" s="241"/>
      <c r="F644" s="241"/>
      <c r="G644" s="241"/>
      <c r="H644" s="241"/>
      <c r="I644" s="241"/>
      <c r="J644" s="241"/>
      <c r="K644" s="241"/>
      <c r="L644" s="241"/>
      <c r="M644" s="241"/>
      <c r="N644" s="241"/>
      <c r="O644" s="241"/>
      <c r="P644" s="241"/>
      <c r="Q644" s="241"/>
      <c r="R644" s="241"/>
      <c r="S644" s="241"/>
      <c r="T644" s="241"/>
      <c r="U644" s="241"/>
      <c r="V644" s="241"/>
      <c r="W644" s="241"/>
      <c r="X644" s="241"/>
      <c r="Y644" s="241"/>
      <c r="Z644" s="241"/>
      <c r="AA644" s="241"/>
      <c r="AB644" s="241"/>
      <c r="AC644" s="241"/>
      <c r="AD644" s="242"/>
      <c r="AE644" s="242"/>
      <c r="AF644" s="242"/>
      <c r="AG644" s="242"/>
      <c r="AH644" s="242"/>
      <c r="AI644" s="242"/>
      <c r="AJ644" s="242"/>
      <c r="AM644" s="243"/>
      <c r="AN644" s="243"/>
      <c r="AO644" s="243"/>
      <c r="AP644" s="243"/>
      <c r="AQ644" s="243"/>
      <c r="AR644" s="243"/>
      <c r="AS644" s="243"/>
    </row>
    <row r="645" spans="5:45" ht="9" customHeight="1" x14ac:dyDescent="0.3">
      <c r="E645" s="234" t="s">
        <v>75</v>
      </c>
      <c r="F645" s="234"/>
      <c r="G645" s="234"/>
      <c r="H645" s="234"/>
      <c r="I645" s="234"/>
      <c r="J645" s="234"/>
      <c r="K645" s="234"/>
      <c r="L645" s="234"/>
      <c r="M645" s="234"/>
      <c r="N645" s="234"/>
      <c r="O645" s="234"/>
      <c r="P645" s="234"/>
      <c r="Q645" s="234"/>
      <c r="R645" s="234"/>
      <c r="S645" s="234"/>
      <c r="T645" s="234"/>
      <c r="U645" s="234"/>
      <c r="V645" s="234"/>
      <c r="W645" s="234"/>
      <c r="X645" s="234"/>
      <c r="Y645" s="234"/>
      <c r="Z645" s="234"/>
      <c r="AA645" s="234"/>
      <c r="AB645" s="234"/>
      <c r="AC645" s="234"/>
      <c r="AD645" s="235"/>
      <c r="AE645" s="235"/>
      <c r="AF645" s="235"/>
      <c r="AG645" s="235"/>
      <c r="AH645" s="235"/>
      <c r="AI645" s="235"/>
      <c r="AJ645" s="235"/>
      <c r="AM645" s="236" t="str">
        <f>IF(AD645=0,"",AD645/$AM$462)</f>
        <v/>
      </c>
      <c r="AN645" s="236"/>
      <c r="AO645" s="236"/>
      <c r="AP645" s="236"/>
      <c r="AQ645" s="236"/>
      <c r="AR645" s="236"/>
      <c r="AS645" s="236"/>
    </row>
    <row r="646" spans="5:45" ht="9" customHeight="1" x14ac:dyDescent="0.3">
      <c r="E646" s="234"/>
      <c r="F646" s="234"/>
      <c r="G646" s="234"/>
      <c r="H646" s="234"/>
      <c r="I646" s="234"/>
      <c r="J646" s="234"/>
      <c r="K646" s="234"/>
      <c r="L646" s="234"/>
      <c r="M646" s="234"/>
      <c r="N646" s="234"/>
      <c r="O646" s="234"/>
      <c r="P646" s="234"/>
      <c r="Q646" s="234"/>
      <c r="R646" s="234"/>
      <c r="S646" s="234"/>
      <c r="T646" s="234"/>
      <c r="U646" s="234"/>
      <c r="V646" s="234"/>
      <c r="W646" s="234"/>
      <c r="X646" s="234"/>
      <c r="Y646" s="234"/>
      <c r="Z646" s="234"/>
      <c r="AA646" s="234"/>
      <c r="AB646" s="234"/>
      <c r="AC646" s="234"/>
      <c r="AD646" s="235"/>
      <c r="AE646" s="235"/>
      <c r="AF646" s="235"/>
      <c r="AG646" s="235"/>
      <c r="AH646" s="235"/>
      <c r="AI646" s="235"/>
      <c r="AJ646" s="235"/>
      <c r="AM646" s="236"/>
      <c r="AN646" s="236"/>
      <c r="AO646" s="236"/>
      <c r="AP646" s="236"/>
      <c r="AQ646" s="236"/>
      <c r="AR646" s="236"/>
      <c r="AS646" s="236"/>
    </row>
    <row r="647" spans="5:45" ht="9" customHeight="1" x14ac:dyDescent="0.3">
      <c r="E647" s="241" t="s">
        <v>76</v>
      </c>
      <c r="F647" s="241"/>
      <c r="G647" s="241"/>
      <c r="H647" s="241"/>
      <c r="I647" s="241"/>
      <c r="J647" s="241"/>
      <c r="K647" s="241"/>
      <c r="L647" s="241"/>
      <c r="M647" s="241"/>
      <c r="N647" s="241"/>
      <c r="O647" s="241"/>
      <c r="P647" s="241"/>
      <c r="Q647" s="241"/>
      <c r="R647" s="241"/>
      <c r="S647" s="241"/>
      <c r="T647" s="241"/>
      <c r="U647" s="241"/>
      <c r="V647" s="241"/>
      <c r="W647" s="241"/>
      <c r="X647" s="241"/>
      <c r="Y647" s="241"/>
      <c r="Z647" s="241"/>
      <c r="AA647" s="241"/>
      <c r="AB647" s="241"/>
      <c r="AC647" s="241"/>
      <c r="AD647" s="242"/>
      <c r="AE647" s="242"/>
      <c r="AF647" s="242"/>
      <c r="AG647" s="242"/>
      <c r="AH647" s="242"/>
      <c r="AI647" s="242"/>
      <c r="AJ647" s="242"/>
      <c r="AM647" s="243" t="str">
        <f>IF(AD647=0,"",AD647/$AM$462)</f>
        <v/>
      </c>
      <c r="AN647" s="243"/>
      <c r="AO647" s="243"/>
      <c r="AP647" s="243"/>
      <c r="AQ647" s="243"/>
      <c r="AR647" s="243"/>
      <c r="AS647" s="243"/>
    </row>
    <row r="648" spans="5:45" ht="9" customHeight="1" x14ac:dyDescent="0.3">
      <c r="E648" s="241"/>
      <c r="F648" s="241"/>
      <c r="G648" s="241"/>
      <c r="H648" s="241"/>
      <c r="I648" s="241"/>
      <c r="J648" s="241"/>
      <c r="K648" s="241"/>
      <c r="L648" s="241"/>
      <c r="M648" s="241"/>
      <c r="N648" s="241"/>
      <c r="O648" s="241"/>
      <c r="P648" s="241"/>
      <c r="Q648" s="241"/>
      <c r="R648" s="241"/>
      <c r="S648" s="241"/>
      <c r="T648" s="241"/>
      <c r="U648" s="241"/>
      <c r="V648" s="241"/>
      <c r="W648" s="241"/>
      <c r="X648" s="241"/>
      <c r="Y648" s="241"/>
      <c r="Z648" s="241"/>
      <c r="AA648" s="241"/>
      <c r="AB648" s="241"/>
      <c r="AC648" s="241"/>
      <c r="AD648" s="242"/>
      <c r="AE648" s="242"/>
      <c r="AF648" s="242"/>
      <c r="AG648" s="242"/>
      <c r="AH648" s="242"/>
      <c r="AI648" s="242"/>
      <c r="AJ648" s="242"/>
      <c r="AM648" s="243"/>
      <c r="AN648" s="243"/>
      <c r="AO648" s="243"/>
      <c r="AP648" s="243"/>
      <c r="AQ648" s="243"/>
      <c r="AR648" s="243"/>
      <c r="AS648" s="243"/>
    </row>
    <row r="649" spans="5:45" ht="9" customHeight="1" x14ac:dyDescent="0.3">
      <c r="E649" s="234" t="s">
        <v>52</v>
      </c>
      <c r="F649" s="234"/>
      <c r="G649" s="234"/>
      <c r="H649" s="234"/>
      <c r="I649" s="234"/>
      <c r="J649" s="234"/>
      <c r="K649" s="234"/>
      <c r="L649" s="234"/>
      <c r="M649" s="234"/>
      <c r="N649" s="234"/>
      <c r="O649" s="234"/>
      <c r="P649" s="234"/>
      <c r="Q649" s="234"/>
      <c r="R649" s="234"/>
      <c r="S649" s="234"/>
      <c r="T649" s="234"/>
      <c r="U649" s="234"/>
      <c r="V649" s="234"/>
      <c r="W649" s="234"/>
      <c r="X649" s="234"/>
      <c r="Y649" s="234"/>
      <c r="Z649" s="234"/>
      <c r="AA649" s="234"/>
      <c r="AB649" s="234"/>
      <c r="AC649" s="234"/>
      <c r="AD649" s="235"/>
      <c r="AE649" s="235"/>
      <c r="AF649" s="235"/>
      <c r="AG649" s="235"/>
      <c r="AH649" s="235"/>
      <c r="AI649" s="235"/>
      <c r="AJ649" s="235"/>
      <c r="AM649" s="236" t="str">
        <f>IF(AD649=0,"",AD649/$AM$462)</f>
        <v/>
      </c>
      <c r="AN649" s="236"/>
      <c r="AO649" s="236"/>
      <c r="AP649" s="236"/>
      <c r="AQ649" s="236"/>
      <c r="AR649" s="236"/>
      <c r="AS649" s="236"/>
    </row>
    <row r="650" spans="5:45" ht="9" customHeight="1" x14ac:dyDescent="0.3">
      <c r="E650" s="234"/>
      <c r="F650" s="234"/>
      <c r="G650" s="234"/>
      <c r="H650" s="234"/>
      <c r="I650" s="234"/>
      <c r="J650" s="234"/>
      <c r="K650" s="234"/>
      <c r="L650" s="234"/>
      <c r="M650" s="234"/>
      <c r="N650" s="234"/>
      <c r="O650" s="234"/>
      <c r="P650" s="234"/>
      <c r="Q650" s="234"/>
      <c r="R650" s="234"/>
      <c r="S650" s="234"/>
      <c r="T650" s="234"/>
      <c r="U650" s="234"/>
      <c r="V650" s="234"/>
      <c r="W650" s="234"/>
      <c r="X650" s="234"/>
      <c r="Y650" s="234"/>
      <c r="Z650" s="234"/>
      <c r="AA650" s="234"/>
      <c r="AB650" s="234"/>
      <c r="AC650" s="234"/>
      <c r="AD650" s="235"/>
      <c r="AE650" s="235"/>
      <c r="AF650" s="235"/>
      <c r="AG650" s="235"/>
      <c r="AH650" s="235"/>
      <c r="AI650" s="235"/>
      <c r="AJ650" s="235"/>
      <c r="AM650" s="236"/>
      <c r="AN650" s="236"/>
      <c r="AO650" s="236"/>
      <c r="AP650" s="236"/>
      <c r="AQ650" s="236"/>
      <c r="AR650" s="236"/>
      <c r="AS650" s="236"/>
    </row>
    <row r="651" spans="5:45" ht="9" customHeight="1" x14ac:dyDescent="0.3">
      <c r="E651" s="241" t="s">
        <v>77</v>
      </c>
      <c r="F651" s="241"/>
      <c r="G651" s="241"/>
      <c r="H651" s="241"/>
      <c r="I651" s="241"/>
      <c r="J651" s="241"/>
      <c r="K651" s="241"/>
      <c r="L651" s="241"/>
      <c r="M651" s="241"/>
      <c r="N651" s="241"/>
      <c r="O651" s="241"/>
      <c r="P651" s="241"/>
      <c r="Q651" s="241"/>
      <c r="R651" s="241"/>
      <c r="S651" s="241"/>
      <c r="T651" s="241"/>
      <c r="U651" s="241"/>
      <c r="V651" s="241"/>
      <c r="W651" s="241"/>
      <c r="X651" s="241"/>
      <c r="Y651" s="241"/>
      <c r="Z651" s="241"/>
      <c r="AA651" s="241"/>
      <c r="AB651" s="241"/>
      <c r="AC651" s="241"/>
      <c r="AD651" s="242"/>
      <c r="AE651" s="242"/>
      <c r="AF651" s="242"/>
      <c r="AG651" s="242"/>
      <c r="AH651" s="242"/>
      <c r="AI651" s="242"/>
      <c r="AJ651" s="242"/>
      <c r="AM651" s="243" t="str">
        <f>IF(AD651=0,"",AD651/$AM$462)</f>
        <v/>
      </c>
      <c r="AN651" s="243"/>
      <c r="AO651" s="243"/>
      <c r="AP651" s="243"/>
      <c r="AQ651" s="243"/>
      <c r="AR651" s="243"/>
      <c r="AS651" s="243"/>
    </row>
    <row r="652" spans="5:45" ht="9" customHeight="1" x14ac:dyDescent="0.3">
      <c r="E652" s="241"/>
      <c r="F652" s="241"/>
      <c r="G652" s="241"/>
      <c r="H652" s="241"/>
      <c r="I652" s="241"/>
      <c r="J652" s="241"/>
      <c r="K652" s="241"/>
      <c r="L652" s="241"/>
      <c r="M652" s="241"/>
      <c r="N652" s="241"/>
      <c r="O652" s="241"/>
      <c r="P652" s="241"/>
      <c r="Q652" s="241"/>
      <c r="R652" s="241"/>
      <c r="S652" s="241"/>
      <c r="T652" s="241"/>
      <c r="U652" s="241"/>
      <c r="V652" s="241"/>
      <c r="W652" s="241"/>
      <c r="X652" s="241"/>
      <c r="Y652" s="241"/>
      <c r="Z652" s="241"/>
      <c r="AA652" s="241"/>
      <c r="AB652" s="241"/>
      <c r="AC652" s="241"/>
      <c r="AD652" s="242"/>
      <c r="AE652" s="242"/>
      <c r="AF652" s="242"/>
      <c r="AG652" s="242"/>
      <c r="AH652" s="242"/>
      <c r="AI652" s="242"/>
      <c r="AJ652" s="242"/>
      <c r="AM652" s="243"/>
      <c r="AN652" s="243"/>
      <c r="AO652" s="243"/>
      <c r="AP652" s="243"/>
      <c r="AQ652" s="243"/>
      <c r="AR652" s="243"/>
      <c r="AS652" s="243"/>
    </row>
    <row r="653" spans="5:45" ht="9" customHeight="1" x14ac:dyDescent="0.3">
      <c r="E653" s="234" t="s">
        <v>54</v>
      </c>
      <c r="F653" s="234"/>
      <c r="G653" s="234"/>
      <c r="H653" s="234"/>
      <c r="I653" s="234"/>
      <c r="J653" s="234"/>
      <c r="K653" s="234"/>
      <c r="L653" s="234"/>
      <c r="M653" s="234"/>
      <c r="N653" s="234"/>
      <c r="O653" s="234"/>
      <c r="P653" s="234"/>
      <c r="Q653" s="234"/>
      <c r="R653" s="234"/>
      <c r="S653" s="234"/>
      <c r="T653" s="234"/>
      <c r="U653" s="234"/>
      <c r="V653" s="234"/>
      <c r="W653" s="234"/>
      <c r="X653" s="234"/>
      <c r="Y653" s="234"/>
      <c r="Z653" s="234"/>
      <c r="AA653" s="234"/>
      <c r="AB653" s="234"/>
      <c r="AC653" s="234"/>
      <c r="AD653" s="235"/>
      <c r="AE653" s="235"/>
      <c r="AF653" s="235"/>
      <c r="AG653" s="235"/>
      <c r="AH653" s="235"/>
      <c r="AI653" s="235"/>
      <c r="AJ653" s="235"/>
      <c r="AM653" s="236" t="str">
        <f>IF(AD653=0,"",AD653/$AM$462)</f>
        <v/>
      </c>
      <c r="AN653" s="236"/>
      <c r="AO653" s="236"/>
      <c r="AP653" s="236"/>
      <c r="AQ653" s="236"/>
      <c r="AR653" s="236"/>
      <c r="AS653" s="236"/>
    </row>
    <row r="654" spans="5:45" ht="9" customHeight="1" x14ac:dyDescent="0.3">
      <c r="E654" s="234"/>
      <c r="F654" s="234"/>
      <c r="G654" s="234"/>
      <c r="H654" s="234"/>
      <c r="I654" s="234"/>
      <c r="J654" s="234"/>
      <c r="K654" s="234"/>
      <c r="L654" s="234"/>
      <c r="M654" s="234"/>
      <c r="N654" s="234"/>
      <c r="O654" s="234"/>
      <c r="P654" s="234"/>
      <c r="Q654" s="234"/>
      <c r="R654" s="234"/>
      <c r="S654" s="234"/>
      <c r="T654" s="234"/>
      <c r="U654" s="234"/>
      <c r="V654" s="234"/>
      <c r="W654" s="234"/>
      <c r="X654" s="234"/>
      <c r="Y654" s="234"/>
      <c r="Z654" s="234"/>
      <c r="AA654" s="234"/>
      <c r="AB654" s="234"/>
      <c r="AC654" s="234"/>
      <c r="AD654" s="235"/>
      <c r="AE654" s="235"/>
      <c r="AF654" s="235"/>
      <c r="AG654" s="235"/>
      <c r="AH654" s="235"/>
      <c r="AI654" s="235"/>
      <c r="AJ654" s="235"/>
      <c r="AM654" s="236"/>
      <c r="AN654" s="236"/>
      <c r="AO654" s="236"/>
      <c r="AP654" s="236"/>
      <c r="AQ654" s="236"/>
      <c r="AR654" s="236"/>
      <c r="AS654" s="236"/>
    </row>
    <row r="655" spans="5:45" ht="9" customHeight="1" x14ac:dyDescent="0.3">
      <c r="E655" s="241" t="s">
        <v>78</v>
      </c>
      <c r="F655" s="241"/>
      <c r="G655" s="241"/>
      <c r="H655" s="241"/>
      <c r="I655" s="241"/>
      <c r="J655" s="241"/>
      <c r="K655" s="241"/>
      <c r="L655" s="241"/>
      <c r="M655" s="241"/>
      <c r="N655" s="241"/>
      <c r="O655" s="241"/>
      <c r="P655" s="241"/>
      <c r="Q655" s="241"/>
      <c r="R655" s="241"/>
      <c r="S655" s="241"/>
      <c r="T655" s="241"/>
      <c r="U655" s="241"/>
      <c r="V655" s="241"/>
      <c r="W655" s="241"/>
      <c r="X655" s="241"/>
      <c r="Y655" s="241"/>
      <c r="Z655" s="241"/>
      <c r="AA655" s="241"/>
      <c r="AB655" s="241"/>
      <c r="AC655" s="241"/>
      <c r="AD655" s="242"/>
      <c r="AE655" s="242"/>
      <c r="AF655" s="242"/>
      <c r="AG655" s="242"/>
      <c r="AH655" s="242"/>
      <c r="AI655" s="242"/>
      <c r="AJ655" s="242"/>
      <c r="AM655" s="243" t="str">
        <f>IF(AD655=0,"",AD655/$AM$462)</f>
        <v/>
      </c>
      <c r="AN655" s="243"/>
      <c r="AO655" s="243"/>
      <c r="AP655" s="243"/>
      <c r="AQ655" s="243"/>
      <c r="AR655" s="243"/>
      <c r="AS655" s="243"/>
    </row>
    <row r="656" spans="5:45" ht="9" customHeight="1" x14ac:dyDescent="0.3">
      <c r="E656" s="241"/>
      <c r="F656" s="241"/>
      <c r="G656" s="241"/>
      <c r="H656" s="241"/>
      <c r="I656" s="241"/>
      <c r="J656" s="241"/>
      <c r="K656" s="241"/>
      <c r="L656" s="241"/>
      <c r="M656" s="241"/>
      <c r="N656" s="241"/>
      <c r="O656" s="241"/>
      <c r="P656" s="241"/>
      <c r="Q656" s="241"/>
      <c r="R656" s="241"/>
      <c r="S656" s="241"/>
      <c r="T656" s="241"/>
      <c r="U656" s="241"/>
      <c r="V656" s="241"/>
      <c r="W656" s="241"/>
      <c r="X656" s="241"/>
      <c r="Y656" s="241"/>
      <c r="Z656" s="241"/>
      <c r="AA656" s="241"/>
      <c r="AB656" s="241"/>
      <c r="AC656" s="241"/>
      <c r="AD656" s="242"/>
      <c r="AE656" s="242"/>
      <c r="AF656" s="242"/>
      <c r="AG656" s="242"/>
      <c r="AH656" s="242"/>
      <c r="AI656" s="242"/>
      <c r="AJ656" s="242"/>
      <c r="AM656" s="243"/>
      <c r="AN656" s="243"/>
      <c r="AO656" s="243"/>
      <c r="AP656" s="243"/>
      <c r="AQ656" s="243"/>
      <c r="AR656" s="243"/>
      <c r="AS656" s="243"/>
    </row>
    <row r="657" spans="5:45" ht="9" customHeight="1" x14ac:dyDescent="0.3">
      <c r="E657" s="234" t="s">
        <v>79</v>
      </c>
      <c r="F657" s="234"/>
      <c r="G657" s="234"/>
      <c r="H657" s="234"/>
      <c r="I657" s="234"/>
      <c r="J657" s="234"/>
      <c r="K657" s="234"/>
      <c r="L657" s="234"/>
      <c r="M657" s="234"/>
      <c r="N657" s="234"/>
      <c r="O657" s="234"/>
      <c r="P657" s="234"/>
      <c r="Q657" s="234"/>
      <c r="R657" s="234"/>
      <c r="S657" s="234"/>
      <c r="T657" s="234"/>
      <c r="U657" s="234"/>
      <c r="V657" s="234"/>
      <c r="W657" s="234"/>
      <c r="X657" s="234"/>
      <c r="Y657" s="234"/>
      <c r="Z657" s="234"/>
      <c r="AA657" s="234"/>
      <c r="AB657" s="234"/>
      <c r="AC657" s="234"/>
      <c r="AD657" s="235">
        <v>150000</v>
      </c>
      <c r="AE657" s="235"/>
      <c r="AF657" s="235"/>
      <c r="AG657" s="235"/>
      <c r="AH657" s="235"/>
      <c r="AI657" s="235"/>
      <c r="AJ657" s="235"/>
      <c r="AM657" s="236" t="e">
        <f>IF(AD657=0,"",AD657/$AM$462)</f>
        <v>#DIV/0!</v>
      </c>
      <c r="AN657" s="236"/>
      <c r="AO657" s="236"/>
      <c r="AP657" s="236"/>
      <c r="AQ657" s="236"/>
      <c r="AR657" s="236"/>
      <c r="AS657" s="236"/>
    </row>
    <row r="658" spans="5:45" ht="9" customHeight="1" x14ac:dyDescent="0.3">
      <c r="E658" s="234"/>
      <c r="F658" s="234"/>
      <c r="G658" s="234"/>
      <c r="H658" s="234"/>
      <c r="I658" s="234"/>
      <c r="J658" s="234"/>
      <c r="K658" s="234"/>
      <c r="L658" s="234"/>
      <c r="M658" s="234"/>
      <c r="N658" s="234"/>
      <c r="O658" s="234"/>
      <c r="P658" s="234"/>
      <c r="Q658" s="234"/>
      <c r="R658" s="234"/>
      <c r="S658" s="234"/>
      <c r="T658" s="234"/>
      <c r="U658" s="234"/>
      <c r="V658" s="234"/>
      <c r="W658" s="234"/>
      <c r="X658" s="234"/>
      <c r="Y658" s="234"/>
      <c r="Z658" s="234"/>
      <c r="AA658" s="234"/>
      <c r="AB658" s="234"/>
      <c r="AC658" s="234"/>
      <c r="AD658" s="235"/>
      <c r="AE658" s="235"/>
      <c r="AF658" s="235"/>
      <c r="AG658" s="235"/>
      <c r="AH658" s="235"/>
      <c r="AI658" s="235"/>
      <c r="AJ658" s="235"/>
      <c r="AM658" s="236"/>
      <c r="AN658" s="236"/>
      <c r="AO658" s="236"/>
      <c r="AP658" s="236"/>
      <c r="AQ658" s="236"/>
      <c r="AR658" s="236"/>
      <c r="AS658" s="236"/>
    </row>
    <row r="659" spans="5:45" ht="9" customHeight="1" x14ac:dyDescent="0.3">
      <c r="E659" s="241" t="s">
        <v>80</v>
      </c>
      <c r="F659" s="241"/>
      <c r="G659" s="241"/>
      <c r="H659" s="241"/>
      <c r="I659" s="241"/>
      <c r="J659" s="241"/>
      <c r="K659" s="241"/>
      <c r="L659" s="241"/>
      <c r="M659" s="241"/>
      <c r="N659" s="241"/>
      <c r="O659" s="241"/>
      <c r="P659" s="241"/>
      <c r="Q659" s="241"/>
      <c r="R659" s="241"/>
      <c r="S659" s="241"/>
      <c r="T659" s="241"/>
      <c r="U659" s="241"/>
      <c r="V659" s="241"/>
      <c r="W659" s="241"/>
      <c r="X659" s="241"/>
      <c r="Y659" s="241"/>
      <c r="Z659" s="241"/>
      <c r="AA659" s="241"/>
      <c r="AB659" s="241"/>
      <c r="AC659" s="241"/>
      <c r="AD659" s="242"/>
      <c r="AE659" s="242"/>
      <c r="AF659" s="242"/>
      <c r="AG659" s="242"/>
      <c r="AH659" s="242"/>
      <c r="AI659" s="242"/>
      <c r="AJ659" s="242"/>
      <c r="AM659" s="243" t="str">
        <f>IF(AD659=0,"",AD659/$AM$462)</f>
        <v/>
      </c>
      <c r="AN659" s="243"/>
      <c r="AO659" s="243"/>
      <c r="AP659" s="243"/>
      <c r="AQ659" s="243"/>
      <c r="AR659" s="243"/>
      <c r="AS659" s="243"/>
    </row>
    <row r="660" spans="5:45" ht="9" customHeight="1" x14ac:dyDescent="0.3">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2"/>
      <c r="AE660" s="242"/>
      <c r="AF660" s="242"/>
      <c r="AG660" s="242"/>
      <c r="AH660" s="242"/>
      <c r="AI660" s="242"/>
      <c r="AJ660" s="242"/>
      <c r="AM660" s="243"/>
      <c r="AN660" s="243"/>
      <c r="AO660" s="243"/>
      <c r="AP660" s="243"/>
      <c r="AQ660" s="243"/>
      <c r="AR660" s="243"/>
      <c r="AS660" s="243"/>
    </row>
    <row r="661" spans="5:45" ht="9" customHeight="1" x14ac:dyDescent="0.3">
      <c r="E661" s="234" t="s">
        <v>80</v>
      </c>
      <c r="F661" s="234"/>
      <c r="G661" s="234"/>
      <c r="H661" s="234"/>
      <c r="I661" s="234"/>
      <c r="J661" s="234"/>
      <c r="K661" s="234"/>
      <c r="L661" s="234"/>
      <c r="M661" s="234"/>
      <c r="N661" s="234"/>
      <c r="O661" s="234"/>
      <c r="P661" s="234"/>
      <c r="Q661" s="234"/>
      <c r="R661" s="234"/>
      <c r="S661" s="234"/>
      <c r="T661" s="234"/>
      <c r="U661" s="234"/>
      <c r="V661" s="234"/>
      <c r="W661" s="234"/>
      <c r="X661" s="234"/>
      <c r="Y661" s="234"/>
      <c r="Z661" s="234"/>
      <c r="AA661" s="234"/>
      <c r="AB661" s="234"/>
      <c r="AC661" s="234"/>
      <c r="AD661" s="235"/>
      <c r="AE661" s="235"/>
      <c r="AF661" s="235"/>
      <c r="AG661" s="235"/>
      <c r="AH661" s="235"/>
      <c r="AI661" s="235"/>
      <c r="AJ661" s="235"/>
      <c r="AM661" s="236" t="str">
        <f>IF(AD661=0,"",AD661/$AM$462)</f>
        <v/>
      </c>
      <c r="AN661" s="236"/>
      <c r="AO661" s="236"/>
      <c r="AP661" s="236"/>
      <c r="AQ661" s="236"/>
      <c r="AR661" s="236"/>
      <c r="AS661" s="236"/>
    </row>
    <row r="662" spans="5:45" ht="9" customHeight="1" x14ac:dyDescent="0.3">
      <c r="E662" s="234"/>
      <c r="F662" s="234"/>
      <c r="G662" s="234"/>
      <c r="H662" s="234"/>
      <c r="I662" s="234"/>
      <c r="J662" s="234"/>
      <c r="K662" s="234"/>
      <c r="L662" s="234"/>
      <c r="M662" s="234"/>
      <c r="N662" s="234"/>
      <c r="O662" s="234"/>
      <c r="P662" s="234"/>
      <c r="Q662" s="234"/>
      <c r="R662" s="234"/>
      <c r="S662" s="234"/>
      <c r="T662" s="234"/>
      <c r="U662" s="234"/>
      <c r="V662" s="234"/>
      <c r="W662" s="234"/>
      <c r="X662" s="234"/>
      <c r="Y662" s="234"/>
      <c r="Z662" s="234"/>
      <c r="AA662" s="234"/>
      <c r="AB662" s="234"/>
      <c r="AC662" s="234"/>
      <c r="AD662" s="235"/>
      <c r="AE662" s="235"/>
      <c r="AF662" s="235"/>
      <c r="AG662" s="235"/>
      <c r="AH662" s="235"/>
      <c r="AI662" s="235"/>
      <c r="AJ662" s="235"/>
      <c r="AM662" s="236"/>
      <c r="AN662" s="236"/>
      <c r="AO662" s="236"/>
      <c r="AP662" s="236"/>
      <c r="AQ662" s="236"/>
      <c r="AR662" s="236"/>
      <c r="AS662" s="236"/>
    </row>
    <row r="663" spans="5:45" ht="9" customHeight="1" x14ac:dyDescent="0.3">
      <c r="K663" s="2"/>
      <c r="L663" s="2"/>
      <c r="M663" s="2"/>
      <c r="N663" s="2"/>
      <c r="O663" s="2"/>
      <c r="P663" s="2"/>
      <c r="Q663" s="2"/>
      <c r="R663" s="2"/>
      <c r="S663" s="2"/>
      <c r="T663" s="2"/>
      <c r="U663" s="2"/>
      <c r="V663" s="2"/>
      <c r="W663" s="2"/>
      <c r="X663" s="2"/>
      <c r="Y663" s="2"/>
      <c r="Z663" s="2"/>
      <c r="AA663" s="2"/>
      <c r="AB663" s="2"/>
      <c r="AC663" s="2"/>
      <c r="AD663" s="61"/>
      <c r="AE663" s="61"/>
      <c r="AF663" s="61"/>
      <c r="AG663" s="61"/>
      <c r="AH663" s="61"/>
      <c r="AI663" s="61"/>
      <c r="AJ663" s="61"/>
      <c r="AM663" s="62"/>
      <c r="AN663" s="62"/>
      <c r="AO663" s="63"/>
      <c r="AP663" s="63"/>
      <c r="AQ663" s="63"/>
      <c r="AR663" s="63"/>
      <c r="AS663" s="63"/>
    </row>
    <row r="664" spans="5:45" ht="9" customHeight="1" x14ac:dyDescent="0.3">
      <c r="E664" s="237" t="s">
        <v>81</v>
      </c>
      <c r="F664" s="237"/>
      <c r="G664" s="237"/>
      <c r="H664" s="237"/>
      <c r="I664" s="237"/>
      <c r="J664" s="237"/>
      <c r="K664" s="237"/>
      <c r="L664" s="237"/>
      <c r="M664" s="237"/>
      <c r="N664" s="237"/>
      <c r="O664" s="237"/>
      <c r="P664" s="237"/>
      <c r="Q664" s="237"/>
      <c r="R664" s="237"/>
      <c r="S664" s="237"/>
      <c r="T664" s="237"/>
      <c r="U664" s="237"/>
      <c r="V664" s="237"/>
      <c r="W664" s="237"/>
      <c r="X664" s="237"/>
      <c r="Y664" s="237"/>
      <c r="Z664" s="237"/>
      <c r="AA664" s="237"/>
      <c r="AB664" s="237"/>
      <c r="AC664" s="237"/>
      <c r="AD664" s="240">
        <f>SUM(AD641:AJ662)</f>
        <v>150000</v>
      </c>
      <c r="AE664" s="240"/>
      <c r="AF664" s="240"/>
      <c r="AG664" s="240"/>
      <c r="AH664" s="240"/>
      <c r="AI664" s="240"/>
      <c r="AJ664" s="240"/>
      <c r="AM664" s="239" t="e">
        <f>IF(AD664=0,"",AD664/$AM$462)</f>
        <v>#DIV/0!</v>
      </c>
      <c r="AN664" s="239"/>
      <c r="AO664" s="239"/>
      <c r="AP664" s="239"/>
      <c r="AQ664" s="239"/>
      <c r="AR664" s="239"/>
      <c r="AS664" s="239"/>
    </row>
    <row r="665" spans="5:45" ht="9" customHeight="1" x14ac:dyDescent="0.3">
      <c r="E665" s="237"/>
      <c r="F665" s="237"/>
      <c r="G665" s="237"/>
      <c r="H665" s="237"/>
      <c r="I665" s="237"/>
      <c r="J665" s="237"/>
      <c r="K665" s="237"/>
      <c r="L665" s="237"/>
      <c r="M665" s="237"/>
      <c r="N665" s="237"/>
      <c r="O665" s="237"/>
      <c r="P665" s="237"/>
      <c r="Q665" s="237"/>
      <c r="R665" s="237"/>
      <c r="S665" s="237"/>
      <c r="T665" s="237"/>
      <c r="U665" s="237"/>
      <c r="V665" s="237"/>
      <c r="W665" s="237"/>
      <c r="X665" s="237"/>
      <c r="Y665" s="237"/>
      <c r="Z665" s="237"/>
      <c r="AA665" s="237"/>
      <c r="AB665" s="237"/>
      <c r="AC665" s="237"/>
      <c r="AD665" s="240"/>
      <c r="AE665" s="240"/>
      <c r="AF665" s="240"/>
      <c r="AG665" s="240"/>
      <c r="AH665" s="240"/>
      <c r="AI665" s="240"/>
      <c r="AJ665" s="240"/>
      <c r="AM665" s="239"/>
      <c r="AN665" s="239"/>
      <c r="AO665" s="239"/>
      <c r="AP665" s="239"/>
      <c r="AQ665" s="239"/>
      <c r="AR665" s="239"/>
      <c r="AS665" s="239"/>
    </row>
    <row r="666" spans="5:45" ht="9" customHeight="1" x14ac:dyDescent="0.3">
      <c r="AD666" s="64"/>
      <c r="AE666" s="64"/>
      <c r="AF666" s="64"/>
      <c r="AG666" s="64"/>
      <c r="AH666" s="65"/>
      <c r="AI666" s="64"/>
      <c r="AJ666" s="64"/>
      <c r="AM666" s="63"/>
      <c r="AN666" s="63"/>
      <c r="AO666" s="63"/>
      <c r="AP666" s="63"/>
      <c r="AQ666" s="63"/>
      <c r="AR666" s="63"/>
      <c r="AS666" s="63"/>
    </row>
    <row r="667" spans="5:45" ht="9" customHeight="1" x14ac:dyDescent="0.3">
      <c r="E667" s="237" t="s">
        <v>82</v>
      </c>
      <c r="F667" s="237"/>
      <c r="G667" s="237"/>
      <c r="H667" s="237"/>
      <c r="I667" s="237"/>
      <c r="J667" s="237"/>
      <c r="K667" s="237"/>
      <c r="L667" s="237"/>
      <c r="M667" s="237"/>
      <c r="N667" s="237"/>
      <c r="O667" s="237"/>
      <c r="P667" s="237"/>
      <c r="Q667" s="237"/>
      <c r="R667" s="237"/>
      <c r="S667" s="237"/>
      <c r="T667" s="237"/>
      <c r="U667" s="237"/>
      <c r="V667" s="237"/>
      <c r="W667" s="237"/>
      <c r="X667" s="237"/>
      <c r="Y667" s="237"/>
      <c r="Z667" s="237"/>
      <c r="AA667" s="237"/>
      <c r="AB667" s="237"/>
      <c r="AC667" s="237"/>
      <c r="AD667" s="240">
        <v>21600</v>
      </c>
      <c r="AE667" s="240"/>
      <c r="AF667" s="240"/>
      <c r="AG667" s="240"/>
      <c r="AH667" s="240"/>
      <c r="AI667" s="240"/>
      <c r="AJ667" s="240"/>
      <c r="AM667" s="239" t="e">
        <f>IF(AD667=0,"",AD667/$AM$462)</f>
        <v>#DIV/0!</v>
      </c>
      <c r="AN667" s="239"/>
      <c r="AO667" s="239"/>
      <c r="AP667" s="239"/>
      <c r="AQ667" s="239"/>
      <c r="AR667" s="239"/>
      <c r="AS667" s="239"/>
    </row>
    <row r="668" spans="5:45" ht="9" customHeight="1" x14ac:dyDescent="0.3">
      <c r="E668" s="237"/>
      <c r="F668" s="237"/>
      <c r="G668" s="237"/>
      <c r="H668" s="237"/>
      <c r="I668" s="237"/>
      <c r="J668" s="237"/>
      <c r="K668" s="237"/>
      <c r="L668" s="237"/>
      <c r="M668" s="237"/>
      <c r="N668" s="237"/>
      <c r="O668" s="237"/>
      <c r="P668" s="237"/>
      <c r="Q668" s="237"/>
      <c r="R668" s="237"/>
      <c r="S668" s="237"/>
      <c r="T668" s="237"/>
      <c r="U668" s="237"/>
      <c r="V668" s="237"/>
      <c r="W668" s="237"/>
      <c r="X668" s="237"/>
      <c r="Y668" s="237"/>
      <c r="Z668" s="237"/>
      <c r="AA668" s="237"/>
      <c r="AB668" s="237"/>
      <c r="AC668" s="237"/>
      <c r="AD668" s="240"/>
      <c r="AE668" s="240"/>
      <c r="AF668" s="240"/>
      <c r="AG668" s="240"/>
      <c r="AH668" s="240"/>
      <c r="AI668" s="240"/>
      <c r="AJ668" s="240"/>
      <c r="AM668" s="239"/>
      <c r="AN668" s="239"/>
      <c r="AO668" s="239"/>
      <c r="AP668" s="239"/>
      <c r="AQ668" s="239"/>
      <c r="AR668" s="239"/>
      <c r="AS668" s="239"/>
    </row>
    <row r="669" spans="5:45" ht="9" customHeight="1" x14ac:dyDescent="0.3">
      <c r="AD669" s="64"/>
      <c r="AE669" s="64"/>
      <c r="AF669" s="64"/>
      <c r="AG669" s="64"/>
      <c r="AH669" s="65"/>
      <c r="AI669" s="64"/>
      <c r="AJ669" s="64"/>
      <c r="AM669" s="66"/>
      <c r="AN669" s="66"/>
      <c r="AO669" s="66"/>
      <c r="AP669" s="66"/>
      <c r="AQ669" s="66"/>
      <c r="AR669" s="66"/>
      <c r="AS669" s="66"/>
    </row>
    <row r="670" spans="5:45" ht="9" customHeight="1" x14ac:dyDescent="0.3">
      <c r="E670" s="237" t="s">
        <v>83</v>
      </c>
      <c r="F670" s="237"/>
      <c r="G670" s="237"/>
      <c r="H670" s="237"/>
      <c r="I670" s="237"/>
      <c r="J670" s="237"/>
      <c r="K670" s="237"/>
      <c r="L670" s="237"/>
      <c r="M670" s="237"/>
      <c r="N670" s="237"/>
      <c r="O670" s="237"/>
      <c r="P670" s="237"/>
      <c r="Q670" s="237"/>
      <c r="R670" s="237"/>
      <c r="S670" s="237"/>
      <c r="T670" s="237"/>
      <c r="U670" s="237"/>
      <c r="V670" s="237"/>
      <c r="W670" s="237"/>
      <c r="X670" s="237"/>
      <c r="Y670" s="237"/>
      <c r="Z670" s="237"/>
      <c r="AA670" s="237"/>
      <c r="AB670" s="237"/>
      <c r="AC670" s="237"/>
      <c r="AD670" s="238">
        <f>AM630-AD638-AD664-AD667</f>
        <v>0</v>
      </c>
      <c r="AE670" s="238"/>
      <c r="AF670" s="238"/>
      <c r="AG670" s="238"/>
      <c r="AH670" s="238"/>
      <c r="AI670" s="238"/>
      <c r="AJ670" s="238"/>
      <c r="AM670" s="239" t="str">
        <f>IF(AD670=0,"",AD670/$AM$462)</f>
        <v/>
      </c>
      <c r="AN670" s="239"/>
      <c r="AO670" s="239"/>
      <c r="AP670" s="239"/>
      <c r="AQ670" s="239"/>
      <c r="AR670" s="239"/>
      <c r="AS670" s="239"/>
    </row>
    <row r="671" spans="5:45" ht="9" customHeight="1" x14ac:dyDescent="0.3">
      <c r="E671" s="237"/>
      <c r="F671" s="237"/>
      <c r="G671" s="237"/>
      <c r="H671" s="237"/>
      <c r="I671" s="237"/>
      <c r="J671" s="237"/>
      <c r="K671" s="237"/>
      <c r="L671" s="237"/>
      <c r="M671" s="237"/>
      <c r="N671" s="237"/>
      <c r="O671" s="237"/>
      <c r="P671" s="237"/>
      <c r="Q671" s="237"/>
      <c r="R671" s="237"/>
      <c r="S671" s="237"/>
      <c r="T671" s="237"/>
      <c r="U671" s="237"/>
      <c r="V671" s="237"/>
      <c r="W671" s="237"/>
      <c r="X671" s="237"/>
      <c r="Y671" s="237"/>
      <c r="Z671" s="237"/>
      <c r="AA671" s="237"/>
      <c r="AB671" s="237"/>
      <c r="AC671" s="237"/>
      <c r="AD671" s="238"/>
      <c r="AE671" s="238"/>
      <c r="AF671" s="238"/>
      <c r="AG671" s="238"/>
      <c r="AH671" s="238"/>
      <c r="AI671" s="238"/>
      <c r="AJ671" s="238"/>
      <c r="AM671" s="239"/>
      <c r="AN671" s="239"/>
      <c r="AO671" s="239"/>
      <c r="AP671" s="239"/>
      <c r="AQ671" s="239"/>
      <c r="AR671" s="239"/>
      <c r="AS671" s="239"/>
    </row>
  </sheetData>
  <mergeCells count="528">
    <mergeCell ref="B3:AU9"/>
    <mergeCell ref="B15:AU17"/>
    <mergeCell ref="D23:AU24"/>
    <mergeCell ref="B27:C28"/>
    <mergeCell ref="D27:J32"/>
    <mergeCell ref="L27:AU28"/>
    <mergeCell ref="L30:U31"/>
    <mergeCell ref="B48:C49"/>
    <mergeCell ref="D48:J53"/>
    <mergeCell ref="B56:C57"/>
    <mergeCell ref="D56:J61"/>
    <mergeCell ref="L33:AU34"/>
    <mergeCell ref="L36:U37"/>
    <mergeCell ref="W36:AU37"/>
    <mergeCell ref="B40:C41"/>
    <mergeCell ref="D40:J45"/>
    <mergeCell ref="B101:C102"/>
    <mergeCell ref="D101:AV102"/>
    <mergeCell ref="D105:O107"/>
    <mergeCell ref="T105:AE107"/>
    <mergeCell ref="AJ105:AU107"/>
    <mergeCell ref="A85:AU87"/>
    <mergeCell ref="D90:AU91"/>
    <mergeCell ref="B94:C95"/>
    <mergeCell ref="D94:J99"/>
    <mergeCell ref="L94:AU99"/>
    <mergeCell ref="AJ109:AR110"/>
    <mergeCell ref="AT109:AU110"/>
    <mergeCell ref="D112:L113"/>
    <mergeCell ref="N112:O113"/>
    <mergeCell ref="T112:AB113"/>
    <mergeCell ref="AD112:AE113"/>
    <mergeCell ref="D109:L110"/>
    <mergeCell ref="N109:O110"/>
    <mergeCell ref="T109:AB110"/>
    <mergeCell ref="AD109:AE110"/>
    <mergeCell ref="AJ114:AU116"/>
    <mergeCell ref="D115:L116"/>
    <mergeCell ref="N115:O116"/>
    <mergeCell ref="D118:L119"/>
    <mergeCell ref="N118:O119"/>
    <mergeCell ref="AJ118:AR119"/>
    <mergeCell ref="AT118:AU119"/>
    <mergeCell ref="T120:AE122"/>
    <mergeCell ref="D121:L122"/>
    <mergeCell ref="N121:O122"/>
    <mergeCell ref="AJ123:AU125"/>
    <mergeCell ref="D124:L125"/>
    <mergeCell ref="N124:O125"/>
    <mergeCell ref="T124:AB125"/>
    <mergeCell ref="AD124:AE125"/>
    <mergeCell ref="B132:C133"/>
    <mergeCell ref="D132:Q133"/>
    <mergeCell ref="S133:W134"/>
    <mergeCell ref="AQ133:AU134"/>
    <mergeCell ref="D127:L128"/>
    <mergeCell ref="N127:O128"/>
    <mergeCell ref="T127:AB128"/>
    <mergeCell ref="AD127:AE128"/>
    <mergeCell ref="D136:P137"/>
    <mergeCell ref="S136:W137"/>
    <mergeCell ref="AB136:AO137"/>
    <mergeCell ref="AQ136:AU137"/>
    <mergeCell ref="AJ127:AR128"/>
    <mergeCell ref="AT127:AU128"/>
    <mergeCell ref="D142:P143"/>
    <mergeCell ref="S142:W143"/>
    <mergeCell ref="AB142:AO143"/>
    <mergeCell ref="AQ142:AU143"/>
    <mergeCell ref="D139:P140"/>
    <mergeCell ref="S139:W140"/>
    <mergeCell ref="AB139:AO140"/>
    <mergeCell ref="AQ139:AU140"/>
    <mergeCell ref="D174:AU175"/>
    <mergeCell ref="B178:C179"/>
    <mergeCell ref="D178:AV179"/>
    <mergeCell ref="C180:AU233"/>
    <mergeCell ref="B146:C147"/>
    <mergeCell ref="D146:AV147"/>
    <mergeCell ref="C148:AU167"/>
    <mergeCell ref="A169:AU171"/>
    <mergeCell ref="AK247:AS248"/>
    <mergeCell ref="AT247:AU248"/>
    <mergeCell ref="B235:C236"/>
    <mergeCell ref="D235:AV236"/>
    <mergeCell ref="F238:L239"/>
    <mergeCell ref="N238:O239"/>
    <mergeCell ref="V238:AB239"/>
    <mergeCell ref="AD238:AE239"/>
    <mergeCell ref="AL238:AR239"/>
    <mergeCell ref="AT238:AU239"/>
    <mergeCell ref="D250:L251"/>
    <mergeCell ref="N250:O251"/>
    <mergeCell ref="A253:AU255"/>
    <mergeCell ref="D258:AU259"/>
    <mergeCell ref="B244:C245"/>
    <mergeCell ref="D244:AV245"/>
    <mergeCell ref="D247:L248"/>
    <mergeCell ref="N247:O248"/>
    <mergeCell ref="U247:AC248"/>
    <mergeCell ref="AD247:AE248"/>
    <mergeCell ref="B261:C262"/>
    <mergeCell ref="D261:AV262"/>
    <mergeCell ref="D264:P265"/>
    <mergeCell ref="S264:W265"/>
    <mergeCell ref="AB264:AO265"/>
    <mergeCell ref="AQ264:AU265"/>
    <mergeCell ref="AB273:AO274"/>
    <mergeCell ref="AQ273:AU274"/>
    <mergeCell ref="AB276:AO277"/>
    <mergeCell ref="AQ276:AU277"/>
    <mergeCell ref="AB267:AO268"/>
    <mergeCell ref="AQ267:AU268"/>
    <mergeCell ref="AB270:AO271"/>
    <mergeCell ref="AQ270:AU271"/>
    <mergeCell ref="D285:AU286"/>
    <mergeCell ref="D287:AU288"/>
    <mergeCell ref="D289:AU290"/>
    <mergeCell ref="B294:C295"/>
    <mergeCell ref="D294:AV295"/>
    <mergeCell ref="B279:C280"/>
    <mergeCell ref="D279:AV280"/>
    <mergeCell ref="D281:AU282"/>
    <mergeCell ref="D283:AU284"/>
    <mergeCell ref="D304:AU305"/>
    <mergeCell ref="B309:C310"/>
    <mergeCell ref="D309:AV310"/>
    <mergeCell ref="D311:AU312"/>
    <mergeCell ref="D296:AU297"/>
    <mergeCell ref="D298:AU299"/>
    <mergeCell ref="D300:AU301"/>
    <mergeCell ref="D302:AU303"/>
    <mergeCell ref="B324:C325"/>
    <mergeCell ref="D324:AV325"/>
    <mergeCell ref="D341:AU342"/>
    <mergeCell ref="B344:C345"/>
    <mergeCell ref="D344:AV345"/>
    <mergeCell ref="D347:L348"/>
    <mergeCell ref="N347:O348"/>
    <mergeCell ref="T347:AB348"/>
    <mergeCell ref="D326:AU327"/>
    <mergeCell ref="D328:AU329"/>
    <mergeCell ref="D313:AU314"/>
    <mergeCell ref="D315:AU316"/>
    <mergeCell ref="D317:AU318"/>
    <mergeCell ref="D319:AU320"/>
    <mergeCell ref="AD347:AE348"/>
    <mergeCell ref="AJ347:AR348"/>
    <mergeCell ref="AT347:AU348"/>
    <mergeCell ref="D330:AU331"/>
    <mergeCell ref="D332:AU333"/>
    <mergeCell ref="D334:AU335"/>
    <mergeCell ref="A337:AU339"/>
    <mergeCell ref="AJ350:AR351"/>
    <mergeCell ref="AT350:AU351"/>
    <mergeCell ref="D353:L354"/>
    <mergeCell ref="N353:O354"/>
    <mergeCell ref="T353:AB354"/>
    <mergeCell ref="AD353:AE354"/>
    <mergeCell ref="AJ353:AR354"/>
    <mergeCell ref="AT353:AU354"/>
    <mergeCell ref="AJ356:AR357"/>
    <mergeCell ref="AT356:AU357"/>
    <mergeCell ref="D350:L351"/>
    <mergeCell ref="N350:O351"/>
    <mergeCell ref="T350:AB351"/>
    <mergeCell ref="AD350:AE351"/>
    <mergeCell ref="D359:L360"/>
    <mergeCell ref="N359:O360"/>
    <mergeCell ref="T359:AB360"/>
    <mergeCell ref="AD359:AE360"/>
    <mergeCell ref="AJ359:AR360"/>
    <mergeCell ref="AT359:AU360"/>
    <mergeCell ref="D356:L357"/>
    <mergeCell ref="N356:O357"/>
    <mergeCell ref="T369:AB370"/>
    <mergeCell ref="AD369:AE370"/>
    <mergeCell ref="D362:L363"/>
    <mergeCell ref="N362:AU365"/>
    <mergeCell ref="T356:AB357"/>
    <mergeCell ref="AD356:AE357"/>
    <mergeCell ref="B367:C368"/>
    <mergeCell ref="D367:AV368"/>
    <mergeCell ref="D375:AV394"/>
    <mergeCell ref="B396:C397"/>
    <mergeCell ref="D396:AV397"/>
    <mergeCell ref="D398:AV408"/>
    <mergeCell ref="AJ369:AR370"/>
    <mergeCell ref="AT369:AU370"/>
    <mergeCell ref="B373:C374"/>
    <mergeCell ref="D373:AV374"/>
    <mergeCell ref="D369:L370"/>
    <mergeCell ref="N369:O370"/>
    <mergeCell ref="D425:AU426"/>
    <mergeCell ref="B428:C429"/>
    <mergeCell ref="D428:AV429"/>
    <mergeCell ref="B465:C466"/>
    <mergeCell ref="D465:AV466"/>
    <mergeCell ref="B410:C411"/>
    <mergeCell ref="D410:AV411"/>
    <mergeCell ref="D412:AV419"/>
    <mergeCell ref="A421:AU423"/>
    <mergeCell ref="E467:AC468"/>
    <mergeCell ref="AD467:AJ468"/>
    <mergeCell ref="AM467:AS468"/>
    <mergeCell ref="E470:AC471"/>
    <mergeCell ref="AD470:AJ471"/>
    <mergeCell ref="AM470:AS471"/>
    <mergeCell ref="E473:AC474"/>
    <mergeCell ref="AD473:AJ474"/>
    <mergeCell ref="AM473:AS474"/>
    <mergeCell ref="E475:AC476"/>
    <mergeCell ref="AD475:AJ476"/>
    <mergeCell ref="AM475:AS476"/>
    <mergeCell ref="E477:AC478"/>
    <mergeCell ref="AD477:AJ478"/>
    <mergeCell ref="AM477:AS478"/>
    <mergeCell ref="E479:AC480"/>
    <mergeCell ref="AD479:AJ480"/>
    <mergeCell ref="AM479:AS480"/>
    <mergeCell ref="E481:AC482"/>
    <mergeCell ref="AD481:AJ482"/>
    <mergeCell ref="AM481:AS482"/>
    <mergeCell ref="E483:AC484"/>
    <mergeCell ref="AD483:AJ484"/>
    <mergeCell ref="AM483:AS484"/>
    <mergeCell ref="E485:AC486"/>
    <mergeCell ref="AD485:AJ486"/>
    <mergeCell ref="AM485:AS486"/>
    <mergeCell ref="E487:AC488"/>
    <mergeCell ref="AD487:AJ488"/>
    <mergeCell ref="AM487:AS488"/>
    <mergeCell ref="E489:AC490"/>
    <mergeCell ref="AD489:AJ490"/>
    <mergeCell ref="AM489:AS490"/>
    <mergeCell ref="E491:AC492"/>
    <mergeCell ref="AD491:AJ492"/>
    <mergeCell ref="AM491:AS492"/>
    <mergeCell ref="E493:AC494"/>
    <mergeCell ref="AD493:AJ494"/>
    <mergeCell ref="AM493:AS494"/>
    <mergeCell ref="E496:AC497"/>
    <mergeCell ref="AD496:AJ497"/>
    <mergeCell ref="AM496:AS497"/>
    <mergeCell ref="A505:AU507"/>
    <mergeCell ref="D509:AU510"/>
    <mergeCell ref="B512:C513"/>
    <mergeCell ref="D512:AV513"/>
    <mergeCell ref="E499:AC500"/>
    <mergeCell ref="AD499:AJ500"/>
    <mergeCell ref="AM499:AS500"/>
    <mergeCell ref="E502:AC503"/>
    <mergeCell ref="AD502:AJ503"/>
    <mergeCell ref="AM502:AS503"/>
    <mergeCell ref="AM514:AS515"/>
    <mergeCell ref="C516:D517"/>
    <mergeCell ref="E516:AC517"/>
    <mergeCell ref="AD516:AJ517"/>
    <mergeCell ref="AK516:AL517"/>
    <mergeCell ref="AM516:AS517"/>
    <mergeCell ref="C514:D515"/>
    <mergeCell ref="E514:AC515"/>
    <mergeCell ref="AD514:AJ515"/>
    <mergeCell ref="AK514:AL515"/>
    <mergeCell ref="AM518:AS519"/>
    <mergeCell ref="C520:D521"/>
    <mergeCell ref="E520:AC521"/>
    <mergeCell ref="AD520:AJ521"/>
    <mergeCell ref="AK520:AL521"/>
    <mergeCell ref="AM520:AS521"/>
    <mergeCell ref="C518:D519"/>
    <mergeCell ref="E518:AC519"/>
    <mergeCell ref="AD518:AJ519"/>
    <mergeCell ref="AK518:AL519"/>
    <mergeCell ref="AM522:AS523"/>
    <mergeCell ref="C524:D525"/>
    <mergeCell ref="E524:AC525"/>
    <mergeCell ref="AD524:AJ525"/>
    <mergeCell ref="AK524:AL525"/>
    <mergeCell ref="AM524:AS525"/>
    <mergeCell ref="C522:D523"/>
    <mergeCell ref="E522:AC523"/>
    <mergeCell ref="AD522:AJ523"/>
    <mergeCell ref="AK522:AL523"/>
    <mergeCell ref="AM526:AS527"/>
    <mergeCell ref="C528:D529"/>
    <mergeCell ref="E528:AC529"/>
    <mergeCell ref="AD528:AJ529"/>
    <mergeCell ref="AK528:AL529"/>
    <mergeCell ref="AM528:AS529"/>
    <mergeCell ref="C526:D527"/>
    <mergeCell ref="E526:AC527"/>
    <mergeCell ref="AD526:AJ527"/>
    <mergeCell ref="AK526:AL527"/>
    <mergeCell ref="AM530:AS531"/>
    <mergeCell ref="C532:D533"/>
    <mergeCell ref="E532:AC533"/>
    <mergeCell ref="AD532:AJ533"/>
    <mergeCell ref="AK532:AL533"/>
    <mergeCell ref="AM532:AS533"/>
    <mergeCell ref="C530:D531"/>
    <mergeCell ref="E530:AC531"/>
    <mergeCell ref="AD530:AJ531"/>
    <mergeCell ref="AK530:AL531"/>
    <mergeCell ref="AM534:AS535"/>
    <mergeCell ref="C536:D537"/>
    <mergeCell ref="E536:AC537"/>
    <mergeCell ref="AD536:AJ537"/>
    <mergeCell ref="AK536:AL537"/>
    <mergeCell ref="AM536:AS537"/>
    <mergeCell ref="C534:D535"/>
    <mergeCell ref="E534:AC535"/>
    <mergeCell ref="AD534:AJ535"/>
    <mergeCell ref="AK534:AL535"/>
    <mergeCell ref="AM538:AS539"/>
    <mergeCell ref="C540:D541"/>
    <mergeCell ref="E540:AC541"/>
    <mergeCell ref="AD540:AJ541"/>
    <mergeCell ref="AK540:AL541"/>
    <mergeCell ref="AM540:AS541"/>
    <mergeCell ref="C538:D539"/>
    <mergeCell ref="E538:AC539"/>
    <mergeCell ref="AD538:AJ539"/>
    <mergeCell ref="AK538:AL539"/>
    <mergeCell ref="AM542:AS543"/>
    <mergeCell ref="C544:D545"/>
    <mergeCell ref="E544:AC545"/>
    <mergeCell ref="AD544:AJ545"/>
    <mergeCell ref="AK544:AL545"/>
    <mergeCell ref="AM544:AS545"/>
    <mergeCell ref="C542:D543"/>
    <mergeCell ref="E542:AC543"/>
    <mergeCell ref="AD542:AJ543"/>
    <mergeCell ref="AK542:AL543"/>
    <mergeCell ref="AM546:AS547"/>
    <mergeCell ref="B549:C550"/>
    <mergeCell ref="D549:AV550"/>
    <mergeCell ref="E551:AC552"/>
    <mergeCell ref="AD551:AJ552"/>
    <mergeCell ref="AM551:AS552"/>
    <mergeCell ref="C546:D547"/>
    <mergeCell ref="E546:AC547"/>
    <mergeCell ref="AD546:AJ547"/>
    <mergeCell ref="AK546:AL547"/>
    <mergeCell ref="E554:AC555"/>
    <mergeCell ref="AD554:AJ555"/>
    <mergeCell ref="AM554:AS555"/>
    <mergeCell ref="E557:AC558"/>
    <mergeCell ref="AD557:AJ558"/>
    <mergeCell ref="AM557:AS558"/>
    <mergeCell ref="E559:AC560"/>
    <mergeCell ref="AD559:AJ560"/>
    <mergeCell ref="AM559:AS560"/>
    <mergeCell ref="E561:AC562"/>
    <mergeCell ref="AD561:AJ562"/>
    <mergeCell ref="AM561:AS562"/>
    <mergeCell ref="E563:AC564"/>
    <mergeCell ref="AD563:AJ564"/>
    <mergeCell ref="AM563:AS564"/>
    <mergeCell ref="E565:AC566"/>
    <mergeCell ref="AD565:AJ566"/>
    <mergeCell ref="AM565:AS566"/>
    <mergeCell ref="E567:AC568"/>
    <mergeCell ref="AD567:AJ568"/>
    <mergeCell ref="AM567:AS568"/>
    <mergeCell ref="E569:AC570"/>
    <mergeCell ref="AD569:AJ570"/>
    <mergeCell ref="AM569:AS570"/>
    <mergeCell ref="E571:AC572"/>
    <mergeCell ref="AD571:AJ572"/>
    <mergeCell ref="AM571:AS572"/>
    <mergeCell ref="E573:AC574"/>
    <mergeCell ref="AD573:AJ574"/>
    <mergeCell ref="AM573:AS574"/>
    <mergeCell ref="E575:AC576"/>
    <mergeCell ref="AD575:AJ576"/>
    <mergeCell ref="AM575:AS576"/>
    <mergeCell ref="E577:AC578"/>
    <mergeCell ref="AD577:AJ578"/>
    <mergeCell ref="AM577:AS578"/>
    <mergeCell ref="D593:AU594"/>
    <mergeCell ref="B596:C597"/>
    <mergeCell ref="D596:AV597"/>
    <mergeCell ref="C598:D599"/>
    <mergeCell ref="E598:AC599"/>
    <mergeCell ref="E580:AC581"/>
    <mergeCell ref="AD580:AJ581"/>
    <mergeCell ref="AM580:AS581"/>
    <mergeCell ref="E583:AC584"/>
    <mergeCell ref="AD583:AJ584"/>
    <mergeCell ref="AM583:AS584"/>
    <mergeCell ref="AD598:AJ599"/>
    <mergeCell ref="AK598:AL599"/>
    <mergeCell ref="AM598:AS599"/>
    <mergeCell ref="E586:AC587"/>
    <mergeCell ref="AD586:AJ587"/>
    <mergeCell ref="AM586:AS587"/>
    <mergeCell ref="A589:AU591"/>
    <mergeCell ref="AM600:AS601"/>
    <mergeCell ref="C602:D603"/>
    <mergeCell ref="E602:AC603"/>
    <mergeCell ref="AD602:AJ603"/>
    <mergeCell ref="AK602:AL603"/>
    <mergeCell ref="AM602:AS603"/>
    <mergeCell ref="C600:D601"/>
    <mergeCell ref="E600:AC601"/>
    <mergeCell ref="AD600:AJ601"/>
    <mergeCell ref="AK600:AL601"/>
    <mergeCell ref="AM604:AS605"/>
    <mergeCell ref="C606:D607"/>
    <mergeCell ref="E606:AC607"/>
    <mergeCell ref="AD606:AJ607"/>
    <mergeCell ref="AK606:AL607"/>
    <mergeCell ref="AM606:AS607"/>
    <mergeCell ref="C604:D605"/>
    <mergeCell ref="E604:AC605"/>
    <mergeCell ref="AD604:AJ605"/>
    <mergeCell ref="AK604:AL605"/>
    <mergeCell ref="AM608:AS609"/>
    <mergeCell ref="C610:D611"/>
    <mergeCell ref="E610:AC611"/>
    <mergeCell ref="AD610:AJ611"/>
    <mergeCell ref="AK610:AL611"/>
    <mergeCell ref="AM610:AS611"/>
    <mergeCell ref="C608:D609"/>
    <mergeCell ref="E608:AC609"/>
    <mergeCell ref="AD608:AJ609"/>
    <mergeCell ref="AK608:AL609"/>
    <mergeCell ref="AM612:AS613"/>
    <mergeCell ref="C614:D615"/>
    <mergeCell ref="E614:AC615"/>
    <mergeCell ref="AD614:AJ615"/>
    <mergeCell ref="AK614:AL615"/>
    <mergeCell ref="AM614:AS615"/>
    <mergeCell ref="C612:D613"/>
    <mergeCell ref="E612:AC613"/>
    <mergeCell ref="AD612:AJ613"/>
    <mergeCell ref="AK612:AL613"/>
    <mergeCell ref="AM616:AS617"/>
    <mergeCell ref="C618:D619"/>
    <mergeCell ref="E618:AC619"/>
    <mergeCell ref="AD618:AJ619"/>
    <mergeCell ref="AK618:AL619"/>
    <mergeCell ref="AM618:AS619"/>
    <mergeCell ref="C616:D617"/>
    <mergeCell ref="E616:AC617"/>
    <mergeCell ref="AD616:AJ617"/>
    <mergeCell ref="AK616:AL617"/>
    <mergeCell ref="AM620:AS621"/>
    <mergeCell ref="C622:D623"/>
    <mergeCell ref="E622:AC623"/>
    <mergeCell ref="AD622:AJ623"/>
    <mergeCell ref="AK622:AL623"/>
    <mergeCell ref="AM622:AS623"/>
    <mergeCell ref="C620:D621"/>
    <mergeCell ref="E620:AC621"/>
    <mergeCell ref="AD620:AJ621"/>
    <mergeCell ref="AK620:AL621"/>
    <mergeCell ref="AM624:AS625"/>
    <mergeCell ref="C626:D627"/>
    <mergeCell ref="E626:AC627"/>
    <mergeCell ref="AD626:AJ627"/>
    <mergeCell ref="AK626:AL627"/>
    <mergeCell ref="AM626:AS627"/>
    <mergeCell ref="C624:D625"/>
    <mergeCell ref="E624:AC625"/>
    <mergeCell ref="AD624:AJ625"/>
    <mergeCell ref="AK624:AL625"/>
    <mergeCell ref="B633:C634"/>
    <mergeCell ref="D633:AV634"/>
    <mergeCell ref="E635:AC636"/>
    <mergeCell ref="AD635:AJ636"/>
    <mergeCell ref="AM635:AS636"/>
    <mergeCell ref="AM628:AS629"/>
    <mergeCell ref="C630:D631"/>
    <mergeCell ref="E630:AC631"/>
    <mergeCell ref="AD630:AJ631"/>
    <mergeCell ref="AK630:AL631"/>
    <mergeCell ref="AM630:AS631"/>
    <mergeCell ref="C628:D629"/>
    <mergeCell ref="E628:AC629"/>
    <mergeCell ref="AD628:AJ629"/>
    <mergeCell ref="AK628:AL629"/>
    <mergeCell ref="E638:AC639"/>
    <mergeCell ref="AD638:AJ639"/>
    <mergeCell ref="AM638:AS639"/>
    <mergeCell ref="E641:AC642"/>
    <mergeCell ref="AD641:AJ642"/>
    <mergeCell ref="AM641:AS642"/>
    <mergeCell ref="E643:AC644"/>
    <mergeCell ref="AD643:AJ644"/>
    <mergeCell ref="AM643:AS644"/>
    <mergeCell ref="E645:AC646"/>
    <mergeCell ref="AD645:AJ646"/>
    <mergeCell ref="AM645:AS646"/>
    <mergeCell ref="E647:AC648"/>
    <mergeCell ref="AD647:AJ648"/>
    <mergeCell ref="AM647:AS648"/>
    <mergeCell ref="E649:AC650"/>
    <mergeCell ref="AD649:AJ650"/>
    <mergeCell ref="AM649:AS650"/>
    <mergeCell ref="E651:AC652"/>
    <mergeCell ref="AD651:AJ652"/>
    <mergeCell ref="AM651:AS652"/>
    <mergeCell ref="E653:AC654"/>
    <mergeCell ref="AD653:AJ654"/>
    <mergeCell ref="AM653:AS654"/>
    <mergeCell ref="E655:AC656"/>
    <mergeCell ref="AD655:AJ656"/>
    <mergeCell ref="AM655:AS656"/>
    <mergeCell ref="E657:AC658"/>
    <mergeCell ref="AD657:AJ658"/>
    <mergeCell ref="AM657:AS658"/>
    <mergeCell ref="E670:AC671"/>
    <mergeCell ref="AD670:AJ671"/>
    <mergeCell ref="AM670:AS671"/>
    <mergeCell ref="E661:AC662"/>
    <mergeCell ref="AD661:AJ662"/>
    <mergeCell ref="AM661:AS662"/>
    <mergeCell ref="E664:AC665"/>
    <mergeCell ref="AD664:AJ665"/>
    <mergeCell ref="AM664:AS665"/>
    <mergeCell ref="E667:AC668"/>
    <mergeCell ref="AD667:AJ668"/>
    <mergeCell ref="AM667:AS668"/>
    <mergeCell ref="E659:AC660"/>
    <mergeCell ref="AD659:AJ660"/>
    <mergeCell ref="AM659:AS660"/>
  </mergeCells>
  <phoneticPr fontId="0" type="noConversion"/>
  <conditionalFormatting sqref="L27:AG28 AJ27:AU28">
    <cfRule type="cellIs" dxfId="449" priority="2" operator="equal">
      <formula>0</formula>
    </cfRule>
  </conditionalFormatting>
  <conditionalFormatting sqref="L33:AG34 AJ33:AU34">
    <cfRule type="cellIs" dxfId="448" priority="3" operator="equal">
      <formula>0</formula>
    </cfRule>
  </conditionalFormatting>
  <conditionalFormatting sqref="L36:U37 W36:AG37 AJ36:AU37">
    <cfRule type="cellIs" dxfId="447" priority="4" operator="equal">
      <formula>0</formula>
    </cfRule>
  </conditionalFormatting>
  <conditionalFormatting sqref="L94">
    <cfRule type="cellIs" dxfId="446" priority="5" operator="equal">
      <formula>0</formula>
    </cfRule>
  </conditionalFormatting>
  <conditionalFormatting sqref="N109:O110 N112:O113 N115:O116 N118:O119 N121:O122 N124:O125 N127:O128">
    <cfRule type="cellIs" dxfId="445" priority="6" operator="equal">
      <formula>0</formula>
    </cfRule>
  </conditionalFormatting>
  <conditionalFormatting sqref="AD109:AE110 AD112:AE113">
    <cfRule type="cellIs" dxfId="444" priority="7" operator="equal">
      <formula>0</formula>
    </cfRule>
  </conditionalFormatting>
  <conditionalFormatting sqref="AH27:AI28">
    <cfRule type="cellIs" dxfId="443" priority="8" operator="equal">
      <formula>0</formula>
    </cfRule>
  </conditionalFormatting>
  <conditionalFormatting sqref="AH33:AI34">
    <cfRule type="cellIs" dxfId="442" priority="9" operator="equal">
      <formula>0</formula>
    </cfRule>
  </conditionalFormatting>
  <conditionalFormatting sqref="AH36:AI37">
    <cfRule type="cellIs" dxfId="441" priority="10" operator="equal">
      <formula>0</formula>
    </cfRule>
  </conditionalFormatting>
  <conditionalFormatting sqref="AT109:AU110">
    <cfRule type="cellIs" dxfId="440" priority="11" operator="equal">
      <formula>0</formula>
    </cfRule>
  </conditionalFormatting>
  <conditionalFormatting sqref="AD124:AE125 AD127:AE128">
    <cfRule type="cellIs" dxfId="439" priority="12" operator="equal">
      <formula>0</formula>
    </cfRule>
  </conditionalFormatting>
  <conditionalFormatting sqref="AT118:AU119">
    <cfRule type="cellIs" dxfId="438" priority="13" operator="equal">
      <formula>0</formula>
    </cfRule>
  </conditionalFormatting>
  <conditionalFormatting sqref="AT127:AU128">
    <cfRule type="cellIs" dxfId="437" priority="14" operator="equal">
      <formula>0</formula>
    </cfRule>
  </conditionalFormatting>
  <conditionalFormatting sqref="N109:O110 N112:O113 N115:O116 N118:O119 N121:O122 N124:O125 N127:O128 AD112:AE113 AD109:AE110 AD124:AE125 AD127:AE128 AT109:AU110 AT118:AU119 AT127:AU128">
    <cfRule type="cellIs" dxfId="436" priority="15" operator="equal">
      <formula>"oui"</formula>
    </cfRule>
  </conditionalFormatting>
  <conditionalFormatting sqref="AD112:AE113">
    <cfRule type="cellIs" dxfId="435" priority="16" operator="equal">
      <formula>0</formula>
    </cfRule>
  </conditionalFormatting>
  <conditionalFormatting sqref="AD109:AE110">
    <cfRule type="cellIs" dxfId="434" priority="17" operator="equal">
      <formula>0</formula>
    </cfRule>
  </conditionalFormatting>
  <conditionalFormatting sqref="AD124:AE125">
    <cfRule type="cellIs" dxfId="433" priority="18" operator="equal">
      <formula>0</formula>
    </cfRule>
  </conditionalFormatting>
  <conditionalFormatting sqref="AD124:AE125">
    <cfRule type="cellIs" dxfId="432" priority="19" operator="equal">
      <formula>0</formula>
    </cfRule>
  </conditionalFormatting>
  <conditionalFormatting sqref="AD127:AE128">
    <cfRule type="cellIs" dxfId="431" priority="20" operator="equal">
      <formula>0</formula>
    </cfRule>
  </conditionalFormatting>
  <conditionalFormatting sqref="AD127:AE128">
    <cfRule type="cellIs" dxfId="430" priority="21" operator="equal">
      <formula>0</formula>
    </cfRule>
  </conditionalFormatting>
  <conditionalFormatting sqref="AT109:AU110">
    <cfRule type="cellIs" dxfId="429" priority="22" operator="equal">
      <formula>0</formula>
    </cfRule>
  </conditionalFormatting>
  <conditionalFormatting sqref="AT109:AU110">
    <cfRule type="cellIs" dxfId="428" priority="23" operator="equal">
      <formula>0</formula>
    </cfRule>
  </conditionalFormatting>
  <conditionalFormatting sqref="AT109:AU110">
    <cfRule type="cellIs" dxfId="427" priority="24" operator="equal">
      <formula>0</formula>
    </cfRule>
  </conditionalFormatting>
  <conditionalFormatting sqref="AT118:AU119">
    <cfRule type="cellIs" dxfId="426" priority="25" operator="equal">
      <formula>0</formula>
    </cfRule>
  </conditionalFormatting>
  <conditionalFormatting sqref="AT118:AU119">
    <cfRule type="cellIs" dxfId="425" priority="26" operator="equal">
      <formula>0</formula>
    </cfRule>
  </conditionalFormatting>
  <conditionalFormatting sqref="AT118:AU119">
    <cfRule type="cellIs" dxfId="424" priority="27" operator="equal">
      <formula>0</formula>
    </cfRule>
  </conditionalFormatting>
  <conditionalFormatting sqref="AT118:AU119">
    <cfRule type="cellIs" dxfId="423" priority="28" operator="equal">
      <formula>0</formula>
    </cfRule>
  </conditionalFormatting>
  <conditionalFormatting sqref="AT127:AU128">
    <cfRule type="cellIs" dxfId="422" priority="29" operator="equal">
      <formula>0</formula>
    </cfRule>
  </conditionalFormatting>
  <conditionalFormatting sqref="AT127:AU128">
    <cfRule type="cellIs" dxfId="421" priority="30" operator="equal">
      <formula>0</formula>
    </cfRule>
  </conditionalFormatting>
  <conditionalFormatting sqref="AT127:AU128">
    <cfRule type="cellIs" dxfId="420" priority="31" operator="equal">
      <formula>0</formula>
    </cfRule>
  </conditionalFormatting>
  <conditionalFormatting sqref="AT127:AU128">
    <cfRule type="cellIs" dxfId="419" priority="32" operator="equal">
      <formula>0</formula>
    </cfRule>
  </conditionalFormatting>
  <conditionalFormatting sqref="AT127:AU128">
    <cfRule type="cellIs" dxfId="418" priority="33" operator="equal">
      <formula>0</formula>
    </cfRule>
  </conditionalFormatting>
  <conditionalFormatting sqref="C148">
    <cfRule type="cellIs" dxfId="417" priority="34" operator="equal">
      <formula>0</formula>
    </cfRule>
  </conditionalFormatting>
  <conditionalFormatting sqref="C180">
    <cfRule type="cellIs" dxfId="416" priority="35" operator="equal">
      <formula>0</formula>
    </cfRule>
  </conditionalFormatting>
  <conditionalFormatting sqref="A85:AU87">
    <cfRule type="cellIs" dxfId="415" priority="36" operator="equal">
      <formula>0</formula>
    </cfRule>
  </conditionalFormatting>
  <conditionalFormatting sqref="S139:W140 S142:W143 AQ136:AU137 AQ139:AU140 AQ142:AU143">
    <cfRule type="cellIs" dxfId="414" priority="37" operator="equal">
      <formula>""""""</formula>
    </cfRule>
  </conditionalFormatting>
  <conditionalFormatting sqref="S136:W137">
    <cfRule type="cellIs" dxfId="413" priority="38" operator="equal">
      <formula>""""""</formula>
    </cfRule>
  </conditionalFormatting>
  <conditionalFormatting sqref="S136:W137 S139:W140 S142:W143 AQ136:AU137 AQ139:AU140 AQ142:AU143">
    <cfRule type="cellIs" dxfId="412" priority="39" operator="equal">
      <formula>"Préciser"</formula>
    </cfRule>
  </conditionalFormatting>
  <conditionalFormatting sqref="A169:AU172">
    <cfRule type="cellIs" dxfId="411" priority="40" operator="equal">
      <formula>0</formula>
    </cfRule>
  </conditionalFormatting>
  <conditionalFormatting sqref="AT238:AU239">
    <cfRule type="cellIs" dxfId="410" priority="41" operator="equal">
      <formula>0</formula>
    </cfRule>
  </conditionalFormatting>
  <conditionalFormatting sqref="AT238:AU239">
    <cfRule type="cellIs" dxfId="409" priority="42" operator="equal">
      <formula>0</formula>
    </cfRule>
  </conditionalFormatting>
  <conditionalFormatting sqref="N238:O239">
    <cfRule type="cellIs" dxfId="408" priority="43" operator="equal">
      <formula>0</formula>
    </cfRule>
  </conditionalFormatting>
  <conditionalFormatting sqref="AD238:AE239">
    <cfRule type="cellIs" dxfId="407" priority="44" operator="equal">
      <formula>0</formula>
    </cfRule>
  </conditionalFormatting>
  <conditionalFormatting sqref="AT238:AU239">
    <cfRule type="cellIs" dxfId="406" priority="45" operator="equal">
      <formula>0</formula>
    </cfRule>
  </conditionalFormatting>
  <conditionalFormatting sqref="N238:O239 AD238:AE239 AT238:AU239">
    <cfRule type="cellIs" dxfId="405" priority="46" operator="equal">
      <formula>"oui"</formula>
    </cfRule>
  </conditionalFormatting>
  <conditionalFormatting sqref="AD238:AE239">
    <cfRule type="cellIs" dxfId="404" priority="47" operator="equal">
      <formula>0</formula>
    </cfRule>
  </conditionalFormatting>
  <conditionalFormatting sqref="AT238:AU239">
    <cfRule type="cellIs" dxfId="403" priority="48" operator="equal">
      <formula>0</formula>
    </cfRule>
  </conditionalFormatting>
  <conditionalFormatting sqref="AT247:AU248">
    <cfRule type="cellIs" dxfId="402" priority="49" operator="equal">
      <formula>0</formula>
    </cfRule>
  </conditionalFormatting>
  <conditionalFormatting sqref="AT247:AU248">
    <cfRule type="cellIs" dxfId="401" priority="50" operator="equal">
      <formula>0</formula>
    </cfRule>
  </conditionalFormatting>
  <conditionalFormatting sqref="N247:O248">
    <cfRule type="cellIs" dxfId="400" priority="51" operator="equal">
      <formula>0</formula>
    </cfRule>
  </conditionalFormatting>
  <conditionalFormatting sqref="AD247:AE248">
    <cfRule type="cellIs" dxfId="399" priority="52" operator="equal">
      <formula>0</formula>
    </cfRule>
  </conditionalFormatting>
  <conditionalFormatting sqref="AT247:AU248">
    <cfRule type="cellIs" dxfId="398" priority="53" operator="equal">
      <formula>0</formula>
    </cfRule>
  </conditionalFormatting>
  <conditionalFormatting sqref="N247:O248 AD247:AE248 AT247:AU248">
    <cfRule type="cellIs" dxfId="397" priority="54" operator="equal">
      <formula>"oui"</formula>
    </cfRule>
  </conditionalFormatting>
  <conditionalFormatting sqref="AD247:AE248">
    <cfRule type="cellIs" dxfId="396" priority="55" operator="equal">
      <formula>0</formula>
    </cfRule>
  </conditionalFormatting>
  <conditionalFormatting sqref="AT247:AU248">
    <cfRule type="cellIs" dxfId="395" priority="56" operator="equal">
      <formula>0</formula>
    </cfRule>
  </conditionalFormatting>
  <conditionalFormatting sqref="N250:O251">
    <cfRule type="cellIs" dxfId="394" priority="57" operator="equal">
      <formula>"oui"</formula>
    </cfRule>
  </conditionalFormatting>
  <conditionalFormatting sqref="N250:O251">
    <cfRule type="cellIs" dxfId="393" priority="58" operator="equal">
      <formula>0</formula>
    </cfRule>
  </conditionalFormatting>
  <conditionalFormatting sqref="A253:AU256">
    <cfRule type="cellIs" dxfId="392" priority="59" operator="equal">
      <formula>0</formula>
    </cfRule>
  </conditionalFormatting>
  <conditionalFormatting sqref="AQ273:AU274">
    <cfRule type="cellIs" dxfId="391" priority="60" operator="equal">
      <formula>"Préciser"</formula>
    </cfRule>
  </conditionalFormatting>
  <conditionalFormatting sqref="S264:W265">
    <cfRule type="cellIs" dxfId="390" priority="61" operator="equal">
      <formula>""""""</formula>
    </cfRule>
  </conditionalFormatting>
  <conditionalFormatting sqref="S264:W265">
    <cfRule type="cellIs" dxfId="389" priority="62" operator="equal">
      <formula>"Préciser"</formula>
    </cfRule>
  </conditionalFormatting>
  <conditionalFormatting sqref="AQ264:AU265">
    <cfRule type="cellIs" dxfId="388" priority="63" operator="equal">
      <formula>""""""</formula>
    </cfRule>
  </conditionalFormatting>
  <conditionalFormatting sqref="AQ264:AU265">
    <cfRule type="cellIs" dxfId="387" priority="64" operator="equal">
      <formula>"Préciser"</formula>
    </cfRule>
  </conditionalFormatting>
  <conditionalFormatting sqref="AQ276:AU277">
    <cfRule type="cellIs" dxfId="386" priority="65" operator="equal">
      <formula>""""""</formula>
    </cfRule>
  </conditionalFormatting>
  <conditionalFormatting sqref="AQ276:AU277">
    <cfRule type="cellIs" dxfId="385" priority="66" operator="equal">
      <formula>"Préciser"</formula>
    </cfRule>
  </conditionalFormatting>
  <conditionalFormatting sqref="AQ267:AU268">
    <cfRule type="cellIs" dxfId="384" priority="67" operator="equal">
      <formula>""""""</formula>
    </cfRule>
  </conditionalFormatting>
  <conditionalFormatting sqref="AQ267:AU268">
    <cfRule type="cellIs" dxfId="383" priority="68" operator="equal">
      <formula>"Préciser"</formula>
    </cfRule>
  </conditionalFormatting>
  <conditionalFormatting sqref="AQ270:AU271">
    <cfRule type="cellIs" dxfId="382" priority="69" operator="equal">
      <formula>""""""</formula>
    </cfRule>
  </conditionalFormatting>
  <conditionalFormatting sqref="AQ270:AU271">
    <cfRule type="cellIs" dxfId="381" priority="70" operator="equal">
      <formula>"Préciser"</formula>
    </cfRule>
  </conditionalFormatting>
  <conditionalFormatting sqref="AQ273:AU274">
    <cfRule type="cellIs" dxfId="380" priority="71" operator="equal">
      <formula>""""""</formula>
    </cfRule>
  </conditionalFormatting>
  <conditionalFormatting sqref="D281:AU290">
    <cfRule type="cellIs" dxfId="379" priority="72" operator="equal">
      <formula>0</formula>
    </cfRule>
  </conditionalFormatting>
  <conditionalFormatting sqref="D296:AU305">
    <cfRule type="cellIs" dxfId="378" priority="73" operator="equal">
      <formula>0</formula>
    </cfRule>
  </conditionalFormatting>
  <conditionalFormatting sqref="D311:AU320">
    <cfRule type="cellIs" dxfId="377" priority="74" operator="equal">
      <formula>0</formula>
    </cfRule>
  </conditionalFormatting>
  <conditionalFormatting sqref="D326:AU335">
    <cfRule type="cellIs" dxfId="376" priority="75" operator="equal">
      <formula>0</formula>
    </cfRule>
  </conditionalFormatting>
  <conditionalFormatting sqref="A337:AU339">
    <cfRule type="cellIs" dxfId="375" priority="76" operator="equal">
      <formula>0</formula>
    </cfRule>
  </conditionalFormatting>
  <conditionalFormatting sqref="AT347:AU348">
    <cfRule type="cellIs" dxfId="374" priority="77" operator="equal">
      <formula>0</formula>
    </cfRule>
  </conditionalFormatting>
  <conditionalFormatting sqref="D375">
    <cfRule type="cellIs" dxfId="373" priority="78" operator="equal">
      <formula>0</formula>
    </cfRule>
  </conditionalFormatting>
  <conditionalFormatting sqref="AT353:AU354">
    <cfRule type="cellIs" dxfId="372" priority="79" operator="equal">
      <formula>0</formula>
    </cfRule>
  </conditionalFormatting>
  <conditionalFormatting sqref="AT353:AU354">
    <cfRule type="cellIs" dxfId="371" priority="80" operator="equal">
      <formula>0</formula>
    </cfRule>
  </conditionalFormatting>
  <conditionalFormatting sqref="N353:O354">
    <cfRule type="cellIs" dxfId="370" priority="81" operator="equal">
      <formula>0</formula>
    </cfRule>
  </conditionalFormatting>
  <conditionalFormatting sqref="AD353:AE354">
    <cfRule type="cellIs" dxfId="369" priority="82" operator="equal">
      <formula>0</formula>
    </cfRule>
  </conditionalFormatting>
  <conditionalFormatting sqref="AT353:AU354">
    <cfRule type="cellIs" dxfId="368" priority="83" operator="equal">
      <formula>0</formula>
    </cfRule>
  </conditionalFormatting>
  <conditionalFormatting sqref="N353:O354 AD353:AE354 AT353:AU354">
    <cfRule type="cellIs" dxfId="367" priority="84" operator="equal">
      <formula>"oui"</formula>
    </cfRule>
  </conditionalFormatting>
  <conditionalFormatting sqref="AD353:AE354">
    <cfRule type="cellIs" dxfId="366" priority="85" operator="equal">
      <formula>0</formula>
    </cfRule>
  </conditionalFormatting>
  <conditionalFormatting sqref="AT353:AU354">
    <cfRule type="cellIs" dxfId="365" priority="86" operator="equal">
      <formula>0</formula>
    </cfRule>
  </conditionalFormatting>
  <conditionalFormatting sqref="AT347:AU348">
    <cfRule type="cellIs" dxfId="364" priority="87" operator="equal">
      <formula>0</formula>
    </cfRule>
  </conditionalFormatting>
  <conditionalFormatting sqref="AT369:AU370">
    <cfRule type="cellIs" dxfId="363" priority="88" operator="equal">
      <formula>0</formula>
    </cfRule>
  </conditionalFormatting>
  <conditionalFormatting sqref="N347:O348">
    <cfRule type="cellIs" dxfId="362" priority="89" operator="equal">
      <formula>0</formula>
    </cfRule>
  </conditionalFormatting>
  <conditionalFormatting sqref="AD347:AE348">
    <cfRule type="cellIs" dxfId="361" priority="90" operator="equal">
      <formula>0</formula>
    </cfRule>
  </conditionalFormatting>
  <conditionalFormatting sqref="AT347:AU348">
    <cfRule type="cellIs" dxfId="360" priority="91" operator="equal">
      <formula>0</formula>
    </cfRule>
  </conditionalFormatting>
  <conditionalFormatting sqref="N347:O348 AD347:AE348 AT347:AU348">
    <cfRule type="cellIs" dxfId="359" priority="92" operator="equal">
      <formula>"oui"</formula>
    </cfRule>
  </conditionalFormatting>
  <conditionalFormatting sqref="AD347:AE348">
    <cfRule type="cellIs" dxfId="358" priority="93" operator="equal">
      <formula>0</formula>
    </cfRule>
  </conditionalFormatting>
  <conditionalFormatting sqref="AT347:AU348">
    <cfRule type="cellIs" dxfId="357" priority="94" operator="equal">
      <formula>0</formula>
    </cfRule>
  </conditionalFormatting>
  <conditionalFormatting sqref="AT350:AU351">
    <cfRule type="cellIs" dxfId="356" priority="95" operator="equal">
      <formula>0</formula>
    </cfRule>
  </conditionalFormatting>
  <conditionalFormatting sqref="AT350:AU351">
    <cfRule type="cellIs" dxfId="355" priority="96" operator="equal">
      <formula>0</formula>
    </cfRule>
  </conditionalFormatting>
  <conditionalFormatting sqref="N350:O351">
    <cfRule type="cellIs" dxfId="354" priority="97" operator="equal">
      <formula>0</formula>
    </cfRule>
  </conditionalFormatting>
  <conditionalFormatting sqref="AD350:AE351">
    <cfRule type="cellIs" dxfId="353" priority="98" operator="equal">
      <formula>0</formula>
    </cfRule>
  </conditionalFormatting>
  <conditionalFormatting sqref="AT350:AU351">
    <cfRule type="cellIs" dxfId="352" priority="99" operator="equal">
      <formula>0</formula>
    </cfRule>
  </conditionalFormatting>
  <conditionalFormatting sqref="N350:O351 AD350:AE351 AT350:AU351">
    <cfRule type="cellIs" dxfId="351" priority="100" operator="equal">
      <formula>"oui"</formula>
    </cfRule>
  </conditionalFormatting>
  <conditionalFormatting sqref="AD350:AE351">
    <cfRule type="cellIs" dxfId="350" priority="101" operator="equal">
      <formula>0</formula>
    </cfRule>
  </conditionalFormatting>
  <conditionalFormatting sqref="AT350:AU351">
    <cfRule type="cellIs" dxfId="349" priority="102" operator="equal">
      <formula>0</formula>
    </cfRule>
  </conditionalFormatting>
  <conditionalFormatting sqref="N356:O357">
    <cfRule type="cellIs" dxfId="348" priority="103" operator="equal">
      <formula>0</formula>
    </cfRule>
  </conditionalFormatting>
  <conditionalFormatting sqref="AT356:AU357">
    <cfRule type="cellIs" dxfId="347" priority="104" operator="equal">
      <formula>0</formula>
    </cfRule>
  </conditionalFormatting>
  <conditionalFormatting sqref="AD356:AE357">
    <cfRule type="cellIs" dxfId="346" priority="105" operator="equal">
      <formula>0</formula>
    </cfRule>
  </conditionalFormatting>
  <conditionalFormatting sqref="AT356:AU357">
    <cfRule type="cellIs" dxfId="345" priority="106" operator="equal">
      <formula>0</formula>
    </cfRule>
  </conditionalFormatting>
  <conditionalFormatting sqref="AT369:AU370">
    <cfRule type="cellIs" dxfId="344" priority="107" operator="equal">
      <formula>0</formula>
    </cfRule>
  </conditionalFormatting>
  <conditionalFormatting sqref="N369:O370 AD369:AE370 AT369:AU370">
    <cfRule type="cellIs" dxfId="343" priority="108" operator="equal">
      <formula>"oui"</formula>
    </cfRule>
  </conditionalFormatting>
  <conditionalFormatting sqref="AT356:AU357">
    <cfRule type="cellIs" dxfId="342" priority="109" operator="equal">
      <formula>0</formula>
    </cfRule>
  </conditionalFormatting>
  <conditionalFormatting sqref="AT356:AU357">
    <cfRule type="cellIs" dxfId="341" priority="110" operator="equal">
      <formula>0</formula>
    </cfRule>
  </conditionalFormatting>
  <conditionalFormatting sqref="AT359:AU360">
    <cfRule type="cellIs" dxfId="340" priority="111" operator="equal">
      <formula>0</formula>
    </cfRule>
  </conditionalFormatting>
  <conditionalFormatting sqref="AT369:AU370">
    <cfRule type="cellIs" dxfId="339" priority="112" operator="equal">
      <formula>0</formula>
    </cfRule>
  </conditionalFormatting>
  <conditionalFormatting sqref="N369:O370">
    <cfRule type="cellIs" dxfId="338" priority="113" operator="equal">
      <formula>0</formula>
    </cfRule>
  </conditionalFormatting>
  <conditionalFormatting sqref="AD369:AE370">
    <cfRule type="cellIs" dxfId="337" priority="114" operator="equal">
      <formula>0</formula>
    </cfRule>
  </conditionalFormatting>
  <conditionalFormatting sqref="AD369:AE370">
    <cfRule type="cellIs" dxfId="336" priority="115" operator="equal">
      <formula>0</formula>
    </cfRule>
  </conditionalFormatting>
  <conditionalFormatting sqref="AT369:AU370">
    <cfRule type="cellIs" dxfId="335" priority="116" operator="equal">
      <formula>0</formula>
    </cfRule>
  </conditionalFormatting>
  <conditionalFormatting sqref="N356:O357 AD356:AE357 AT356:AU357">
    <cfRule type="cellIs" dxfId="334" priority="117" operator="equal">
      <formula>"oui"</formula>
    </cfRule>
  </conditionalFormatting>
  <conditionalFormatting sqref="AD356:AE357">
    <cfRule type="cellIs" dxfId="333" priority="118" operator="equal">
      <formula>0</formula>
    </cfRule>
  </conditionalFormatting>
  <conditionalFormatting sqref="AT359:AU360">
    <cfRule type="cellIs" dxfId="332" priority="119" operator="equal">
      <formula>0</formula>
    </cfRule>
  </conditionalFormatting>
  <conditionalFormatting sqref="N359:O360">
    <cfRule type="cellIs" dxfId="331" priority="120" operator="equal">
      <formula>0</formula>
    </cfRule>
  </conditionalFormatting>
  <conditionalFormatting sqref="AD359:AE360">
    <cfRule type="cellIs" dxfId="330" priority="121" operator="equal">
      <formula>0</formula>
    </cfRule>
  </conditionalFormatting>
  <conditionalFormatting sqref="AT359:AU360">
    <cfRule type="cellIs" dxfId="329" priority="122" operator="equal">
      <formula>0</formula>
    </cfRule>
  </conditionalFormatting>
  <conditionalFormatting sqref="N359:O360 AD359:AE360 AT359:AU360">
    <cfRule type="cellIs" dxfId="328" priority="123" operator="equal">
      <formula>"oui"</formula>
    </cfRule>
  </conditionalFormatting>
  <conditionalFormatting sqref="AD359:AE360">
    <cfRule type="cellIs" dxfId="327" priority="124" operator="equal">
      <formula>0</formula>
    </cfRule>
  </conditionalFormatting>
  <conditionalFormatting sqref="AT359:AU360">
    <cfRule type="cellIs" dxfId="326" priority="125" operator="equal">
      <formula>0</formula>
    </cfRule>
  </conditionalFormatting>
  <conditionalFormatting sqref="D398">
    <cfRule type="cellIs" dxfId="325" priority="126" operator="equal">
      <formula>0</formula>
    </cfRule>
  </conditionalFormatting>
  <conditionalFormatting sqref="D412">
    <cfRule type="cellIs" dxfId="324" priority="127" operator="equal">
      <formula>0</formula>
    </cfRule>
  </conditionalFormatting>
  <conditionalFormatting sqref="A421:AU423">
    <cfRule type="cellIs" dxfId="323" priority="128" operator="equal">
      <formula>0</formula>
    </cfRule>
  </conditionalFormatting>
  <conditionalFormatting sqref="E470:AJ471 AM470:AS471 E496:AJ497 AM496:AS497 E473:AJ494 AM473:AS494 E502:AJ503 AM502:AS503 E499:AJ500 AM499:AS500">
    <cfRule type="cellIs" dxfId="322" priority="129" operator="equal">
      <formula>""</formula>
    </cfRule>
    <cfRule type="cellIs" dxfId="321" priority="130" operator="equal">
      <formula>0</formula>
    </cfRule>
  </conditionalFormatting>
  <conditionalFormatting sqref="A505:AU507">
    <cfRule type="cellIs" dxfId="320" priority="131" operator="equal">
      <formula>0</formula>
    </cfRule>
  </conditionalFormatting>
  <conditionalFormatting sqref="C516:AS523 E538:AS545 C524:D525 C528:D529 C532:D533 C536:D545 E554:AJ555 AM554:AS555 E580:AJ581 AM580:AS581 E557:AJ578 AM557:AS578 E586:AJ587 AM586:AS587 E583:AJ584 AM583:AS584">
    <cfRule type="cellIs" dxfId="319" priority="132" operator="equal">
      <formula>""</formula>
    </cfRule>
    <cfRule type="cellIs" dxfId="318" priority="133" operator="equal">
      <formula>0</formula>
    </cfRule>
  </conditionalFormatting>
  <conditionalFormatting sqref="E524:AS525">
    <cfRule type="cellIs" dxfId="317" priority="134" operator="equal">
      <formula>""</formula>
    </cfRule>
    <cfRule type="cellIs" dxfId="316" priority="135" operator="equal">
      <formula>0</formula>
    </cfRule>
  </conditionalFormatting>
  <conditionalFormatting sqref="E532:AS533">
    <cfRule type="cellIs" dxfId="315" priority="136" operator="equal">
      <formula>""</formula>
    </cfRule>
    <cfRule type="cellIs" dxfId="314" priority="137" operator="equal">
      <formula>0</formula>
    </cfRule>
  </conditionalFormatting>
  <conditionalFormatting sqref="E528:AS529">
    <cfRule type="cellIs" dxfId="313" priority="138" operator="equal">
      <formula>""</formula>
    </cfRule>
    <cfRule type="cellIs" dxfId="312" priority="139" operator="equal">
      <formula>0</formula>
    </cfRule>
  </conditionalFormatting>
  <conditionalFormatting sqref="E536:AS537">
    <cfRule type="cellIs" dxfId="311" priority="140" operator="equal">
      <formula>""</formula>
    </cfRule>
    <cfRule type="cellIs" dxfId="310" priority="141" operator="equal">
      <formula>0</formula>
    </cfRule>
  </conditionalFormatting>
  <conditionalFormatting sqref="C526:AS527">
    <cfRule type="cellIs" dxfId="309" priority="142" operator="equal">
      <formula>""</formula>
    </cfRule>
    <cfRule type="cellIs" dxfId="308" priority="143" operator="equal">
      <formula>0</formula>
    </cfRule>
  </conditionalFormatting>
  <conditionalFormatting sqref="C530:AS531">
    <cfRule type="cellIs" dxfId="307" priority="144" operator="equal">
      <formula>""</formula>
    </cfRule>
    <cfRule type="cellIs" dxfId="306" priority="145" operator="equal">
      <formula>0</formula>
    </cfRule>
  </conditionalFormatting>
  <conditionalFormatting sqref="C534:AS535">
    <cfRule type="cellIs" dxfId="305" priority="146" operator="equal">
      <formula>""</formula>
    </cfRule>
    <cfRule type="cellIs" dxfId="304" priority="147" operator="equal">
      <formula>0</formula>
    </cfRule>
  </conditionalFormatting>
  <conditionalFormatting sqref="A589:AU591">
    <cfRule type="cellIs" dxfId="303" priority="148" operator="equal">
      <formula>0</formula>
    </cfRule>
  </conditionalFormatting>
  <conditionalFormatting sqref="C600:AS607 E622:AS629 C608:D609 C612:D613 C616:D617 C620:D629 E638:AJ639 AM638:AS639 E664:AJ665 AM664:AS665 E641:AJ662 AM641:AS662 E670:AJ671 AM670:AS671 E667:AJ668 AM667:AS668">
    <cfRule type="cellIs" dxfId="302" priority="149" operator="equal">
      <formula>""</formula>
    </cfRule>
    <cfRule type="cellIs" dxfId="301" priority="150" operator="equal">
      <formula>0</formula>
    </cfRule>
  </conditionalFormatting>
  <conditionalFormatting sqref="E608:AS609">
    <cfRule type="cellIs" dxfId="300" priority="151" operator="equal">
      <formula>""</formula>
    </cfRule>
    <cfRule type="cellIs" dxfId="299" priority="152" operator="equal">
      <formula>0</formula>
    </cfRule>
  </conditionalFormatting>
  <conditionalFormatting sqref="E616:AS617">
    <cfRule type="cellIs" dxfId="298" priority="153" operator="equal">
      <formula>""</formula>
    </cfRule>
    <cfRule type="cellIs" dxfId="297" priority="154" operator="equal">
      <formula>0</formula>
    </cfRule>
  </conditionalFormatting>
  <conditionalFormatting sqref="E612:AS613">
    <cfRule type="cellIs" dxfId="296" priority="155" operator="equal">
      <formula>""</formula>
    </cfRule>
    <cfRule type="cellIs" dxfId="295" priority="156" operator="equal">
      <formula>0</formula>
    </cfRule>
  </conditionalFormatting>
  <conditionalFormatting sqref="E620:AS621">
    <cfRule type="cellIs" dxfId="294" priority="157" operator="equal">
      <formula>""</formula>
    </cfRule>
    <cfRule type="cellIs" dxfId="293" priority="158" operator="equal">
      <formula>0</formula>
    </cfRule>
  </conditionalFormatting>
  <conditionalFormatting sqref="C610:AS611">
    <cfRule type="cellIs" dxfId="292" priority="159" operator="equal">
      <formula>""</formula>
    </cfRule>
    <cfRule type="cellIs" dxfId="291" priority="160" operator="equal">
      <formula>0</formula>
    </cfRule>
  </conditionalFormatting>
  <conditionalFormatting sqref="C614:AS615">
    <cfRule type="cellIs" dxfId="290" priority="161" operator="equal">
      <formula>""</formula>
    </cfRule>
    <cfRule type="cellIs" dxfId="289" priority="162" operator="equal">
      <formula>0</formula>
    </cfRule>
  </conditionalFormatting>
  <conditionalFormatting sqref="C618:AS619">
    <cfRule type="cellIs" dxfId="288" priority="163" operator="equal">
      <formula>""</formula>
    </cfRule>
    <cfRule type="cellIs" dxfId="287" priority="164" operator="equal">
      <formula>0</formula>
    </cfRule>
  </conditionalFormatting>
  <pageMargins left="0.7" right="0.7" top="0.75" bottom="0.75" header="0.51180555555555496" footer="0.51180555555555496"/>
  <pageSetup paperSize="9" firstPageNumber="0" orientation="portrait" horizontalDpi="300" verticalDpi="300"/>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5B9BD5"/>
  </sheetPr>
  <dimension ref="A1:BE82"/>
  <sheetViews>
    <sheetView showGridLines="0" showRowColHeaders="0" zoomScale="106" zoomScaleNormal="106" workbookViewId="0">
      <pane ySplit="3" topLeftCell="A4" activePane="bottomLeft" state="frozen"/>
      <selection pane="bottomLeft" activeCell="AO75" sqref="AO75:AR76"/>
    </sheetView>
  </sheetViews>
  <sheetFormatPr baseColWidth="10" defaultColWidth="2.7109375" defaultRowHeight="15" x14ac:dyDescent="0.25"/>
  <cols>
    <col min="1" max="19" width="2.7109375" style="94" customWidth="1"/>
    <col min="20" max="20" width="11" style="94" customWidth="1"/>
    <col min="21" max="31" width="2.7109375" style="94" customWidth="1"/>
    <col min="32" max="32" width="2.85546875" style="94" customWidth="1"/>
    <col min="33" max="16384" width="2.7109375" style="94"/>
  </cols>
  <sheetData>
    <row r="1" spans="1:48" ht="12" customHeight="1" x14ac:dyDescent="0.25">
      <c r="A1" s="287"/>
      <c r="B1" s="287"/>
      <c r="C1" s="287"/>
      <c r="D1" s="288" t="str">
        <f>'Page de garde'!D1:AM3</f>
        <v>Appel à projets commun 2023</v>
      </c>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381" t="s">
        <v>928</v>
      </c>
      <c r="AO1" s="381"/>
      <c r="AP1" s="381"/>
      <c r="AQ1" s="381"/>
      <c r="AR1" s="381"/>
      <c r="AS1" s="381"/>
      <c r="AT1" s="381"/>
      <c r="AU1" s="381"/>
      <c r="AV1" s="381"/>
    </row>
    <row r="2" spans="1:48" ht="12" customHeight="1" x14ac:dyDescent="0.25">
      <c r="A2" s="287"/>
      <c r="B2" s="287"/>
      <c r="C2" s="287"/>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381"/>
      <c r="AO2" s="381"/>
      <c r="AP2" s="381"/>
      <c r="AQ2" s="381"/>
      <c r="AR2" s="381"/>
      <c r="AS2" s="381"/>
      <c r="AT2" s="381"/>
      <c r="AU2" s="381"/>
      <c r="AV2" s="381"/>
    </row>
    <row r="3" spans="1:48" ht="12" customHeight="1" x14ac:dyDescent="0.25">
      <c r="A3" s="287"/>
      <c r="B3" s="287"/>
      <c r="C3" s="287"/>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381"/>
      <c r="AO3" s="381"/>
      <c r="AP3" s="381"/>
      <c r="AQ3" s="381"/>
      <c r="AR3" s="381"/>
      <c r="AS3" s="381"/>
      <c r="AT3" s="381"/>
      <c r="AU3" s="381"/>
      <c r="AV3" s="381"/>
    </row>
    <row r="5" spans="1:48" ht="12" customHeight="1" x14ac:dyDescent="0.25">
      <c r="A5" s="289" t="s">
        <v>140</v>
      </c>
      <c r="B5" s="289"/>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row>
    <row r="6" spans="1:48" ht="12" customHeight="1" x14ac:dyDescent="0.25">
      <c r="A6" s="289"/>
      <c r="B6" s="289"/>
      <c r="C6" s="289"/>
      <c r="D6" s="289"/>
      <c r="E6" s="289"/>
      <c r="F6" s="289"/>
      <c r="G6" s="289"/>
      <c r="H6" s="289"/>
      <c r="I6" s="289"/>
      <c r="J6" s="289"/>
      <c r="K6" s="289"/>
      <c r="L6" s="289"/>
      <c r="M6" s="289"/>
      <c r="N6" s="289"/>
      <c r="O6" s="289"/>
      <c r="P6" s="289"/>
      <c r="Q6" s="289"/>
      <c r="R6" s="289"/>
      <c r="S6" s="289"/>
      <c r="T6" s="289"/>
      <c r="U6" s="289"/>
      <c r="V6" s="289"/>
      <c r="W6" s="289"/>
      <c r="X6" s="289"/>
      <c r="Y6" s="289"/>
      <c r="Z6" s="289"/>
      <c r="AA6" s="289"/>
      <c r="AB6" s="289"/>
      <c r="AC6" s="289"/>
      <c r="AD6" s="289"/>
      <c r="AE6" s="289"/>
      <c r="AF6" s="289"/>
      <c r="AG6" s="289"/>
      <c r="AH6" s="289"/>
      <c r="AI6" s="289"/>
      <c r="AJ6" s="289"/>
      <c r="AK6" s="289"/>
      <c r="AL6" s="289"/>
      <c r="AM6" s="289"/>
      <c r="AN6" s="289"/>
      <c r="AO6" s="289"/>
      <c r="AP6" s="289"/>
      <c r="AQ6" s="289"/>
      <c r="AR6" s="289"/>
      <c r="AS6" s="289"/>
      <c r="AT6" s="289"/>
      <c r="AU6" s="289"/>
      <c r="AV6" s="289"/>
    </row>
    <row r="7" spans="1:48" ht="12" customHeight="1" x14ac:dyDescent="0.25">
      <c r="A7" s="289"/>
      <c r="B7" s="289"/>
      <c r="C7" s="289"/>
      <c r="D7" s="289"/>
      <c r="E7" s="289"/>
      <c r="F7" s="289"/>
      <c r="G7" s="289"/>
      <c r="H7" s="289"/>
      <c r="I7" s="289"/>
      <c r="J7" s="289"/>
      <c r="K7" s="289"/>
      <c r="L7" s="289"/>
      <c r="M7" s="289"/>
      <c r="N7" s="289"/>
      <c r="O7" s="289"/>
      <c r="P7" s="289"/>
      <c r="Q7" s="289"/>
      <c r="R7" s="289"/>
      <c r="S7" s="289"/>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row>
    <row r="8" spans="1:48" ht="12" customHeight="1" x14ac:dyDescent="0.25">
      <c r="B8" s="344" t="str">
        <f>CONCATENATE(Identification!B10)</f>
        <v/>
      </c>
      <c r="C8" s="344"/>
      <c r="D8" s="344"/>
      <c r="E8" s="344"/>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row>
    <row r="9" spans="1:48" ht="12" customHeight="1" x14ac:dyDescent="0.25">
      <c r="B9" s="344"/>
      <c r="C9" s="344"/>
      <c r="D9" s="344"/>
      <c r="E9" s="344"/>
      <c r="F9" s="344"/>
      <c r="G9" s="344"/>
      <c r="H9" s="344"/>
      <c r="I9" s="344"/>
      <c r="J9" s="344"/>
      <c r="K9" s="344"/>
      <c r="L9" s="344"/>
      <c r="M9" s="344"/>
      <c r="N9" s="344"/>
      <c r="O9" s="344"/>
      <c r="P9" s="344"/>
      <c r="Q9" s="344"/>
      <c r="R9" s="344"/>
      <c r="S9" s="344"/>
      <c r="T9" s="344"/>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c r="AT9" s="344"/>
      <c r="AU9" s="344"/>
    </row>
    <row r="10" spans="1:48" ht="12" customHeight="1" x14ac:dyDescent="0.25">
      <c r="B10" s="344"/>
      <c r="C10" s="344"/>
      <c r="D10" s="344"/>
      <c r="E10" s="344"/>
      <c r="F10" s="344"/>
      <c r="G10" s="344"/>
      <c r="H10" s="344"/>
      <c r="I10" s="344"/>
      <c r="J10" s="344"/>
      <c r="K10" s="344"/>
      <c r="L10" s="344"/>
      <c r="M10" s="344"/>
      <c r="N10" s="344"/>
      <c r="O10" s="344"/>
      <c r="P10" s="344"/>
      <c r="Q10" s="344"/>
      <c r="R10" s="344"/>
      <c r="S10" s="344"/>
      <c r="T10" s="344"/>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c r="AT10" s="344"/>
      <c r="AU10" s="344"/>
    </row>
    <row r="11" spans="1:48" ht="12" customHeight="1" x14ac:dyDescent="0.25">
      <c r="B11" s="344"/>
      <c r="C11" s="344"/>
      <c r="D11" s="344"/>
      <c r="E11" s="344"/>
      <c r="F11" s="344"/>
      <c r="G11" s="344"/>
      <c r="H11" s="344"/>
      <c r="I11" s="344"/>
      <c r="J11" s="344"/>
      <c r="K11" s="344"/>
      <c r="L11" s="344"/>
      <c r="M11" s="344"/>
      <c r="N11" s="344"/>
      <c r="O11" s="344"/>
      <c r="P11" s="344"/>
      <c r="Q11" s="344"/>
      <c r="R11" s="344"/>
      <c r="S11" s="344"/>
      <c r="T11" s="344"/>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c r="AT11" s="344"/>
      <c r="AU11" s="344"/>
    </row>
    <row r="12" spans="1:48" ht="12" customHeight="1" x14ac:dyDescent="0.25">
      <c r="B12" s="344"/>
      <c r="C12" s="344"/>
      <c r="D12" s="344"/>
      <c r="E12" s="344"/>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c r="AT12" s="344"/>
      <c r="AU12" s="344"/>
    </row>
    <row r="14" spans="1:48" ht="12" customHeight="1" x14ac:dyDescent="0.25">
      <c r="B14" s="456"/>
      <c r="C14" s="456"/>
      <c r="D14" s="456"/>
      <c r="E14" s="456"/>
      <c r="F14" s="456"/>
      <c r="G14" s="456"/>
      <c r="H14" s="456"/>
      <c r="I14" s="456"/>
      <c r="J14" s="456"/>
      <c r="K14" s="456"/>
      <c r="L14" s="456"/>
      <c r="M14" s="456"/>
      <c r="N14" s="456"/>
      <c r="O14" s="456"/>
      <c r="P14" s="456"/>
      <c r="Q14" s="456"/>
      <c r="R14" s="456"/>
      <c r="S14" s="456"/>
      <c r="T14" s="456"/>
      <c r="U14" s="456"/>
      <c r="V14" s="456"/>
      <c r="W14" s="456"/>
      <c r="X14" s="456"/>
      <c r="Y14" s="456"/>
      <c r="Z14" s="456"/>
      <c r="AA14" s="456"/>
      <c r="AB14" s="456"/>
      <c r="AC14" s="456"/>
      <c r="AD14" s="456"/>
      <c r="AE14" s="456"/>
      <c r="AF14" s="456"/>
      <c r="AG14" s="456"/>
      <c r="AH14" s="456"/>
      <c r="AI14" s="456"/>
      <c r="AJ14" s="456"/>
      <c r="AK14" s="456"/>
      <c r="AL14" s="456"/>
      <c r="AM14" s="456"/>
      <c r="AN14" s="456"/>
      <c r="AO14" s="456"/>
      <c r="AP14" s="456"/>
      <c r="AQ14" s="456"/>
      <c r="AR14" s="456"/>
      <c r="AS14" s="456"/>
      <c r="AT14" s="456"/>
      <c r="AU14" s="456"/>
    </row>
    <row r="15" spans="1:48" ht="12" customHeight="1" x14ac:dyDescent="0.25">
      <c r="B15" s="456"/>
      <c r="C15" s="456"/>
      <c r="D15" s="456"/>
      <c r="E15" s="456"/>
      <c r="F15" s="456"/>
      <c r="G15" s="456"/>
      <c r="H15" s="456"/>
      <c r="I15" s="456"/>
      <c r="J15" s="456"/>
      <c r="K15" s="456"/>
      <c r="L15" s="456"/>
      <c r="M15" s="456"/>
      <c r="N15" s="456"/>
      <c r="O15" s="456"/>
      <c r="P15" s="456"/>
      <c r="Q15" s="456"/>
      <c r="R15" s="456"/>
      <c r="S15" s="456"/>
      <c r="T15" s="456"/>
      <c r="U15" s="456"/>
      <c r="V15" s="456"/>
      <c r="W15" s="456"/>
      <c r="X15" s="456"/>
      <c r="Y15" s="456"/>
      <c r="Z15" s="456"/>
      <c r="AA15" s="456"/>
      <c r="AB15" s="456"/>
      <c r="AC15" s="456"/>
      <c r="AD15" s="456"/>
      <c r="AE15" s="456"/>
      <c r="AF15" s="456"/>
      <c r="AG15" s="456"/>
      <c r="AH15" s="456"/>
      <c r="AI15" s="456"/>
      <c r="AJ15" s="456"/>
      <c r="AK15" s="456"/>
      <c r="AL15" s="456"/>
      <c r="AM15" s="456"/>
      <c r="AN15" s="456"/>
      <c r="AO15" s="456"/>
      <c r="AP15" s="456"/>
      <c r="AQ15" s="456"/>
      <c r="AR15" s="456"/>
      <c r="AS15" s="456"/>
      <c r="AT15" s="456"/>
      <c r="AU15" s="456"/>
    </row>
    <row r="16" spans="1:48" ht="12" customHeight="1" x14ac:dyDescent="0.25">
      <c r="B16" s="457" t="s">
        <v>1113</v>
      </c>
      <c r="C16" s="458"/>
      <c r="D16" s="458"/>
      <c r="E16" s="458"/>
      <c r="F16" s="458"/>
      <c r="G16" s="458"/>
      <c r="H16" s="458"/>
      <c r="I16" s="458"/>
      <c r="J16" s="458"/>
      <c r="K16" s="458"/>
      <c r="L16" s="458"/>
      <c r="M16" s="458"/>
      <c r="N16" s="458"/>
      <c r="O16" s="458"/>
      <c r="P16" s="458"/>
      <c r="Q16" s="458"/>
      <c r="R16" s="458"/>
      <c r="S16" s="458"/>
      <c r="T16" s="458"/>
      <c r="U16" s="458"/>
      <c r="V16" s="458"/>
      <c r="W16" s="458"/>
      <c r="X16" s="458"/>
      <c r="Y16" s="458"/>
      <c r="Z16" s="458"/>
      <c r="AA16" s="458"/>
      <c r="AB16" s="458"/>
      <c r="AC16" s="458"/>
      <c r="AD16" s="458"/>
      <c r="AE16" s="458"/>
      <c r="AF16" s="458"/>
      <c r="AG16" s="458"/>
      <c r="AH16" s="458"/>
      <c r="AI16" s="458"/>
      <c r="AJ16" s="458"/>
      <c r="AK16" s="458"/>
      <c r="AL16" s="458"/>
      <c r="AM16" s="458"/>
      <c r="AN16" s="458"/>
      <c r="AO16" s="458"/>
      <c r="AP16" s="458"/>
      <c r="AQ16" s="458"/>
      <c r="AR16" s="458"/>
      <c r="AS16" s="458"/>
      <c r="AT16" s="458"/>
      <c r="AU16" s="458"/>
    </row>
    <row r="17" spans="2:47" ht="12" customHeight="1" x14ac:dyDescent="0.25">
      <c r="B17" s="458"/>
      <c r="C17" s="458"/>
      <c r="D17" s="458"/>
      <c r="E17" s="458"/>
      <c r="F17" s="458"/>
      <c r="G17" s="458"/>
      <c r="H17" s="458"/>
      <c r="I17" s="458"/>
      <c r="J17" s="458"/>
      <c r="K17" s="458"/>
      <c r="L17" s="458"/>
      <c r="M17" s="458"/>
      <c r="N17" s="458"/>
      <c r="O17" s="458"/>
      <c r="P17" s="458"/>
      <c r="Q17" s="458"/>
      <c r="R17" s="458"/>
      <c r="S17" s="458"/>
      <c r="T17" s="458"/>
      <c r="U17" s="458"/>
      <c r="V17" s="458"/>
      <c r="W17" s="458"/>
      <c r="X17" s="458"/>
      <c r="Y17" s="458"/>
      <c r="Z17" s="458"/>
      <c r="AA17" s="458"/>
      <c r="AB17" s="458"/>
      <c r="AC17" s="458"/>
      <c r="AD17" s="458"/>
      <c r="AE17" s="458"/>
      <c r="AF17" s="458"/>
      <c r="AG17" s="458"/>
      <c r="AH17" s="458"/>
      <c r="AI17" s="458"/>
      <c r="AJ17" s="458"/>
      <c r="AK17" s="458"/>
      <c r="AL17" s="458"/>
      <c r="AM17" s="458"/>
      <c r="AN17" s="458"/>
      <c r="AO17" s="458"/>
      <c r="AP17" s="458"/>
      <c r="AQ17" s="458"/>
      <c r="AR17" s="458"/>
      <c r="AS17" s="458"/>
      <c r="AT17" s="458"/>
      <c r="AU17" s="458"/>
    </row>
    <row r="18" spans="2:47" ht="12" customHeight="1" x14ac:dyDescent="0.25">
      <c r="C18" s="177"/>
      <c r="E18" s="177"/>
      <c r="G18" s="177"/>
      <c r="I18" s="177"/>
      <c r="K18" s="177"/>
      <c r="W18" s="459" t="s">
        <v>1102</v>
      </c>
      <c r="X18" s="460"/>
      <c r="Y18" s="460"/>
      <c r="Z18" s="460"/>
      <c r="AA18" s="460"/>
      <c r="AB18" s="460"/>
      <c r="AC18" s="460"/>
      <c r="AD18" s="461"/>
      <c r="AE18" s="177"/>
      <c r="AF18" s="177"/>
      <c r="AG18" s="177"/>
      <c r="AH18" s="177"/>
      <c r="AI18" s="177"/>
      <c r="AJ18" s="177"/>
      <c r="AK18" s="177"/>
      <c r="AL18" s="177"/>
      <c r="AM18" s="177"/>
      <c r="AN18" s="177"/>
      <c r="AO18" s="177"/>
      <c r="AP18" s="177"/>
      <c r="AQ18" s="177"/>
      <c r="AR18" s="177"/>
      <c r="AS18" s="177"/>
      <c r="AT18" s="177"/>
      <c r="AU18" s="177"/>
    </row>
    <row r="19" spans="2:47" ht="21" customHeight="1" x14ac:dyDescent="0.25">
      <c r="C19" s="177"/>
      <c r="E19" s="177"/>
      <c r="G19" s="177"/>
      <c r="I19" s="177"/>
      <c r="K19" s="177"/>
      <c r="W19" s="462"/>
      <c r="X19" s="463"/>
      <c r="Y19" s="463"/>
      <c r="Z19" s="463"/>
      <c r="AA19" s="463"/>
      <c r="AB19" s="463"/>
      <c r="AC19" s="463"/>
      <c r="AD19" s="464"/>
      <c r="AE19" s="177"/>
      <c r="AF19" s="177"/>
      <c r="AG19" s="177"/>
      <c r="AH19" s="177"/>
      <c r="AI19" s="177"/>
      <c r="AJ19" s="177"/>
      <c r="AK19" s="177"/>
      <c r="AL19" s="177"/>
      <c r="AM19" s="177"/>
      <c r="AN19" s="177"/>
      <c r="AO19" s="177"/>
      <c r="AP19" s="177"/>
      <c r="AQ19" s="177"/>
      <c r="AR19" s="177"/>
      <c r="AS19" s="177"/>
      <c r="AT19" s="177"/>
      <c r="AU19" s="177"/>
    </row>
    <row r="20" spans="2:47" ht="7.5" customHeight="1" x14ac:dyDescent="0.25">
      <c r="C20" s="177"/>
      <c r="E20" s="177"/>
      <c r="G20" s="177"/>
      <c r="I20" s="177"/>
      <c r="K20" s="177"/>
      <c r="W20" s="177"/>
      <c r="X20" s="177"/>
      <c r="Y20" s="177"/>
      <c r="Z20" s="177"/>
      <c r="AA20" s="177"/>
      <c r="AB20" s="177"/>
      <c r="AC20" s="177"/>
      <c r="AD20" s="177"/>
      <c r="AE20" s="177"/>
      <c r="AF20" s="177"/>
      <c r="AG20" s="177"/>
      <c r="AH20" s="177"/>
      <c r="AI20" s="177"/>
      <c r="AJ20" s="177"/>
      <c r="AK20" s="177"/>
      <c r="AL20" s="177"/>
      <c r="AM20" s="177"/>
      <c r="AN20" s="177"/>
      <c r="AO20" s="177"/>
      <c r="AP20" s="177"/>
      <c r="AQ20" s="177"/>
      <c r="AR20" s="177"/>
      <c r="AS20" s="177"/>
      <c r="AT20" s="177"/>
      <c r="AU20" s="177"/>
    </row>
    <row r="21" spans="2:47" ht="12" customHeight="1" x14ac:dyDescent="0.25">
      <c r="C21" s="177"/>
      <c r="E21" s="177"/>
      <c r="G21" s="177"/>
      <c r="I21" s="177"/>
      <c r="K21" s="177"/>
      <c r="M21" s="453" t="s">
        <v>1104</v>
      </c>
      <c r="N21" s="453"/>
      <c r="O21" s="453"/>
      <c r="P21" s="453"/>
      <c r="Q21" s="453"/>
      <c r="R21" s="453"/>
      <c r="S21" s="453"/>
      <c r="T21" s="453"/>
      <c r="W21" s="454">
        <f>T77</f>
        <v>0</v>
      </c>
      <c r="X21" s="454"/>
      <c r="Y21" s="454"/>
      <c r="Z21" s="454"/>
      <c r="AA21" s="454"/>
      <c r="AB21" s="454"/>
      <c r="AC21" s="454"/>
      <c r="AD21" s="454"/>
      <c r="AE21" s="177"/>
      <c r="AF21" s="450" t="s">
        <v>955</v>
      </c>
      <c r="AG21" s="450"/>
      <c r="AH21" s="450"/>
      <c r="AI21" s="450"/>
      <c r="AJ21" s="450"/>
      <c r="AK21" s="450"/>
      <c r="AL21" s="450"/>
      <c r="AM21" s="450"/>
      <c r="AN21" s="450"/>
      <c r="AO21" s="450"/>
      <c r="AP21" s="455" t="str">
        <f>IF(ISERROR(W21/Objectifs!AB24),"remplir objectifs",W21/Objectifs!AB24)</f>
        <v>remplir objectifs</v>
      </c>
      <c r="AQ21" s="455"/>
      <c r="AR21" s="455"/>
      <c r="AS21" s="455"/>
      <c r="AT21" s="455"/>
      <c r="AU21" s="177"/>
    </row>
    <row r="22" spans="2:47" ht="59.25" customHeight="1" x14ac:dyDescent="0.25">
      <c r="C22" s="177"/>
      <c r="E22" s="177"/>
      <c r="G22" s="177"/>
      <c r="I22" s="177"/>
      <c r="K22" s="177"/>
      <c r="M22" s="453"/>
      <c r="N22" s="453"/>
      <c r="O22" s="453"/>
      <c r="P22" s="453"/>
      <c r="Q22" s="453"/>
      <c r="R22" s="453"/>
      <c r="S22" s="453"/>
      <c r="T22" s="453"/>
      <c r="W22" s="454"/>
      <c r="X22" s="454"/>
      <c r="Y22" s="454"/>
      <c r="Z22" s="454"/>
      <c r="AA22" s="454"/>
      <c r="AB22" s="454"/>
      <c r="AC22" s="454"/>
      <c r="AD22" s="454"/>
      <c r="AE22" s="177"/>
      <c r="AF22" s="450"/>
      <c r="AG22" s="450"/>
      <c r="AH22" s="450"/>
      <c r="AI22" s="450"/>
      <c r="AJ22" s="450"/>
      <c r="AK22" s="450"/>
      <c r="AL22" s="450"/>
      <c r="AM22" s="450"/>
      <c r="AN22" s="450"/>
      <c r="AO22" s="450"/>
      <c r="AP22" s="455"/>
      <c r="AQ22" s="455"/>
      <c r="AR22" s="455"/>
      <c r="AS22" s="455"/>
      <c r="AT22" s="455"/>
      <c r="AU22" s="177"/>
    </row>
    <row r="23" spans="2:47" ht="15" customHeight="1" x14ac:dyDescent="0.25">
      <c r="C23" s="177"/>
      <c r="E23" s="177"/>
      <c r="G23" s="177"/>
      <c r="I23" s="177"/>
      <c r="K23" s="177"/>
      <c r="AE23" s="177"/>
      <c r="AF23" s="177"/>
      <c r="AG23" s="177"/>
      <c r="AJ23" s="177"/>
      <c r="AK23" s="177"/>
      <c r="AL23" s="177"/>
      <c r="AM23" s="177"/>
      <c r="AN23" s="177"/>
      <c r="AO23" s="177"/>
      <c r="AP23" s="177"/>
      <c r="AQ23" s="177"/>
      <c r="AR23" s="177"/>
      <c r="AS23" s="177"/>
      <c r="AT23" s="177"/>
      <c r="AU23" s="177"/>
    </row>
    <row r="24" spans="2:47" ht="12" customHeight="1" x14ac:dyDescent="0.25">
      <c r="C24" s="177"/>
      <c r="E24" s="177"/>
      <c r="G24" s="177"/>
      <c r="I24" s="177"/>
      <c r="J24" s="177"/>
      <c r="K24" s="177"/>
      <c r="L24" s="177"/>
      <c r="M24" s="177"/>
      <c r="N24" s="177"/>
      <c r="O24" s="177"/>
      <c r="P24" s="177"/>
      <c r="Q24" s="177"/>
      <c r="R24" s="177"/>
      <c r="S24" s="177"/>
      <c r="T24" s="177"/>
      <c r="U24" s="177"/>
      <c r="V24" s="177"/>
      <c r="W24" s="177"/>
      <c r="X24" s="177"/>
      <c r="Y24" s="177"/>
      <c r="Z24" s="177"/>
      <c r="AA24" s="177"/>
      <c r="AB24" s="177"/>
      <c r="AC24" s="177"/>
      <c r="AD24" s="177"/>
      <c r="AE24" s="177"/>
      <c r="AF24" s="177"/>
      <c r="AG24" s="177"/>
      <c r="AH24" s="177"/>
      <c r="AI24" s="177"/>
      <c r="AJ24" s="177"/>
      <c r="AK24" s="177"/>
      <c r="AL24" s="177"/>
      <c r="AM24" s="177"/>
      <c r="AN24" s="177"/>
      <c r="AO24" s="177"/>
      <c r="AP24" s="177"/>
      <c r="AQ24" s="177"/>
      <c r="AR24" s="177"/>
      <c r="AS24" s="177"/>
      <c r="AT24" s="177"/>
      <c r="AU24" s="177"/>
    </row>
    <row r="25" spans="2:47" ht="12" customHeight="1" x14ac:dyDescent="0.25">
      <c r="C25" s="177"/>
      <c r="E25" s="177"/>
      <c r="G25" s="177"/>
      <c r="I25" s="177"/>
      <c r="K25" s="177"/>
      <c r="M25" s="442" t="str">
        <f>Z51</f>
        <v>Subvention demandée à la CFPPA 22</v>
      </c>
      <c r="N25" s="443"/>
      <c r="O25" s="443"/>
      <c r="P25" s="443"/>
      <c r="Q25" s="443"/>
      <c r="R25" s="443"/>
      <c r="S25" s="443"/>
      <c r="T25" s="444"/>
      <c r="W25" s="448">
        <f>AO51</f>
        <v>0</v>
      </c>
      <c r="X25" s="448"/>
      <c r="Y25" s="448"/>
      <c r="Z25" s="448"/>
      <c r="AA25" s="448"/>
      <c r="AB25" s="448"/>
      <c r="AC25" s="448"/>
      <c r="AD25" s="448"/>
      <c r="AE25" s="177"/>
      <c r="AF25" s="449" t="e">
        <f>W25/$W$21</f>
        <v>#DIV/0!</v>
      </c>
      <c r="AG25" s="449"/>
      <c r="AH25" s="449"/>
      <c r="AI25" s="449"/>
      <c r="AJ25" s="177"/>
      <c r="AK25" s="177"/>
      <c r="AL25" s="177"/>
      <c r="AM25" s="177"/>
      <c r="AN25" s="177"/>
      <c r="AO25" s="177"/>
      <c r="AP25" s="177"/>
      <c r="AQ25" s="177"/>
      <c r="AR25" s="177"/>
      <c r="AS25" s="177"/>
      <c r="AT25" s="177"/>
      <c r="AU25" s="177"/>
    </row>
    <row r="26" spans="2:47" ht="19.5" customHeight="1" x14ac:dyDescent="0.25">
      <c r="C26" s="177"/>
      <c r="E26" s="177"/>
      <c r="G26" s="177"/>
      <c r="I26" s="177"/>
      <c r="K26" s="177"/>
      <c r="M26" s="445"/>
      <c r="N26" s="446"/>
      <c r="O26" s="446"/>
      <c r="P26" s="446"/>
      <c r="Q26" s="446"/>
      <c r="R26" s="446"/>
      <c r="S26" s="446"/>
      <c r="T26" s="447"/>
      <c r="W26" s="448"/>
      <c r="X26" s="448"/>
      <c r="Y26" s="448"/>
      <c r="Z26" s="448"/>
      <c r="AA26" s="448"/>
      <c r="AB26" s="448"/>
      <c r="AC26" s="448"/>
      <c r="AD26" s="448"/>
      <c r="AE26" s="177"/>
      <c r="AF26" s="449"/>
      <c r="AG26" s="449"/>
      <c r="AH26" s="449"/>
      <c r="AI26" s="449"/>
      <c r="AJ26" s="177"/>
      <c r="AK26" s="177"/>
      <c r="AL26" s="177"/>
      <c r="AM26" s="177"/>
      <c r="AN26" s="177"/>
      <c r="AO26" s="177"/>
      <c r="AP26" s="177"/>
      <c r="AQ26" s="177"/>
      <c r="AR26" s="177"/>
      <c r="AS26" s="177"/>
      <c r="AT26" s="177"/>
      <c r="AU26" s="177"/>
    </row>
    <row r="27" spans="2:47" ht="12" customHeight="1" x14ac:dyDescent="0.25">
      <c r="C27" s="177"/>
      <c r="E27" s="177"/>
      <c r="G27" s="177"/>
      <c r="I27" s="177"/>
      <c r="K27" s="177"/>
      <c r="M27" s="177"/>
      <c r="N27" s="177"/>
      <c r="O27" s="177"/>
      <c r="P27" s="177"/>
      <c r="Q27" s="177"/>
      <c r="R27" s="177"/>
      <c r="S27" s="177"/>
      <c r="T27" s="177"/>
      <c r="W27" s="177"/>
      <c r="X27" s="177"/>
      <c r="Y27" s="177"/>
      <c r="Z27" s="177"/>
      <c r="AA27" s="177"/>
      <c r="AB27" s="177"/>
      <c r="AC27" s="177"/>
      <c r="AD27" s="177"/>
      <c r="AE27" s="177"/>
      <c r="AF27" s="127"/>
      <c r="AG27" s="127"/>
      <c r="AH27" s="127"/>
      <c r="AI27" s="127"/>
      <c r="AJ27" s="177"/>
      <c r="AK27" s="177"/>
      <c r="AL27" s="177"/>
      <c r="AM27" s="177"/>
      <c r="AN27" s="177"/>
      <c r="AO27" s="177"/>
      <c r="AP27" s="177"/>
      <c r="AQ27" s="177"/>
      <c r="AR27" s="177"/>
      <c r="AS27" s="177"/>
      <c r="AT27" s="177"/>
      <c r="AU27" s="177"/>
    </row>
    <row r="28" spans="2:47" ht="12" customHeight="1" x14ac:dyDescent="0.25">
      <c r="C28" s="177"/>
      <c r="E28" s="177"/>
      <c r="G28" s="177"/>
      <c r="I28" s="177"/>
      <c r="K28" s="177"/>
      <c r="M28" s="439" t="s">
        <v>956</v>
      </c>
      <c r="N28" s="439"/>
      <c r="O28" s="439"/>
      <c r="P28" s="439"/>
      <c r="Q28" s="439"/>
      <c r="R28" s="439"/>
      <c r="S28" s="439"/>
      <c r="T28" s="439"/>
      <c r="W28" s="440">
        <f>SUM(AO53:AR72)</f>
        <v>0</v>
      </c>
      <c r="X28" s="440"/>
      <c r="Y28" s="440"/>
      <c r="Z28" s="440"/>
      <c r="AA28" s="440"/>
      <c r="AB28" s="440"/>
      <c r="AC28" s="440"/>
      <c r="AD28" s="440"/>
      <c r="AE28" s="177"/>
      <c r="AF28" s="441" t="e">
        <f>W28/$W$21</f>
        <v>#DIV/0!</v>
      </c>
      <c r="AG28" s="441"/>
      <c r="AH28" s="441"/>
      <c r="AI28" s="441"/>
      <c r="AJ28" s="177"/>
      <c r="AK28" s="177"/>
      <c r="AL28" s="177"/>
      <c r="AM28" s="177"/>
      <c r="AN28" s="177"/>
      <c r="AO28" s="177"/>
      <c r="AP28" s="177"/>
      <c r="AQ28" s="177"/>
      <c r="AR28" s="177"/>
      <c r="AS28" s="177"/>
      <c r="AT28" s="177"/>
      <c r="AU28" s="177"/>
    </row>
    <row r="29" spans="2:47" ht="7.5" customHeight="1" x14ac:dyDescent="0.25">
      <c r="C29" s="177"/>
      <c r="E29" s="177"/>
      <c r="G29" s="177"/>
      <c r="I29" s="177"/>
      <c r="K29" s="177"/>
      <c r="M29" s="439"/>
      <c r="N29" s="439"/>
      <c r="O29" s="439"/>
      <c r="P29" s="439"/>
      <c r="Q29" s="439"/>
      <c r="R29" s="439"/>
      <c r="S29" s="439"/>
      <c r="T29" s="439"/>
      <c r="W29" s="440"/>
      <c r="X29" s="440"/>
      <c r="Y29" s="440"/>
      <c r="Z29" s="440"/>
      <c r="AA29" s="440"/>
      <c r="AB29" s="440"/>
      <c r="AC29" s="440"/>
      <c r="AD29" s="440"/>
      <c r="AE29" s="177"/>
      <c r="AF29" s="441"/>
      <c r="AG29" s="441"/>
      <c r="AH29" s="441"/>
      <c r="AI29" s="441"/>
      <c r="AJ29" s="177"/>
      <c r="AK29" s="177"/>
      <c r="AL29" s="177"/>
      <c r="AM29" s="177"/>
      <c r="AN29" s="177"/>
      <c r="AO29" s="177"/>
      <c r="AP29" s="177"/>
      <c r="AQ29" s="177"/>
      <c r="AR29" s="177"/>
      <c r="AS29" s="177"/>
      <c r="AT29" s="177"/>
      <c r="AU29" s="177"/>
    </row>
    <row r="30" spans="2:47" ht="12" customHeight="1" x14ac:dyDescent="0.25">
      <c r="C30" s="177"/>
      <c r="E30" s="177"/>
      <c r="G30" s="177"/>
      <c r="I30" s="177"/>
      <c r="K30" s="177"/>
      <c r="M30" s="178"/>
      <c r="N30" s="178"/>
      <c r="O30" s="178"/>
      <c r="P30" s="178"/>
      <c r="Q30" s="178"/>
      <c r="R30" s="178"/>
      <c r="S30" s="178"/>
      <c r="T30" s="178"/>
      <c r="W30" s="178"/>
      <c r="X30" s="178"/>
      <c r="Y30" s="178"/>
      <c r="Z30" s="178"/>
      <c r="AA30" s="178"/>
      <c r="AB30" s="178"/>
      <c r="AC30" s="178"/>
      <c r="AD30" s="178"/>
      <c r="AE30" s="177"/>
      <c r="AF30" s="127"/>
      <c r="AG30" s="127"/>
      <c r="AH30" s="127"/>
      <c r="AI30" s="127"/>
      <c r="AJ30" s="177"/>
      <c r="AK30" s="177"/>
      <c r="AL30" s="177"/>
      <c r="AM30" s="177"/>
      <c r="AN30" s="177"/>
      <c r="AO30" s="177"/>
      <c r="AP30" s="177"/>
      <c r="AQ30" s="177"/>
      <c r="AR30" s="177"/>
      <c r="AS30" s="177"/>
      <c r="AT30" s="177"/>
      <c r="AU30" s="177"/>
    </row>
    <row r="31" spans="2:47" ht="12" customHeight="1" x14ac:dyDescent="0.25">
      <c r="C31" s="177"/>
      <c r="E31" s="177"/>
      <c r="G31" s="177"/>
      <c r="I31" s="177"/>
      <c r="K31" s="177"/>
      <c r="M31" s="450"/>
      <c r="N31" s="450"/>
      <c r="O31" s="450"/>
      <c r="P31" s="450"/>
      <c r="Q31" s="450"/>
      <c r="R31" s="450"/>
      <c r="S31" s="450"/>
      <c r="T31" s="450"/>
      <c r="U31" s="179"/>
      <c r="V31" s="179"/>
      <c r="W31" s="451"/>
      <c r="X31" s="451"/>
      <c r="Y31" s="451"/>
      <c r="Z31" s="451"/>
      <c r="AA31" s="451"/>
      <c r="AB31" s="451"/>
      <c r="AC31" s="451"/>
      <c r="AD31" s="451"/>
      <c r="AE31" s="180"/>
      <c r="AF31" s="452"/>
      <c r="AG31" s="452"/>
      <c r="AH31" s="452"/>
      <c r="AI31" s="452"/>
      <c r="AJ31" s="177"/>
      <c r="AK31" s="177"/>
      <c r="AL31" s="177"/>
      <c r="AM31" s="177"/>
      <c r="AN31" s="177"/>
      <c r="AO31" s="177"/>
      <c r="AP31" s="177"/>
      <c r="AQ31" s="177"/>
      <c r="AR31" s="177"/>
      <c r="AS31" s="177"/>
      <c r="AT31" s="177"/>
      <c r="AU31" s="177"/>
    </row>
    <row r="32" spans="2:47" ht="7.5" customHeight="1" x14ac:dyDescent="0.25">
      <c r="C32" s="177"/>
      <c r="E32" s="177"/>
      <c r="G32" s="177"/>
      <c r="I32" s="177"/>
      <c r="K32" s="177"/>
      <c r="M32" s="450"/>
      <c r="N32" s="450"/>
      <c r="O32" s="450"/>
      <c r="P32" s="450"/>
      <c r="Q32" s="450"/>
      <c r="R32" s="450"/>
      <c r="S32" s="450"/>
      <c r="T32" s="450"/>
      <c r="U32" s="179"/>
      <c r="V32" s="179"/>
      <c r="W32" s="451"/>
      <c r="X32" s="451"/>
      <c r="Y32" s="451"/>
      <c r="Z32" s="451"/>
      <c r="AA32" s="451"/>
      <c r="AB32" s="451"/>
      <c r="AC32" s="451"/>
      <c r="AD32" s="451"/>
      <c r="AE32" s="180"/>
      <c r="AF32" s="452"/>
      <c r="AG32" s="452"/>
      <c r="AH32" s="452"/>
      <c r="AI32" s="452"/>
      <c r="AJ32" s="177"/>
      <c r="AK32" s="177"/>
      <c r="AL32" s="177"/>
      <c r="AM32" s="177"/>
      <c r="AN32" s="177"/>
      <c r="AO32" s="177"/>
      <c r="AP32" s="177"/>
      <c r="AQ32" s="177"/>
      <c r="AR32" s="177"/>
      <c r="AS32" s="177"/>
      <c r="AT32" s="177"/>
      <c r="AU32" s="177"/>
    </row>
    <row r="33" spans="1:57" ht="12" customHeight="1" x14ac:dyDescent="0.25">
      <c r="C33" s="177"/>
      <c r="E33" s="177"/>
      <c r="G33" s="177"/>
      <c r="I33" s="177"/>
      <c r="K33" s="177"/>
      <c r="M33" s="178"/>
      <c r="N33" s="178"/>
      <c r="O33" s="178"/>
      <c r="P33" s="178"/>
      <c r="Q33" s="178"/>
      <c r="R33" s="178"/>
      <c r="S33" s="178"/>
      <c r="T33" s="178"/>
      <c r="W33" s="178"/>
      <c r="X33" s="178"/>
      <c r="Y33" s="178"/>
      <c r="Z33" s="178"/>
      <c r="AA33" s="178"/>
      <c r="AB33" s="178"/>
      <c r="AC33" s="178"/>
      <c r="AD33" s="178"/>
      <c r="AE33" s="177"/>
      <c r="AF33" s="127"/>
      <c r="AG33" s="127"/>
      <c r="AH33" s="127"/>
      <c r="AI33" s="127"/>
      <c r="AJ33" s="177"/>
      <c r="AK33" s="177"/>
      <c r="AL33" s="177"/>
      <c r="AM33" s="177"/>
      <c r="AN33" s="177"/>
      <c r="AO33" s="177"/>
      <c r="AP33" s="177"/>
      <c r="AQ33" s="177"/>
      <c r="AR33" s="177"/>
      <c r="AS33" s="177"/>
      <c r="AT33" s="177"/>
      <c r="AU33" s="177"/>
    </row>
    <row r="34" spans="1:57" ht="12" customHeight="1" x14ac:dyDescent="0.25">
      <c r="C34" s="177"/>
      <c r="E34" s="177"/>
      <c r="G34" s="177"/>
      <c r="I34" s="177"/>
      <c r="K34" s="177"/>
      <c r="M34" s="439" t="s">
        <v>957</v>
      </c>
      <c r="N34" s="439"/>
      <c r="O34" s="439"/>
      <c r="P34" s="439"/>
      <c r="Q34" s="439"/>
      <c r="R34" s="439"/>
      <c r="S34" s="439"/>
      <c r="T34" s="439"/>
      <c r="W34" s="440">
        <f>AO75</f>
        <v>0</v>
      </c>
      <c r="X34" s="440"/>
      <c r="Y34" s="440"/>
      <c r="Z34" s="440"/>
      <c r="AA34" s="440"/>
      <c r="AB34" s="440"/>
      <c r="AC34" s="440"/>
      <c r="AD34" s="440"/>
      <c r="AE34" s="177"/>
      <c r="AF34" s="441" t="e">
        <f>W34/$W$21</f>
        <v>#DIV/0!</v>
      </c>
      <c r="AG34" s="441"/>
      <c r="AH34" s="441"/>
      <c r="AI34" s="441"/>
      <c r="AJ34" s="177"/>
      <c r="AK34" s="177"/>
      <c r="AL34" s="177"/>
      <c r="AM34" s="177"/>
      <c r="AN34" s="177"/>
      <c r="AO34" s="177"/>
      <c r="AP34" s="177"/>
      <c r="AQ34" s="177"/>
      <c r="AR34" s="177"/>
      <c r="AS34" s="177"/>
      <c r="AT34" s="177"/>
      <c r="AU34" s="177"/>
    </row>
    <row r="35" spans="1:57" ht="12" customHeight="1" x14ac:dyDescent="0.25">
      <c r="C35" s="181"/>
      <c r="D35" s="181"/>
      <c r="E35" s="181"/>
      <c r="F35" s="181"/>
      <c r="G35" s="181"/>
      <c r="H35" s="181"/>
      <c r="I35" s="181"/>
      <c r="J35" s="181"/>
      <c r="K35" s="181"/>
      <c r="L35" s="181"/>
      <c r="M35" s="439"/>
      <c r="N35" s="439"/>
      <c r="O35" s="439"/>
      <c r="P35" s="439"/>
      <c r="Q35" s="439"/>
      <c r="R35" s="439"/>
      <c r="S35" s="439"/>
      <c r="T35" s="439"/>
      <c r="W35" s="440"/>
      <c r="X35" s="440"/>
      <c r="Y35" s="440"/>
      <c r="Z35" s="440"/>
      <c r="AA35" s="440"/>
      <c r="AB35" s="440"/>
      <c r="AC35" s="440"/>
      <c r="AD35" s="440"/>
      <c r="AE35" s="177"/>
      <c r="AF35" s="441"/>
      <c r="AG35" s="441"/>
      <c r="AH35" s="441"/>
      <c r="AI35" s="441"/>
      <c r="AJ35" s="177"/>
      <c r="AK35" s="177"/>
      <c r="AL35" s="177"/>
      <c r="AM35" s="177"/>
      <c r="AN35" s="177"/>
      <c r="AO35" s="177"/>
      <c r="AP35" s="177"/>
      <c r="AQ35" s="177"/>
      <c r="AR35" s="177"/>
      <c r="AS35" s="177"/>
      <c r="AT35" s="177"/>
      <c r="AU35" s="177"/>
    </row>
    <row r="36" spans="1:57" ht="12" customHeight="1" x14ac:dyDescent="0.25">
      <c r="C36" s="181"/>
      <c r="D36" s="181"/>
      <c r="E36" s="181"/>
      <c r="F36" s="181"/>
      <c r="G36" s="181"/>
      <c r="H36" s="181"/>
      <c r="I36" s="181"/>
      <c r="J36" s="181"/>
      <c r="K36" s="181"/>
      <c r="L36" s="181"/>
      <c r="M36" s="181"/>
      <c r="N36" s="181"/>
      <c r="O36" s="181"/>
      <c r="P36" s="181"/>
      <c r="Q36" s="181"/>
      <c r="R36" s="181"/>
      <c r="S36" s="181"/>
      <c r="T36" s="181"/>
      <c r="U36" s="181"/>
      <c r="V36" s="181"/>
      <c r="W36" s="181"/>
      <c r="X36" s="181"/>
      <c r="Y36" s="181"/>
      <c r="Z36" s="181"/>
      <c r="AA36" s="181"/>
      <c r="AB36" s="181"/>
      <c r="AC36" s="181"/>
      <c r="AD36" s="181"/>
      <c r="AE36" s="181"/>
      <c r="AF36" s="181"/>
      <c r="AG36" s="181"/>
      <c r="AH36" s="181"/>
      <c r="AI36" s="181"/>
      <c r="AJ36" s="177"/>
      <c r="AK36" s="177"/>
      <c r="AL36" s="177"/>
      <c r="AM36" s="177"/>
      <c r="AN36" s="177"/>
      <c r="AO36" s="177"/>
      <c r="AP36" s="177"/>
      <c r="AQ36" s="177"/>
      <c r="AR36" s="177"/>
      <c r="AS36" s="177"/>
      <c r="AT36" s="177"/>
      <c r="AU36" s="177"/>
    </row>
    <row r="37" spans="1:57" ht="12" customHeight="1" x14ac:dyDescent="0.25">
      <c r="C37" s="181"/>
      <c r="D37" s="181"/>
      <c r="E37" s="181"/>
      <c r="F37" s="181"/>
      <c r="G37" s="181"/>
      <c r="H37" s="181"/>
      <c r="I37" s="181"/>
      <c r="J37" s="181"/>
      <c r="K37" s="181"/>
      <c r="L37" s="181"/>
      <c r="M37" s="181"/>
      <c r="N37" s="181"/>
      <c r="O37" s="181"/>
      <c r="P37" s="181"/>
      <c r="Q37" s="181"/>
      <c r="R37" s="181"/>
      <c r="S37" s="181"/>
      <c r="T37" s="181"/>
      <c r="U37" s="181"/>
      <c r="V37" s="181"/>
      <c r="W37" s="181"/>
      <c r="X37" s="181"/>
      <c r="Y37" s="181"/>
      <c r="Z37" s="181"/>
      <c r="AA37" s="181"/>
      <c r="AB37" s="181"/>
      <c r="AC37" s="181"/>
      <c r="AD37" s="181"/>
      <c r="AE37" s="181"/>
      <c r="AF37" s="181"/>
      <c r="AG37" s="181"/>
      <c r="AH37" s="181"/>
      <c r="AI37" s="181"/>
      <c r="AJ37" s="177"/>
      <c r="AK37" s="177"/>
      <c r="AL37" s="177"/>
      <c r="AM37" s="177"/>
      <c r="AN37" s="177"/>
      <c r="AO37" s="177"/>
      <c r="AP37" s="177"/>
      <c r="AQ37" s="177"/>
      <c r="AR37" s="177"/>
      <c r="AS37" s="177"/>
      <c r="AT37" s="177"/>
      <c r="AU37" s="177"/>
    </row>
    <row r="38" spans="1:57" ht="12" customHeight="1" x14ac:dyDescent="0.25">
      <c r="A38" s="394" t="s">
        <v>958</v>
      </c>
      <c r="B38" s="394"/>
      <c r="C38" s="394"/>
      <c r="D38" s="394"/>
      <c r="E38" s="394"/>
      <c r="F38" s="394"/>
      <c r="G38" s="394"/>
      <c r="H38" s="394"/>
      <c r="I38" s="394"/>
      <c r="J38" s="394"/>
      <c r="K38" s="394"/>
      <c r="L38" s="394"/>
      <c r="M38" s="394"/>
      <c r="N38" s="394"/>
      <c r="O38" s="394"/>
      <c r="P38" s="394"/>
      <c r="Q38" s="394"/>
      <c r="R38" s="394"/>
      <c r="S38" s="394"/>
      <c r="T38" s="394"/>
      <c r="U38" s="394"/>
      <c r="V38" s="394"/>
      <c r="W38" s="394"/>
      <c r="X38" s="394"/>
      <c r="Y38" s="394"/>
      <c r="Z38" s="394"/>
      <c r="AA38" s="394"/>
      <c r="AB38" s="394"/>
      <c r="AC38" s="394"/>
      <c r="AD38" s="394"/>
      <c r="AE38" s="394"/>
      <c r="AF38" s="394"/>
      <c r="AG38" s="394"/>
      <c r="AH38" s="394"/>
      <c r="AI38" s="394"/>
      <c r="AJ38" s="394"/>
      <c r="AK38" s="394"/>
      <c r="AL38" s="394"/>
      <c r="AM38" s="394"/>
      <c r="AN38" s="394"/>
      <c r="AO38" s="394"/>
      <c r="AP38" s="394"/>
      <c r="AQ38" s="394"/>
      <c r="AR38" s="394"/>
      <c r="AS38" s="394"/>
      <c r="AT38" s="394"/>
      <c r="AU38" s="394"/>
      <c r="AV38" s="394"/>
    </row>
    <row r="39" spans="1:57" ht="12" customHeight="1" x14ac:dyDescent="0.25">
      <c r="A39" s="295"/>
      <c r="B39" s="295"/>
      <c r="C39" s="295"/>
      <c r="D39" s="295"/>
      <c r="E39" s="295"/>
      <c r="F39" s="295"/>
      <c r="G39" s="295"/>
      <c r="H39" s="295"/>
      <c r="I39" s="295"/>
      <c r="J39" s="295"/>
      <c r="K39" s="295"/>
      <c r="L39" s="295"/>
      <c r="M39" s="295"/>
      <c r="N39" s="295"/>
      <c r="O39" s="295"/>
      <c r="P39" s="295"/>
      <c r="Q39" s="295"/>
      <c r="R39" s="295"/>
      <c r="S39" s="295"/>
      <c r="T39" s="295"/>
      <c r="U39" s="295"/>
      <c r="V39" s="295"/>
      <c r="W39" s="295"/>
      <c r="X39" s="295"/>
      <c r="Y39" s="295"/>
      <c r="Z39" s="295"/>
      <c r="AA39" s="295"/>
      <c r="AB39" s="295"/>
      <c r="AC39" s="295"/>
      <c r="AD39" s="295"/>
      <c r="AE39" s="295"/>
      <c r="AF39" s="295"/>
      <c r="AG39" s="295"/>
      <c r="AH39" s="295"/>
      <c r="AI39" s="295"/>
      <c r="AJ39" s="295"/>
      <c r="AK39" s="295"/>
      <c r="AL39" s="295"/>
      <c r="AM39" s="295"/>
      <c r="AN39" s="295"/>
      <c r="AO39" s="295"/>
      <c r="AP39" s="295"/>
      <c r="AQ39" s="295"/>
      <c r="AR39" s="295"/>
      <c r="AS39" s="295"/>
      <c r="AT39" s="295"/>
      <c r="AU39" s="295"/>
      <c r="AV39" s="295"/>
    </row>
    <row r="40" spans="1:57" ht="12" customHeight="1" x14ac:dyDescent="0.25">
      <c r="A40" s="287"/>
      <c r="B40" s="287"/>
      <c r="C40" s="287"/>
      <c r="D40" s="288" t="str">
        <f>D1</f>
        <v>Appel à projets commun 2023</v>
      </c>
      <c r="E40" s="288"/>
      <c r="F40" s="288"/>
      <c r="G40" s="288"/>
      <c r="H40" s="288"/>
      <c r="I40" s="288"/>
      <c r="J40" s="288"/>
      <c r="K40" s="288"/>
      <c r="L40" s="288"/>
      <c r="M40" s="288"/>
      <c r="N40" s="288"/>
      <c r="O40" s="288"/>
      <c r="P40" s="288"/>
      <c r="Q40" s="288"/>
      <c r="R40" s="288"/>
      <c r="S40" s="288"/>
      <c r="T40" s="288"/>
      <c r="U40" s="288"/>
      <c r="V40" s="288"/>
      <c r="W40" s="288"/>
      <c r="X40" s="288"/>
      <c r="Y40" s="288"/>
      <c r="Z40" s="288"/>
      <c r="AA40" s="288"/>
      <c r="AB40" s="288"/>
      <c r="AC40" s="288"/>
      <c r="AD40" s="288"/>
      <c r="AE40" s="288"/>
      <c r="AF40" s="288"/>
      <c r="AG40" s="288"/>
      <c r="AH40" s="288"/>
      <c r="AI40" s="288"/>
      <c r="AJ40" s="288"/>
      <c r="AK40" s="288"/>
      <c r="AL40" s="288"/>
      <c r="AM40" s="288"/>
      <c r="AN40" s="381" t="s">
        <v>928</v>
      </c>
      <c r="AO40" s="381"/>
      <c r="AP40" s="381"/>
      <c r="AQ40" s="381"/>
      <c r="AR40" s="381"/>
      <c r="AS40" s="381"/>
      <c r="AT40" s="381"/>
      <c r="AU40" s="381"/>
      <c r="AV40" s="381"/>
    </row>
    <row r="41" spans="1:57" ht="12" customHeight="1" x14ac:dyDescent="0.25">
      <c r="A41" s="287"/>
      <c r="B41" s="287"/>
      <c r="C41" s="287"/>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288"/>
      <c r="AF41" s="288"/>
      <c r="AG41" s="288"/>
      <c r="AH41" s="288"/>
      <c r="AI41" s="288"/>
      <c r="AJ41" s="288"/>
      <c r="AK41" s="288"/>
      <c r="AL41" s="288"/>
      <c r="AM41" s="288"/>
      <c r="AN41" s="381"/>
      <c r="AO41" s="381"/>
      <c r="AP41" s="381"/>
      <c r="AQ41" s="381"/>
      <c r="AR41" s="381"/>
      <c r="AS41" s="381"/>
      <c r="AT41" s="381"/>
      <c r="AU41" s="381"/>
      <c r="AV41" s="381"/>
    </row>
    <row r="42" spans="1:57" ht="12" customHeight="1" x14ac:dyDescent="0.25">
      <c r="A42" s="287"/>
      <c r="B42" s="287"/>
      <c r="C42" s="287"/>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288"/>
      <c r="AF42" s="288"/>
      <c r="AG42" s="288"/>
      <c r="AH42" s="288"/>
      <c r="AI42" s="288"/>
      <c r="AJ42" s="288"/>
      <c r="AK42" s="288"/>
      <c r="AL42" s="288"/>
      <c r="AM42" s="288"/>
      <c r="AN42" s="381"/>
      <c r="AO42" s="381"/>
      <c r="AP42" s="381"/>
      <c r="AQ42" s="381"/>
      <c r="AR42" s="381"/>
      <c r="AS42" s="381"/>
      <c r="AT42" s="381"/>
      <c r="AU42" s="381"/>
      <c r="AV42" s="381"/>
    </row>
    <row r="43" spans="1:57" ht="16.5" customHeight="1" x14ac:dyDescent="0.25">
      <c r="B43" s="435" t="s">
        <v>1114</v>
      </c>
      <c r="C43" s="435"/>
      <c r="D43" s="435"/>
      <c r="E43" s="435"/>
      <c r="F43" s="435"/>
      <c r="G43" s="435"/>
      <c r="H43" s="435"/>
      <c r="I43" s="435"/>
      <c r="J43" s="435"/>
      <c r="K43" s="435"/>
      <c r="L43" s="435"/>
      <c r="M43" s="435"/>
      <c r="N43" s="435"/>
      <c r="O43" s="435"/>
      <c r="P43" s="435"/>
      <c r="Q43" s="435"/>
      <c r="R43" s="435"/>
      <c r="S43" s="435"/>
      <c r="T43" s="435"/>
      <c r="U43" s="435"/>
      <c r="V43" s="435"/>
      <c r="W43" s="435"/>
      <c r="X43" s="435"/>
      <c r="Y43" s="435"/>
      <c r="Z43" s="435"/>
      <c r="AA43" s="435"/>
      <c r="AB43" s="435"/>
      <c r="AC43" s="435"/>
      <c r="AD43" s="435"/>
      <c r="AE43" s="435"/>
      <c r="AF43" s="435"/>
      <c r="AG43" s="435"/>
      <c r="AH43" s="435"/>
      <c r="AI43" s="435"/>
      <c r="AJ43" s="435"/>
      <c r="AK43" s="435"/>
      <c r="AL43" s="435"/>
      <c r="AM43" s="435"/>
      <c r="AN43" s="435"/>
      <c r="AO43" s="435"/>
      <c r="AP43" s="435"/>
      <c r="AQ43" s="435"/>
      <c r="AR43" s="435"/>
      <c r="AS43" s="435"/>
      <c r="AT43" s="435"/>
      <c r="AU43" s="435"/>
      <c r="AV43" s="96"/>
      <c r="AW43" s="182"/>
      <c r="AX43" s="182"/>
      <c r="AY43" s="182"/>
      <c r="AZ43" s="182"/>
      <c r="BA43" s="182"/>
      <c r="BB43" s="182"/>
      <c r="BC43" s="182"/>
      <c r="BD43" s="182"/>
      <c r="BE43" s="182"/>
    </row>
    <row r="44" spans="1:57" ht="16.5" customHeight="1" x14ac:dyDescent="0.25">
      <c r="B44" s="435"/>
      <c r="C44" s="435"/>
      <c r="D44" s="435"/>
      <c r="E44" s="435"/>
      <c r="F44" s="435"/>
      <c r="G44" s="435"/>
      <c r="H44" s="435"/>
      <c r="I44" s="435"/>
      <c r="J44" s="435"/>
      <c r="K44" s="435"/>
      <c r="L44" s="435"/>
      <c r="M44" s="435"/>
      <c r="N44" s="435"/>
      <c r="O44" s="435"/>
      <c r="P44" s="435"/>
      <c r="Q44" s="435"/>
      <c r="R44" s="435"/>
      <c r="S44" s="435"/>
      <c r="T44" s="435"/>
      <c r="U44" s="435"/>
      <c r="V44" s="435"/>
      <c r="W44" s="435"/>
      <c r="X44" s="435"/>
      <c r="Y44" s="435"/>
      <c r="Z44" s="435"/>
      <c r="AA44" s="435"/>
      <c r="AB44" s="435"/>
      <c r="AC44" s="435"/>
      <c r="AD44" s="435"/>
      <c r="AE44" s="435"/>
      <c r="AF44" s="435"/>
      <c r="AG44" s="435"/>
      <c r="AH44" s="435"/>
      <c r="AI44" s="435"/>
      <c r="AJ44" s="435"/>
      <c r="AK44" s="435"/>
      <c r="AL44" s="435"/>
      <c r="AM44" s="435"/>
      <c r="AN44" s="435"/>
      <c r="AO44" s="435"/>
      <c r="AP44" s="435"/>
      <c r="AQ44" s="435"/>
      <c r="AR44" s="435"/>
      <c r="AS44" s="435"/>
      <c r="AT44" s="435"/>
      <c r="AU44" s="435"/>
      <c r="AV44" s="96"/>
      <c r="AW44" s="182"/>
      <c r="AX44" s="182"/>
      <c r="AY44" s="182"/>
      <c r="AZ44" s="182"/>
      <c r="BA44" s="182"/>
      <c r="BB44" s="182"/>
      <c r="BC44" s="182"/>
      <c r="BD44" s="182"/>
      <c r="BE44" s="182"/>
    </row>
    <row r="46" spans="1:57" s="183" customFormat="1" ht="12" customHeight="1" x14ac:dyDescent="0.25">
      <c r="A46" s="98"/>
      <c r="B46" s="436" t="s">
        <v>85</v>
      </c>
      <c r="C46" s="436"/>
      <c r="D46" s="436"/>
      <c r="E46" s="436"/>
      <c r="F46" s="436"/>
      <c r="G46" s="436"/>
      <c r="H46" s="436"/>
      <c r="I46" s="436"/>
      <c r="J46" s="436"/>
      <c r="K46" s="436"/>
      <c r="L46" s="436"/>
      <c r="M46" s="436"/>
      <c r="N46" s="436"/>
      <c r="O46" s="436"/>
      <c r="P46" s="436"/>
      <c r="Q46" s="436"/>
      <c r="R46" s="436"/>
      <c r="S46" s="436"/>
      <c r="T46" s="436"/>
      <c r="U46" s="436"/>
      <c r="V46" s="436"/>
      <c r="W46" s="436"/>
      <c r="X46" s="98"/>
      <c r="Y46" s="98"/>
      <c r="Z46" s="436" t="s">
        <v>959</v>
      </c>
      <c r="AA46" s="436"/>
      <c r="AB46" s="436"/>
      <c r="AC46" s="436"/>
      <c r="AD46" s="436"/>
      <c r="AE46" s="436"/>
      <c r="AF46" s="436"/>
      <c r="AG46" s="436"/>
      <c r="AH46" s="436"/>
      <c r="AI46" s="436"/>
      <c r="AJ46" s="436"/>
      <c r="AK46" s="436"/>
      <c r="AL46" s="436"/>
      <c r="AM46" s="436"/>
      <c r="AN46" s="436"/>
      <c r="AO46" s="436"/>
      <c r="AP46" s="436"/>
      <c r="AQ46" s="436"/>
      <c r="AR46" s="436"/>
      <c r="AS46" s="436"/>
      <c r="AT46" s="436"/>
      <c r="AU46" s="436"/>
      <c r="AV46" s="98"/>
    </row>
    <row r="47" spans="1:57" s="183" customFormat="1" ht="12" customHeight="1" x14ac:dyDescent="0.25">
      <c r="A47" s="98"/>
      <c r="B47" s="436"/>
      <c r="C47" s="436"/>
      <c r="D47" s="436"/>
      <c r="E47" s="436"/>
      <c r="F47" s="436"/>
      <c r="G47" s="436"/>
      <c r="H47" s="436"/>
      <c r="I47" s="436"/>
      <c r="J47" s="436"/>
      <c r="K47" s="436"/>
      <c r="L47" s="436"/>
      <c r="M47" s="436"/>
      <c r="N47" s="436"/>
      <c r="O47" s="436"/>
      <c r="P47" s="436"/>
      <c r="Q47" s="436"/>
      <c r="R47" s="436"/>
      <c r="S47" s="436"/>
      <c r="T47" s="436"/>
      <c r="U47" s="436"/>
      <c r="V47" s="436"/>
      <c r="W47" s="436"/>
      <c r="X47" s="98"/>
      <c r="Y47" s="98"/>
      <c r="Z47" s="436"/>
      <c r="AA47" s="436"/>
      <c r="AB47" s="436"/>
      <c r="AC47" s="436"/>
      <c r="AD47" s="436"/>
      <c r="AE47" s="436"/>
      <c r="AF47" s="436"/>
      <c r="AG47" s="436"/>
      <c r="AH47" s="436"/>
      <c r="AI47" s="436"/>
      <c r="AJ47" s="436"/>
      <c r="AK47" s="436"/>
      <c r="AL47" s="436"/>
      <c r="AM47" s="436"/>
      <c r="AN47" s="436"/>
      <c r="AO47" s="436"/>
      <c r="AP47" s="436"/>
      <c r="AQ47" s="436"/>
      <c r="AR47" s="436"/>
      <c r="AS47" s="436"/>
      <c r="AT47" s="436"/>
      <c r="AU47" s="436"/>
      <c r="AV47" s="98"/>
    </row>
    <row r="49" spans="2:47" ht="12" customHeight="1" x14ac:dyDescent="0.25">
      <c r="B49" s="437" t="s">
        <v>960</v>
      </c>
      <c r="C49" s="437"/>
      <c r="D49" s="437"/>
      <c r="E49" s="437"/>
      <c r="F49" s="437"/>
      <c r="G49" s="437"/>
      <c r="H49" s="437"/>
      <c r="I49" s="437"/>
      <c r="J49" s="437"/>
      <c r="K49" s="437"/>
      <c r="L49" s="437"/>
      <c r="M49" s="437"/>
      <c r="N49" s="437"/>
      <c r="O49" s="437"/>
      <c r="P49" s="437"/>
      <c r="Q49" s="437"/>
      <c r="R49" s="437"/>
      <c r="S49" s="437"/>
      <c r="T49" s="438" t="s">
        <v>70</v>
      </c>
      <c r="U49" s="438"/>
      <c r="V49" s="438"/>
      <c r="W49" s="438"/>
      <c r="Z49" s="437" t="s">
        <v>961</v>
      </c>
      <c r="AA49" s="437"/>
      <c r="AB49" s="437"/>
      <c r="AC49" s="437"/>
      <c r="AD49" s="437"/>
      <c r="AE49" s="437"/>
      <c r="AF49" s="437"/>
      <c r="AG49" s="437"/>
      <c r="AH49" s="437"/>
      <c r="AI49" s="437"/>
      <c r="AJ49" s="437"/>
      <c r="AK49" s="437"/>
      <c r="AL49" s="437"/>
      <c r="AM49" s="437"/>
      <c r="AN49" s="437"/>
      <c r="AO49" s="438" t="s">
        <v>70</v>
      </c>
      <c r="AP49" s="438"/>
      <c r="AQ49" s="438"/>
      <c r="AR49" s="438"/>
      <c r="AS49" s="438" t="s">
        <v>71</v>
      </c>
      <c r="AT49" s="438"/>
      <c r="AU49" s="438"/>
    </row>
    <row r="50" spans="2:47" ht="12" customHeight="1" x14ac:dyDescent="0.25">
      <c r="B50" s="437"/>
      <c r="C50" s="437"/>
      <c r="D50" s="437"/>
      <c r="E50" s="437"/>
      <c r="F50" s="437"/>
      <c r="G50" s="437"/>
      <c r="H50" s="437"/>
      <c r="I50" s="437"/>
      <c r="J50" s="437"/>
      <c r="K50" s="437"/>
      <c r="L50" s="437"/>
      <c r="M50" s="437"/>
      <c r="N50" s="437"/>
      <c r="O50" s="437"/>
      <c r="P50" s="437"/>
      <c r="Q50" s="437"/>
      <c r="R50" s="437"/>
      <c r="S50" s="437"/>
      <c r="T50" s="438"/>
      <c r="U50" s="438"/>
      <c r="V50" s="438"/>
      <c r="W50" s="438"/>
      <c r="Z50" s="437"/>
      <c r="AA50" s="437"/>
      <c r="AB50" s="437"/>
      <c r="AC50" s="437"/>
      <c r="AD50" s="437"/>
      <c r="AE50" s="437"/>
      <c r="AF50" s="437"/>
      <c r="AG50" s="437"/>
      <c r="AH50" s="437"/>
      <c r="AI50" s="437"/>
      <c r="AJ50" s="437"/>
      <c r="AK50" s="437"/>
      <c r="AL50" s="437"/>
      <c r="AM50" s="437"/>
      <c r="AN50" s="437"/>
      <c r="AO50" s="438"/>
      <c r="AP50" s="438"/>
      <c r="AQ50" s="438"/>
      <c r="AR50" s="438"/>
      <c r="AS50" s="438"/>
      <c r="AT50" s="438"/>
      <c r="AU50" s="438"/>
    </row>
    <row r="51" spans="2:47" ht="12" customHeight="1" x14ac:dyDescent="0.25">
      <c r="B51" s="417"/>
      <c r="C51" s="417"/>
      <c r="D51" s="417"/>
      <c r="E51" s="417"/>
      <c r="F51" s="417"/>
      <c r="G51" s="417"/>
      <c r="H51" s="417"/>
      <c r="I51" s="417"/>
      <c r="J51" s="417"/>
      <c r="K51" s="417"/>
      <c r="L51" s="417"/>
      <c r="M51" s="417"/>
      <c r="N51" s="417"/>
      <c r="O51" s="417"/>
      <c r="P51" s="417"/>
      <c r="Q51" s="417"/>
      <c r="R51" s="417"/>
      <c r="S51" s="417"/>
      <c r="T51" s="418"/>
      <c r="U51" s="418"/>
      <c r="V51" s="418"/>
      <c r="W51" s="418"/>
      <c r="Z51" s="414" t="s">
        <v>1103</v>
      </c>
      <c r="AA51" s="414"/>
      <c r="AB51" s="414"/>
      <c r="AC51" s="414"/>
      <c r="AD51" s="414"/>
      <c r="AE51" s="414"/>
      <c r="AF51" s="414"/>
      <c r="AG51" s="414"/>
      <c r="AH51" s="414"/>
      <c r="AI51" s="414"/>
      <c r="AJ51" s="414"/>
      <c r="AK51" s="414"/>
      <c r="AL51" s="414"/>
      <c r="AM51" s="414"/>
      <c r="AN51" s="414"/>
      <c r="AO51" s="434"/>
      <c r="AP51" s="434"/>
      <c r="AQ51" s="434"/>
      <c r="AR51" s="434"/>
      <c r="AS51" s="431" t="e">
        <f>AO51/$AO$77</f>
        <v>#DIV/0!</v>
      </c>
      <c r="AT51" s="431"/>
      <c r="AU51" s="431"/>
    </row>
    <row r="52" spans="2:47" ht="12" customHeight="1" x14ac:dyDescent="0.25">
      <c r="B52" s="417"/>
      <c r="C52" s="417"/>
      <c r="D52" s="417"/>
      <c r="E52" s="417"/>
      <c r="F52" s="417"/>
      <c r="G52" s="417"/>
      <c r="H52" s="417"/>
      <c r="I52" s="417"/>
      <c r="J52" s="417"/>
      <c r="K52" s="417"/>
      <c r="L52" s="417"/>
      <c r="M52" s="417"/>
      <c r="N52" s="417"/>
      <c r="O52" s="417"/>
      <c r="P52" s="417"/>
      <c r="Q52" s="417"/>
      <c r="R52" s="417"/>
      <c r="S52" s="417"/>
      <c r="T52" s="418"/>
      <c r="U52" s="418"/>
      <c r="V52" s="418"/>
      <c r="W52" s="418"/>
      <c r="Z52" s="414"/>
      <c r="AA52" s="414"/>
      <c r="AB52" s="414"/>
      <c r="AC52" s="414"/>
      <c r="AD52" s="414"/>
      <c r="AE52" s="414"/>
      <c r="AF52" s="414"/>
      <c r="AG52" s="414"/>
      <c r="AH52" s="414"/>
      <c r="AI52" s="414"/>
      <c r="AJ52" s="414"/>
      <c r="AK52" s="414"/>
      <c r="AL52" s="414"/>
      <c r="AM52" s="414"/>
      <c r="AN52" s="414"/>
      <c r="AO52" s="434"/>
      <c r="AP52" s="434"/>
      <c r="AQ52" s="434"/>
      <c r="AR52" s="434"/>
      <c r="AS52" s="431"/>
      <c r="AT52" s="431"/>
      <c r="AU52" s="431"/>
    </row>
    <row r="53" spans="2:47" ht="12" customHeight="1" x14ac:dyDescent="0.25">
      <c r="B53" s="412"/>
      <c r="C53" s="412"/>
      <c r="D53" s="412"/>
      <c r="E53" s="412"/>
      <c r="F53" s="412"/>
      <c r="G53" s="412"/>
      <c r="H53" s="412"/>
      <c r="I53" s="412"/>
      <c r="J53" s="412"/>
      <c r="K53" s="412"/>
      <c r="L53" s="412"/>
      <c r="M53" s="412"/>
      <c r="N53" s="412"/>
      <c r="O53" s="412"/>
      <c r="P53" s="412"/>
      <c r="Q53" s="412"/>
      <c r="R53" s="412"/>
      <c r="S53" s="412"/>
      <c r="T53" s="413"/>
      <c r="U53" s="413"/>
      <c r="V53" s="413"/>
      <c r="W53" s="413"/>
      <c r="Z53" s="429" t="s">
        <v>74</v>
      </c>
      <c r="AA53" s="429"/>
      <c r="AB53" s="429"/>
      <c r="AC53" s="429"/>
      <c r="AD53" s="429"/>
      <c r="AE53" s="429"/>
      <c r="AF53" s="429"/>
      <c r="AG53" s="429"/>
      <c r="AH53" s="429"/>
      <c r="AI53" s="429"/>
      <c r="AJ53" s="429"/>
      <c r="AK53" s="429"/>
      <c r="AL53" s="429"/>
      <c r="AM53" s="429"/>
      <c r="AN53" s="429"/>
      <c r="AO53" s="432"/>
      <c r="AP53" s="432"/>
      <c r="AQ53" s="432"/>
      <c r="AR53" s="432"/>
      <c r="AS53" s="433" t="e">
        <f>AO53/$AO$77</f>
        <v>#DIV/0!</v>
      </c>
      <c r="AT53" s="433"/>
      <c r="AU53" s="433"/>
    </row>
    <row r="54" spans="2:47" ht="12" customHeight="1" x14ac:dyDescent="0.25">
      <c r="B54" s="412"/>
      <c r="C54" s="412"/>
      <c r="D54" s="412"/>
      <c r="E54" s="412"/>
      <c r="F54" s="412"/>
      <c r="G54" s="412"/>
      <c r="H54" s="412"/>
      <c r="I54" s="412"/>
      <c r="J54" s="412"/>
      <c r="K54" s="412"/>
      <c r="L54" s="412"/>
      <c r="M54" s="412"/>
      <c r="N54" s="412"/>
      <c r="O54" s="412"/>
      <c r="P54" s="412"/>
      <c r="Q54" s="412"/>
      <c r="R54" s="412"/>
      <c r="S54" s="412"/>
      <c r="T54" s="413"/>
      <c r="U54" s="413"/>
      <c r="V54" s="413"/>
      <c r="W54" s="413"/>
      <c r="Z54" s="429"/>
      <c r="AA54" s="429"/>
      <c r="AB54" s="429"/>
      <c r="AC54" s="429"/>
      <c r="AD54" s="429"/>
      <c r="AE54" s="429"/>
      <c r="AF54" s="429"/>
      <c r="AG54" s="429"/>
      <c r="AH54" s="429"/>
      <c r="AI54" s="429"/>
      <c r="AJ54" s="429"/>
      <c r="AK54" s="429"/>
      <c r="AL54" s="429"/>
      <c r="AM54" s="429"/>
      <c r="AN54" s="429"/>
      <c r="AO54" s="432"/>
      <c r="AP54" s="432"/>
      <c r="AQ54" s="432"/>
      <c r="AR54" s="432"/>
      <c r="AS54" s="433"/>
      <c r="AT54" s="433"/>
      <c r="AU54" s="433"/>
    </row>
    <row r="55" spans="2:47" ht="12" customHeight="1" x14ac:dyDescent="0.25">
      <c r="B55" s="417"/>
      <c r="C55" s="417"/>
      <c r="D55" s="417"/>
      <c r="E55" s="417"/>
      <c r="F55" s="417"/>
      <c r="G55" s="417"/>
      <c r="H55" s="417"/>
      <c r="I55" s="417"/>
      <c r="J55" s="417"/>
      <c r="K55" s="417"/>
      <c r="L55" s="417"/>
      <c r="M55" s="417"/>
      <c r="N55" s="417"/>
      <c r="O55" s="417"/>
      <c r="P55" s="417"/>
      <c r="Q55" s="417"/>
      <c r="R55" s="417"/>
      <c r="S55" s="417"/>
      <c r="T55" s="418"/>
      <c r="U55" s="418"/>
      <c r="V55" s="418"/>
      <c r="W55" s="418"/>
      <c r="Z55" s="427" t="s">
        <v>962</v>
      </c>
      <c r="AA55" s="427"/>
      <c r="AB55" s="427"/>
      <c r="AC55" s="427"/>
      <c r="AD55" s="427"/>
      <c r="AE55" s="427"/>
      <c r="AF55" s="427"/>
      <c r="AG55" s="427"/>
      <c r="AH55" s="427"/>
      <c r="AI55" s="427"/>
      <c r="AJ55" s="427"/>
      <c r="AK55" s="427"/>
      <c r="AL55" s="427"/>
      <c r="AM55" s="427"/>
      <c r="AN55" s="427"/>
      <c r="AO55" s="418"/>
      <c r="AP55" s="418"/>
      <c r="AQ55" s="418"/>
      <c r="AR55" s="418"/>
      <c r="AS55" s="428" t="e">
        <f>AO55/$AO$77</f>
        <v>#DIV/0!</v>
      </c>
      <c r="AT55" s="428"/>
      <c r="AU55" s="428"/>
    </row>
    <row r="56" spans="2:47" ht="12" customHeight="1" x14ac:dyDescent="0.25">
      <c r="B56" s="417"/>
      <c r="C56" s="417"/>
      <c r="D56" s="417"/>
      <c r="E56" s="417"/>
      <c r="F56" s="417"/>
      <c r="G56" s="417"/>
      <c r="H56" s="417"/>
      <c r="I56" s="417"/>
      <c r="J56" s="417"/>
      <c r="K56" s="417"/>
      <c r="L56" s="417"/>
      <c r="M56" s="417"/>
      <c r="N56" s="417"/>
      <c r="O56" s="417"/>
      <c r="P56" s="417"/>
      <c r="Q56" s="417"/>
      <c r="R56" s="417"/>
      <c r="S56" s="417"/>
      <c r="T56" s="418"/>
      <c r="U56" s="418"/>
      <c r="V56" s="418"/>
      <c r="W56" s="418"/>
      <c r="Z56" s="427"/>
      <c r="AA56" s="427"/>
      <c r="AB56" s="427"/>
      <c r="AC56" s="427"/>
      <c r="AD56" s="427"/>
      <c r="AE56" s="427"/>
      <c r="AF56" s="427"/>
      <c r="AG56" s="427"/>
      <c r="AH56" s="427"/>
      <c r="AI56" s="427"/>
      <c r="AJ56" s="427"/>
      <c r="AK56" s="427"/>
      <c r="AL56" s="427"/>
      <c r="AM56" s="427"/>
      <c r="AN56" s="427"/>
      <c r="AO56" s="418"/>
      <c r="AP56" s="418"/>
      <c r="AQ56" s="418"/>
      <c r="AR56" s="418"/>
      <c r="AS56" s="428"/>
      <c r="AT56" s="428"/>
      <c r="AU56" s="428"/>
    </row>
    <row r="57" spans="2:47" ht="12" customHeight="1" x14ac:dyDescent="0.25">
      <c r="B57" s="412"/>
      <c r="C57" s="412"/>
      <c r="D57" s="412"/>
      <c r="E57" s="412"/>
      <c r="F57" s="412"/>
      <c r="G57" s="412"/>
      <c r="H57" s="412"/>
      <c r="I57" s="412"/>
      <c r="J57" s="412"/>
      <c r="K57" s="412"/>
      <c r="L57" s="412"/>
      <c r="M57" s="412"/>
      <c r="N57" s="412"/>
      <c r="O57" s="412"/>
      <c r="P57" s="412"/>
      <c r="Q57" s="412"/>
      <c r="R57" s="412"/>
      <c r="S57" s="412"/>
      <c r="T57" s="413"/>
      <c r="U57" s="413"/>
      <c r="V57" s="413"/>
      <c r="W57" s="413"/>
      <c r="Z57" s="429" t="s">
        <v>963</v>
      </c>
      <c r="AA57" s="429"/>
      <c r="AB57" s="429"/>
      <c r="AC57" s="429"/>
      <c r="AD57" s="429"/>
      <c r="AE57" s="429"/>
      <c r="AF57" s="429"/>
      <c r="AG57" s="429"/>
      <c r="AH57" s="429"/>
      <c r="AI57" s="429"/>
      <c r="AJ57" s="429"/>
      <c r="AK57" s="429"/>
      <c r="AL57" s="429"/>
      <c r="AM57" s="429"/>
      <c r="AN57" s="429"/>
      <c r="AO57" s="413"/>
      <c r="AP57" s="413"/>
      <c r="AQ57" s="413"/>
      <c r="AR57" s="413"/>
      <c r="AS57" s="430" t="e">
        <f>AO57/$AO$77</f>
        <v>#DIV/0!</v>
      </c>
      <c r="AT57" s="430"/>
      <c r="AU57" s="430"/>
    </row>
    <row r="58" spans="2:47" ht="12" customHeight="1" x14ac:dyDescent="0.25">
      <c r="B58" s="412"/>
      <c r="C58" s="412"/>
      <c r="D58" s="412"/>
      <c r="E58" s="412"/>
      <c r="F58" s="412"/>
      <c r="G58" s="412"/>
      <c r="H58" s="412"/>
      <c r="I58" s="412"/>
      <c r="J58" s="412"/>
      <c r="K58" s="412"/>
      <c r="L58" s="412"/>
      <c r="M58" s="412"/>
      <c r="N58" s="412"/>
      <c r="O58" s="412"/>
      <c r="P58" s="412"/>
      <c r="Q58" s="412"/>
      <c r="R58" s="412"/>
      <c r="S58" s="412"/>
      <c r="T58" s="413"/>
      <c r="U58" s="413"/>
      <c r="V58" s="413"/>
      <c r="W58" s="413"/>
      <c r="Z58" s="429"/>
      <c r="AA58" s="429"/>
      <c r="AB58" s="429"/>
      <c r="AC58" s="429"/>
      <c r="AD58" s="429"/>
      <c r="AE58" s="429"/>
      <c r="AF58" s="429"/>
      <c r="AG58" s="429"/>
      <c r="AH58" s="429"/>
      <c r="AI58" s="429"/>
      <c r="AJ58" s="429"/>
      <c r="AK58" s="429"/>
      <c r="AL58" s="429"/>
      <c r="AM58" s="429"/>
      <c r="AN58" s="429"/>
      <c r="AO58" s="413"/>
      <c r="AP58" s="413"/>
      <c r="AQ58" s="413"/>
      <c r="AR58" s="413"/>
      <c r="AS58" s="430"/>
      <c r="AT58" s="430"/>
      <c r="AU58" s="430"/>
    </row>
    <row r="59" spans="2:47" ht="12" customHeight="1" x14ac:dyDescent="0.25">
      <c r="B59" s="417"/>
      <c r="C59" s="417"/>
      <c r="D59" s="417"/>
      <c r="E59" s="417"/>
      <c r="F59" s="417"/>
      <c r="G59" s="417"/>
      <c r="H59" s="417"/>
      <c r="I59" s="417"/>
      <c r="J59" s="417"/>
      <c r="K59" s="417"/>
      <c r="L59" s="417"/>
      <c r="M59" s="417"/>
      <c r="N59" s="417"/>
      <c r="O59" s="417"/>
      <c r="P59" s="417"/>
      <c r="Q59" s="417"/>
      <c r="R59" s="417"/>
      <c r="S59" s="417"/>
      <c r="T59" s="418"/>
      <c r="U59" s="418"/>
      <c r="V59" s="418"/>
      <c r="W59" s="418"/>
      <c r="Z59" s="427" t="s">
        <v>964</v>
      </c>
      <c r="AA59" s="427"/>
      <c r="AB59" s="427"/>
      <c r="AC59" s="427"/>
      <c r="AD59" s="427"/>
      <c r="AE59" s="427"/>
      <c r="AF59" s="427"/>
      <c r="AG59" s="427"/>
      <c r="AH59" s="427"/>
      <c r="AI59" s="427"/>
      <c r="AJ59" s="427"/>
      <c r="AK59" s="427"/>
      <c r="AL59" s="427"/>
      <c r="AM59" s="427"/>
      <c r="AN59" s="427"/>
      <c r="AO59" s="418"/>
      <c r="AP59" s="418"/>
      <c r="AQ59" s="418"/>
      <c r="AR59" s="418"/>
      <c r="AS59" s="428" t="e">
        <f>AO59/$AO$77</f>
        <v>#DIV/0!</v>
      </c>
      <c r="AT59" s="428"/>
      <c r="AU59" s="428"/>
    </row>
    <row r="60" spans="2:47" ht="12" customHeight="1" x14ac:dyDescent="0.25">
      <c r="B60" s="417"/>
      <c r="C60" s="417"/>
      <c r="D60" s="417"/>
      <c r="E60" s="417"/>
      <c r="F60" s="417"/>
      <c r="G60" s="417"/>
      <c r="H60" s="417"/>
      <c r="I60" s="417"/>
      <c r="J60" s="417"/>
      <c r="K60" s="417"/>
      <c r="L60" s="417"/>
      <c r="M60" s="417"/>
      <c r="N60" s="417"/>
      <c r="O60" s="417"/>
      <c r="P60" s="417"/>
      <c r="Q60" s="417"/>
      <c r="R60" s="417"/>
      <c r="S60" s="417"/>
      <c r="T60" s="418"/>
      <c r="U60" s="418"/>
      <c r="V60" s="418"/>
      <c r="W60" s="418"/>
      <c r="Z60" s="427"/>
      <c r="AA60" s="427"/>
      <c r="AB60" s="427"/>
      <c r="AC60" s="427"/>
      <c r="AD60" s="427"/>
      <c r="AE60" s="427"/>
      <c r="AF60" s="427"/>
      <c r="AG60" s="427"/>
      <c r="AH60" s="427"/>
      <c r="AI60" s="427"/>
      <c r="AJ60" s="427"/>
      <c r="AK60" s="427"/>
      <c r="AL60" s="427"/>
      <c r="AM60" s="427"/>
      <c r="AN60" s="427"/>
      <c r="AO60" s="418"/>
      <c r="AP60" s="418"/>
      <c r="AQ60" s="418"/>
      <c r="AR60" s="418"/>
      <c r="AS60" s="428"/>
      <c r="AT60" s="428"/>
      <c r="AU60" s="428"/>
    </row>
    <row r="61" spans="2:47" ht="12" customHeight="1" x14ac:dyDescent="0.25">
      <c r="B61" s="412"/>
      <c r="C61" s="412"/>
      <c r="D61" s="412"/>
      <c r="E61" s="412"/>
      <c r="F61" s="412"/>
      <c r="G61" s="412"/>
      <c r="H61" s="412"/>
      <c r="I61" s="412"/>
      <c r="J61" s="412"/>
      <c r="K61" s="412"/>
      <c r="L61" s="412"/>
      <c r="M61" s="412"/>
      <c r="N61" s="412"/>
      <c r="O61" s="412"/>
      <c r="P61" s="412"/>
      <c r="Q61" s="412"/>
      <c r="R61" s="412"/>
      <c r="S61" s="412"/>
      <c r="T61" s="413"/>
      <c r="U61" s="413"/>
      <c r="V61" s="413"/>
      <c r="W61" s="413"/>
      <c r="Z61" s="429"/>
      <c r="AA61" s="429"/>
      <c r="AB61" s="429"/>
      <c r="AC61" s="429"/>
      <c r="AD61" s="429"/>
      <c r="AE61" s="429"/>
      <c r="AF61" s="429"/>
      <c r="AG61" s="429"/>
      <c r="AH61" s="429"/>
      <c r="AI61" s="429"/>
      <c r="AJ61" s="429"/>
      <c r="AK61" s="429"/>
      <c r="AL61" s="429"/>
      <c r="AM61" s="429"/>
      <c r="AN61" s="429"/>
      <c r="AO61" s="413"/>
      <c r="AP61" s="413"/>
      <c r="AQ61" s="413"/>
      <c r="AR61" s="413"/>
      <c r="AS61" s="430" t="e">
        <f>AO61/$AO$77</f>
        <v>#DIV/0!</v>
      </c>
      <c r="AT61" s="430"/>
      <c r="AU61" s="430"/>
    </row>
    <row r="62" spans="2:47" ht="12" customHeight="1" x14ac:dyDescent="0.25">
      <c r="B62" s="412"/>
      <c r="C62" s="412"/>
      <c r="D62" s="412"/>
      <c r="E62" s="412"/>
      <c r="F62" s="412"/>
      <c r="G62" s="412"/>
      <c r="H62" s="412"/>
      <c r="I62" s="412"/>
      <c r="J62" s="412"/>
      <c r="K62" s="412"/>
      <c r="L62" s="412"/>
      <c r="M62" s="412"/>
      <c r="N62" s="412"/>
      <c r="O62" s="412"/>
      <c r="P62" s="412"/>
      <c r="Q62" s="412"/>
      <c r="R62" s="412"/>
      <c r="S62" s="412"/>
      <c r="T62" s="413"/>
      <c r="U62" s="413"/>
      <c r="V62" s="413"/>
      <c r="W62" s="413"/>
      <c r="Z62" s="429"/>
      <c r="AA62" s="429"/>
      <c r="AB62" s="429"/>
      <c r="AC62" s="429"/>
      <c r="AD62" s="429"/>
      <c r="AE62" s="429"/>
      <c r="AF62" s="429"/>
      <c r="AG62" s="429"/>
      <c r="AH62" s="429"/>
      <c r="AI62" s="429"/>
      <c r="AJ62" s="429"/>
      <c r="AK62" s="429"/>
      <c r="AL62" s="429"/>
      <c r="AM62" s="429"/>
      <c r="AN62" s="429"/>
      <c r="AO62" s="413"/>
      <c r="AP62" s="413"/>
      <c r="AQ62" s="413"/>
      <c r="AR62" s="413"/>
      <c r="AS62" s="430"/>
      <c r="AT62" s="430"/>
      <c r="AU62" s="430"/>
    </row>
    <row r="63" spans="2:47" ht="12" customHeight="1" x14ac:dyDescent="0.25">
      <c r="B63" s="417"/>
      <c r="C63" s="417"/>
      <c r="D63" s="417"/>
      <c r="E63" s="417"/>
      <c r="F63" s="417"/>
      <c r="G63" s="417"/>
      <c r="H63" s="417"/>
      <c r="I63" s="417"/>
      <c r="J63" s="417"/>
      <c r="K63" s="417"/>
      <c r="L63" s="417"/>
      <c r="M63" s="417"/>
      <c r="N63" s="417"/>
      <c r="O63" s="417"/>
      <c r="P63" s="417"/>
      <c r="Q63" s="417"/>
      <c r="R63" s="417"/>
      <c r="S63" s="417"/>
      <c r="T63" s="418"/>
      <c r="U63" s="418"/>
      <c r="V63" s="418"/>
      <c r="W63" s="418"/>
      <c r="Z63" s="427"/>
      <c r="AA63" s="427"/>
      <c r="AB63" s="427"/>
      <c r="AC63" s="427"/>
      <c r="AD63" s="427"/>
      <c r="AE63" s="427"/>
      <c r="AF63" s="427"/>
      <c r="AG63" s="427"/>
      <c r="AH63" s="427"/>
      <c r="AI63" s="427"/>
      <c r="AJ63" s="427"/>
      <c r="AK63" s="427"/>
      <c r="AL63" s="427"/>
      <c r="AM63" s="427"/>
      <c r="AN63" s="427"/>
      <c r="AO63" s="418"/>
      <c r="AP63" s="418"/>
      <c r="AQ63" s="418"/>
      <c r="AR63" s="418"/>
      <c r="AS63" s="428" t="e">
        <f>AO63/$AO$77</f>
        <v>#DIV/0!</v>
      </c>
      <c r="AT63" s="428"/>
      <c r="AU63" s="428"/>
    </row>
    <row r="64" spans="2:47" ht="12" customHeight="1" x14ac:dyDescent="0.25">
      <c r="B64" s="417"/>
      <c r="C64" s="417"/>
      <c r="D64" s="417"/>
      <c r="E64" s="417"/>
      <c r="F64" s="417"/>
      <c r="G64" s="417"/>
      <c r="H64" s="417"/>
      <c r="I64" s="417"/>
      <c r="J64" s="417"/>
      <c r="K64" s="417"/>
      <c r="L64" s="417"/>
      <c r="M64" s="417"/>
      <c r="N64" s="417"/>
      <c r="O64" s="417"/>
      <c r="P64" s="417"/>
      <c r="Q64" s="417"/>
      <c r="R64" s="417"/>
      <c r="S64" s="417"/>
      <c r="T64" s="418"/>
      <c r="U64" s="418"/>
      <c r="V64" s="418"/>
      <c r="W64" s="418"/>
      <c r="Z64" s="427"/>
      <c r="AA64" s="427"/>
      <c r="AB64" s="427"/>
      <c r="AC64" s="427"/>
      <c r="AD64" s="427"/>
      <c r="AE64" s="427"/>
      <c r="AF64" s="427"/>
      <c r="AG64" s="427"/>
      <c r="AH64" s="427"/>
      <c r="AI64" s="427"/>
      <c r="AJ64" s="427"/>
      <c r="AK64" s="427"/>
      <c r="AL64" s="427"/>
      <c r="AM64" s="427"/>
      <c r="AN64" s="427"/>
      <c r="AO64" s="418"/>
      <c r="AP64" s="418"/>
      <c r="AQ64" s="418"/>
      <c r="AR64" s="418"/>
      <c r="AS64" s="428"/>
      <c r="AT64" s="428"/>
      <c r="AU64" s="428"/>
    </row>
    <row r="65" spans="1:53" ht="12" customHeight="1" x14ac:dyDescent="0.25">
      <c r="B65" s="412"/>
      <c r="C65" s="412"/>
      <c r="D65" s="412"/>
      <c r="E65" s="412"/>
      <c r="F65" s="412"/>
      <c r="G65" s="412"/>
      <c r="H65" s="412"/>
      <c r="I65" s="412"/>
      <c r="J65" s="412"/>
      <c r="K65" s="412"/>
      <c r="L65" s="412"/>
      <c r="M65" s="412"/>
      <c r="N65" s="412"/>
      <c r="O65" s="412"/>
      <c r="P65" s="412"/>
      <c r="Q65" s="412"/>
      <c r="R65" s="412"/>
      <c r="S65" s="412"/>
      <c r="T65" s="413"/>
      <c r="U65" s="413"/>
      <c r="V65" s="413"/>
      <c r="W65" s="413"/>
      <c r="Z65" s="429"/>
      <c r="AA65" s="429"/>
      <c r="AB65" s="429"/>
      <c r="AC65" s="429"/>
      <c r="AD65" s="429"/>
      <c r="AE65" s="429"/>
      <c r="AF65" s="429"/>
      <c r="AG65" s="429"/>
      <c r="AH65" s="429"/>
      <c r="AI65" s="429"/>
      <c r="AJ65" s="429"/>
      <c r="AK65" s="429"/>
      <c r="AL65" s="429"/>
      <c r="AM65" s="429"/>
      <c r="AN65" s="429"/>
      <c r="AO65" s="413"/>
      <c r="AP65" s="413"/>
      <c r="AQ65" s="413"/>
      <c r="AR65" s="413"/>
      <c r="AS65" s="430" t="e">
        <f>AO65/$AO$77</f>
        <v>#DIV/0!</v>
      </c>
      <c r="AT65" s="430"/>
      <c r="AU65" s="430"/>
    </row>
    <row r="66" spans="1:53" ht="12" customHeight="1" x14ac:dyDescent="0.25">
      <c r="B66" s="412"/>
      <c r="C66" s="412"/>
      <c r="D66" s="412"/>
      <c r="E66" s="412"/>
      <c r="F66" s="412"/>
      <c r="G66" s="412"/>
      <c r="H66" s="412"/>
      <c r="I66" s="412"/>
      <c r="J66" s="412"/>
      <c r="K66" s="412"/>
      <c r="L66" s="412"/>
      <c r="M66" s="412"/>
      <c r="N66" s="412"/>
      <c r="O66" s="412"/>
      <c r="P66" s="412"/>
      <c r="Q66" s="412"/>
      <c r="R66" s="412"/>
      <c r="S66" s="412"/>
      <c r="T66" s="413"/>
      <c r="U66" s="413"/>
      <c r="V66" s="413"/>
      <c r="W66" s="413"/>
      <c r="Z66" s="429"/>
      <c r="AA66" s="429"/>
      <c r="AB66" s="429"/>
      <c r="AC66" s="429"/>
      <c r="AD66" s="429"/>
      <c r="AE66" s="429"/>
      <c r="AF66" s="429"/>
      <c r="AG66" s="429"/>
      <c r="AH66" s="429"/>
      <c r="AI66" s="429"/>
      <c r="AJ66" s="429"/>
      <c r="AK66" s="429"/>
      <c r="AL66" s="429"/>
      <c r="AM66" s="429"/>
      <c r="AN66" s="429"/>
      <c r="AO66" s="413"/>
      <c r="AP66" s="413"/>
      <c r="AQ66" s="413"/>
      <c r="AR66" s="413"/>
      <c r="AS66" s="430"/>
      <c r="AT66" s="430"/>
      <c r="AU66" s="430"/>
    </row>
    <row r="67" spans="1:53" ht="12" customHeight="1" x14ac:dyDescent="0.25">
      <c r="B67" s="417"/>
      <c r="C67" s="417"/>
      <c r="D67" s="417"/>
      <c r="E67" s="417"/>
      <c r="F67" s="417"/>
      <c r="G67" s="417"/>
      <c r="H67" s="417"/>
      <c r="I67" s="417"/>
      <c r="J67" s="417"/>
      <c r="K67" s="417"/>
      <c r="L67" s="417"/>
      <c r="M67" s="417"/>
      <c r="N67" s="417"/>
      <c r="O67" s="417"/>
      <c r="P67" s="417"/>
      <c r="Q67" s="417"/>
      <c r="R67" s="417"/>
      <c r="S67" s="417"/>
      <c r="T67" s="418"/>
      <c r="U67" s="418"/>
      <c r="V67" s="418"/>
      <c r="W67" s="418"/>
      <c r="Z67" s="427"/>
      <c r="AA67" s="427"/>
      <c r="AB67" s="427"/>
      <c r="AC67" s="427"/>
      <c r="AD67" s="427"/>
      <c r="AE67" s="427"/>
      <c r="AF67" s="427"/>
      <c r="AG67" s="427"/>
      <c r="AH67" s="427"/>
      <c r="AI67" s="427"/>
      <c r="AJ67" s="427"/>
      <c r="AK67" s="427"/>
      <c r="AL67" s="427"/>
      <c r="AM67" s="427"/>
      <c r="AN67" s="427"/>
      <c r="AO67" s="418"/>
      <c r="AP67" s="418"/>
      <c r="AQ67" s="418"/>
      <c r="AR67" s="418"/>
      <c r="AS67" s="428" t="e">
        <f>AO67/$AO$77</f>
        <v>#DIV/0!</v>
      </c>
      <c r="AT67" s="428"/>
      <c r="AU67" s="428"/>
    </row>
    <row r="68" spans="1:53" ht="12" customHeight="1" x14ac:dyDescent="0.25">
      <c r="B68" s="417"/>
      <c r="C68" s="417"/>
      <c r="D68" s="417"/>
      <c r="E68" s="417"/>
      <c r="F68" s="417"/>
      <c r="G68" s="417"/>
      <c r="H68" s="417"/>
      <c r="I68" s="417"/>
      <c r="J68" s="417"/>
      <c r="K68" s="417"/>
      <c r="L68" s="417"/>
      <c r="M68" s="417"/>
      <c r="N68" s="417"/>
      <c r="O68" s="417"/>
      <c r="P68" s="417"/>
      <c r="Q68" s="417"/>
      <c r="R68" s="417"/>
      <c r="S68" s="417"/>
      <c r="T68" s="418"/>
      <c r="U68" s="418"/>
      <c r="V68" s="418"/>
      <c r="W68" s="418"/>
      <c r="Z68" s="427"/>
      <c r="AA68" s="427"/>
      <c r="AB68" s="427"/>
      <c r="AC68" s="427"/>
      <c r="AD68" s="427"/>
      <c r="AE68" s="427"/>
      <c r="AF68" s="427"/>
      <c r="AG68" s="427"/>
      <c r="AH68" s="427"/>
      <c r="AI68" s="427"/>
      <c r="AJ68" s="427"/>
      <c r="AK68" s="427"/>
      <c r="AL68" s="427"/>
      <c r="AM68" s="427"/>
      <c r="AN68" s="427"/>
      <c r="AO68" s="418"/>
      <c r="AP68" s="418"/>
      <c r="AQ68" s="418"/>
      <c r="AR68" s="418"/>
      <c r="AS68" s="428"/>
      <c r="AT68" s="428"/>
      <c r="AU68" s="428"/>
    </row>
    <row r="69" spans="1:53" ht="12" customHeight="1" x14ac:dyDescent="0.25">
      <c r="B69" s="412"/>
      <c r="C69" s="412"/>
      <c r="D69" s="412"/>
      <c r="E69" s="412"/>
      <c r="F69" s="412"/>
      <c r="G69" s="412"/>
      <c r="H69" s="412"/>
      <c r="I69" s="412"/>
      <c r="J69" s="412"/>
      <c r="K69" s="412"/>
      <c r="L69" s="412"/>
      <c r="M69" s="412"/>
      <c r="N69" s="412"/>
      <c r="O69" s="412"/>
      <c r="P69" s="412"/>
      <c r="Q69" s="412"/>
      <c r="R69" s="412"/>
      <c r="S69" s="412"/>
      <c r="T69" s="413"/>
      <c r="U69" s="413"/>
      <c r="V69" s="413"/>
      <c r="W69" s="413"/>
      <c r="Z69" s="429"/>
      <c r="AA69" s="429"/>
      <c r="AB69" s="429"/>
      <c r="AC69" s="429"/>
      <c r="AD69" s="429"/>
      <c r="AE69" s="429"/>
      <c r="AF69" s="429"/>
      <c r="AG69" s="429"/>
      <c r="AH69" s="429"/>
      <c r="AI69" s="429"/>
      <c r="AJ69" s="429"/>
      <c r="AK69" s="429"/>
      <c r="AL69" s="429"/>
      <c r="AM69" s="429"/>
      <c r="AN69" s="429"/>
      <c r="AO69" s="413"/>
      <c r="AP69" s="413"/>
      <c r="AQ69" s="413"/>
      <c r="AR69" s="413"/>
      <c r="AS69" s="430" t="e">
        <f>AO69/$AO$77</f>
        <v>#DIV/0!</v>
      </c>
      <c r="AT69" s="430"/>
      <c r="AU69" s="430"/>
    </row>
    <row r="70" spans="1:53" ht="12" customHeight="1" x14ac:dyDescent="0.25">
      <c r="B70" s="412"/>
      <c r="C70" s="412"/>
      <c r="D70" s="412"/>
      <c r="E70" s="412"/>
      <c r="F70" s="412"/>
      <c r="G70" s="412"/>
      <c r="H70" s="412"/>
      <c r="I70" s="412"/>
      <c r="J70" s="412"/>
      <c r="K70" s="412"/>
      <c r="L70" s="412"/>
      <c r="M70" s="412"/>
      <c r="N70" s="412"/>
      <c r="O70" s="412"/>
      <c r="P70" s="412"/>
      <c r="Q70" s="412"/>
      <c r="R70" s="412"/>
      <c r="S70" s="412"/>
      <c r="T70" s="413"/>
      <c r="U70" s="413"/>
      <c r="V70" s="413"/>
      <c r="W70" s="413"/>
      <c r="Z70" s="429"/>
      <c r="AA70" s="429"/>
      <c r="AB70" s="429"/>
      <c r="AC70" s="429"/>
      <c r="AD70" s="429"/>
      <c r="AE70" s="429"/>
      <c r="AF70" s="429"/>
      <c r="AG70" s="429"/>
      <c r="AH70" s="429"/>
      <c r="AI70" s="429"/>
      <c r="AJ70" s="429"/>
      <c r="AK70" s="429"/>
      <c r="AL70" s="429"/>
      <c r="AM70" s="429"/>
      <c r="AN70" s="429"/>
      <c r="AO70" s="413"/>
      <c r="AP70" s="413"/>
      <c r="AQ70" s="413"/>
      <c r="AR70" s="413"/>
      <c r="AS70" s="430"/>
      <c r="AT70" s="430"/>
      <c r="AU70" s="430"/>
    </row>
    <row r="71" spans="1:53" ht="12" customHeight="1" x14ac:dyDescent="0.25">
      <c r="B71" s="417"/>
      <c r="C71" s="417"/>
      <c r="D71" s="417"/>
      <c r="E71" s="417"/>
      <c r="F71" s="417"/>
      <c r="G71" s="417"/>
      <c r="H71" s="417"/>
      <c r="I71" s="417"/>
      <c r="J71" s="417"/>
      <c r="K71" s="417"/>
      <c r="L71" s="417"/>
      <c r="M71" s="417"/>
      <c r="N71" s="417"/>
      <c r="O71" s="417"/>
      <c r="P71" s="417"/>
      <c r="Q71" s="417"/>
      <c r="R71" s="417"/>
      <c r="S71" s="417"/>
      <c r="T71" s="418"/>
      <c r="U71" s="418"/>
      <c r="V71" s="418"/>
      <c r="W71" s="418"/>
      <c r="Z71" s="427"/>
      <c r="AA71" s="427"/>
      <c r="AB71" s="427"/>
      <c r="AC71" s="427"/>
      <c r="AD71" s="427"/>
      <c r="AE71" s="427"/>
      <c r="AF71" s="427"/>
      <c r="AG71" s="427"/>
      <c r="AH71" s="427"/>
      <c r="AI71" s="427"/>
      <c r="AJ71" s="427"/>
      <c r="AK71" s="427"/>
      <c r="AL71" s="427"/>
      <c r="AM71" s="427"/>
      <c r="AN71" s="427"/>
      <c r="AO71" s="418"/>
      <c r="AP71" s="418"/>
      <c r="AQ71" s="418"/>
      <c r="AR71" s="418"/>
      <c r="AS71" s="428" t="e">
        <f>AO71/$AO$77</f>
        <v>#DIV/0!</v>
      </c>
      <c r="AT71" s="428"/>
      <c r="AU71" s="428"/>
    </row>
    <row r="72" spans="1:53" ht="12" customHeight="1" x14ac:dyDescent="0.25">
      <c r="B72" s="417"/>
      <c r="C72" s="417"/>
      <c r="D72" s="417"/>
      <c r="E72" s="417"/>
      <c r="F72" s="417"/>
      <c r="G72" s="417"/>
      <c r="H72" s="417"/>
      <c r="I72" s="417"/>
      <c r="J72" s="417"/>
      <c r="K72" s="417"/>
      <c r="L72" s="417"/>
      <c r="M72" s="417"/>
      <c r="N72" s="417"/>
      <c r="O72" s="417"/>
      <c r="P72" s="417"/>
      <c r="Q72" s="417"/>
      <c r="R72" s="417"/>
      <c r="S72" s="417"/>
      <c r="T72" s="418"/>
      <c r="U72" s="418"/>
      <c r="V72" s="418"/>
      <c r="W72" s="418"/>
      <c r="Z72" s="427"/>
      <c r="AA72" s="427"/>
      <c r="AB72" s="427"/>
      <c r="AC72" s="427"/>
      <c r="AD72" s="427"/>
      <c r="AE72" s="427"/>
      <c r="AF72" s="427"/>
      <c r="AG72" s="427"/>
      <c r="AH72" s="427"/>
      <c r="AI72" s="427"/>
      <c r="AJ72" s="427"/>
      <c r="AK72" s="427"/>
      <c r="AL72" s="427"/>
      <c r="AM72" s="427"/>
      <c r="AN72" s="427"/>
      <c r="AO72" s="418"/>
      <c r="AP72" s="418"/>
      <c r="AQ72" s="418"/>
      <c r="AR72" s="418"/>
      <c r="AS72" s="428"/>
      <c r="AT72" s="428"/>
      <c r="AU72" s="428"/>
    </row>
    <row r="73" spans="1:53" ht="12" customHeight="1" x14ac:dyDescent="0.25">
      <c r="B73" s="412"/>
      <c r="C73" s="412"/>
      <c r="D73" s="412"/>
      <c r="E73" s="412"/>
      <c r="F73" s="412"/>
      <c r="G73" s="412"/>
      <c r="H73" s="412"/>
      <c r="I73" s="412"/>
      <c r="J73" s="412"/>
      <c r="K73" s="412"/>
      <c r="L73" s="412"/>
      <c r="M73" s="412"/>
      <c r="N73" s="412"/>
      <c r="O73" s="412"/>
      <c r="P73" s="412"/>
      <c r="Q73" s="412"/>
      <c r="R73" s="412"/>
      <c r="S73" s="412"/>
      <c r="T73" s="413"/>
      <c r="U73" s="413"/>
      <c r="V73" s="413"/>
      <c r="W73" s="413"/>
      <c r="Z73" s="414" t="s">
        <v>82</v>
      </c>
      <c r="AA73" s="414"/>
      <c r="AB73" s="414"/>
      <c r="AC73" s="414"/>
      <c r="AD73" s="414"/>
      <c r="AE73" s="414"/>
      <c r="AF73" s="414"/>
      <c r="AG73" s="414"/>
      <c r="AH73" s="414"/>
      <c r="AI73" s="414"/>
      <c r="AJ73" s="414"/>
      <c r="AK73" s="414"/>
      <c r="AL73" s="414"/>
      <c r="AM73" s="414"/>
      <c r="AN73" s="414"/>
      <c r="AO73" s="415"/>
      <c r="AP73" s="415"/>
      <c r="AQ73" s="415"/>
      <c r="AR73" s="415"/>
      <c r="AS73" s="416" t="s">
        <v>965</v>
      </c>
      <c r="AT73" s="416"/>
      <c r="AU73" s="416"/>
    </row>
    <row r="74" spans="1:53" ht="12" customHeight="1" x14ac:dyDescent="0.25">
      <c r="B74" s="412"/>
      <c r="C74" s="412"/>
      <c r="D74" s="412"/>
      <c r="E74" s="412"/>
      <c r="F74" s="412"/>
      <c r="G74" s="412"/>
      <c r="H74" s="412"/>
      <c r="I74" s="412"/>
      <c r="J74" s="412"/>
      <c r="K74" s="412"/>
      <c r="L74" s="412"/>
      <c r="M74" s="412"/>
      <c r="N74" s="412"/>
      <c r="O74" s="412"/>
      <c r="P74" s="412"/>
      <c r="Q74" s="412"/>
      <c r="R74" s="412"/>
      <c r="S74" s="412"/>
      <c r="T74" s="413"/>
      <c r="U74" s="413"/>
      <c r="V74" s="413"/>
      <c r="W74" s="413"/>
      <c r="Z74" s="414"/>
      <c r="AA74" s="414"/>
      <c r="AB74" s="414"/>
      <c r="AC74" s="414"/>
      <c r="AD74" s="414"/>
      <c r="AE74" s="414"/>
      <c r="AF74" s="414"/>
      <c r="AG74" s="414"/>
      <c r="AH74" s="414"/>
      <c r="AI74" s="414"/>
      <c r="AJ74" s="414"/>
      <c r="AK74" s="414"/>
      <c r="AL74" s="414"/>
      <c r="AM74" s="414"/>
      <c r="AN74" s="414"/>
      <c r="AO74" s="415"/>
      <c r="AP74" s="415"/>
      <c r="AQ74" s="415"/>
      <c r="AR74" s="415"/>
      <c r="AS74" s="416"/>
      <c r="AT74" s="416"/>
      <c r="AU74" s="416"/>
    </row>
    <row r="75" spans="1:53" ht="12" customHeight="1" x14ac:dyDescent="0.25">
      <c r="B75" s="417"/>
      <c r="C75" s="417"/>
      <c r="D75" s="417"/>
      <c r="E75" s="417"/>
      <c r="F75" s="417"/>
      <c r="G75" s="417"/>
      <c r="H75" s="417"/>
      <c r="I75" s="417"/>
      <c r="J75" s="417"/>
      <c r="K75" s="417"/>
      <c r="L75" s="417"/>
      <c r="M75" s="417"/>
      <c r="N75" s="417"/>
      <c r="O75" s="417"/>
      <c r="P75" s="417"/>
      <c r="Q75" s="417"/>
      <c r="R75" s="417"/>
      <c r="S75" s="417"/>
      <c r="T75" s="418"/>
      <c r="U75" s="418"/>
      <c r="V75" s="418"/>
      <c r="W75" s="418"/>
      <c r="Z75" s="424" t="s">
        <v>957</v>
      </c>
      <c r="AA75" s="424"/>
      <c r="AB75" s="424"/>
      <c r="AC75" s="424"/>
      <c r="AD75" s="424"/>
      <c r="AE75" s="424"/>
      <c r="AF75" s="424"/>
      <c r="AG75" s="424"/>
      <c r="AH75" s="424"/>
      <c r="AI75" s="424"/>
      <c r="AJ75" s="424"/>
      <c r="AK75" s="424"/>
      <c r="AL75" s="424"/>
      <c r="AM75" s="424"/>
      <c r="AN75" s="424"/>
      <c r="AO75" s="425"/>
      <c r="AP75" s="425"/>
      <c r="AQ75" s="425"/>
      <c r="AR75" s="425"/>
      <c r="AS75" s="426" t="e">
        <f>AO75/$AO$77</f>
        <v>#DIV/0!</v>
      </c>
      <c r="AT75" s="426"/>
      <c r="AU75" s="426"/>
    </row>
    <row r="76" spans="1:53" ht="12" customHeight="1" x14ac:dyDescent="0.25">
      <c r="B76" s="417"/>
      <c r="C76" s="417"/>
      <c r="D76" s="417"/>
      <c r="E76" s="417"/>
      <c r="F76" s="417"/>
      <c r="G76" s="417"/>
      <c r="H76" s="417"/>
      <c r="I76" s="417"/>
      <c r="J76" s="417"/>
      <c r="K76" s="417"/>
      <c r="L76" s="417"/>
      <c r="M76" s="417"/>
      <c r="N76" s="417"/>
      <c r="O76" s="417"/>
      <c r="P76" s="417"/>
      <c r="Q76" s="417"/>
      <c r="R76" s="417"/>
      <c r="S76" s="417"/>
      <c r="T76" s="418"/>
      <c r="U76" s="418"/>
      <c r="V76" s="418"/>
      <c r="W76" s="418"/>
      <c r="Z76" s="424"/>
      <c r="AA76" s="424"/>
      <c r="AB76" s="424"/>
      <c r="AC76" s="424"/>
      <c r="AD76" s="424"/>
      <c r="AE76" s="424"/>
      <c r="AF76" s="424"/>
      <c r="AG76" s="424"/>
      <c r="AH76" s="424"/>
      <c r="AI76" s="424"/>
      <c r="AJ76" s="424"/>
      <c r="AK76" s="424"/>
      <c r="AL76" s="424"/>
      <c r="AM76" s="424"/>
      <c r="AN76" s="424"/>
      <c r="AO76" s="425"/>
      <c r="AP76" s="425"/>
      <c r="AQ76" s="425"/>
      <c r="AR76" s="425"/>
      <c r="AS76" s="426"/>
      <c r="AT76" s="426"/>
      <c r="AU76" s="426"/>
    </row>
    <row r="77" spans="1:53" ht="12" customHeight="1" x14ac:dyDescent="0.25">
      <c r="B77" s="419" t="s">
        <v>966</v>
      </c>
      <c r="C77" s="419"/>
      <c r="D77" s="419"/>
      <c r="E77" s="419"/>
      <c r="F77" s="419"/>
      <c r="G77" s="419"/>
      <c r="H77" s="419"/>
      <c r="I77" s="419"/>
      <c r="J77" s="419"/>
      <c r="K77" s="419"/>
      <c r="L77" s="419"/>
      <c r="M77" s="419"/>
      <c r="N77" s="419"/>
      <c r="O77" s="419"/>
      <c r="P77" s="419"/>
      <c r="Q77" s="419"/>
      <c r="R77" s="419"/>
      <c r="S77" s="419"/>
      <c r="T77" s="420">
        <f>SUM(T51:Z76)</f>
        <v>0</v>
      </c>
      <c r="U77" s="420"/>
      <c r="V77" s="420"/>
      <c r="W77" s="420"/>
      <c r="Z77" s="421" t="s">
        <v>967</v>
      </c>
      <c r="AA77" s="421"/>
      <c r="AB77" s="421"/>
      <c r="AC77" s="421"/>
      <c r="AD77" s="421"/>
      <c r="AE77" s="421"/>
      <c r="AF77" s="421"/>
      <c r="AG77" s="421"/>
      <c r="AH77" s="421"/>
      <c r="AI77" s="421"/>
      <c r="AJ77" s="421"/>
      <c r="AK77" s="421"/>
      <c r="AL77" s="421"/>
      <c r="AM77" s="421"/>
      <c r="AN77" s="421"/>
      <c r="AO77" s="422">
        <f>SUM(AO51:AR76)</f>
        <v>0</v>
      </c>
      <c r="AP77" s="422"/>
      <c r="AQ77" s="422"/>
      <c r="AR77" s="422"/>
      <c r="AS77" s="423" t="e">
        <f>AO77/$AO$77</f>
        <v>#DIV/0!</v>
      </c>
      <c r="AT77" s="423"/>
      <c r="AU77" s="423"/>
    </row>
    <row r="78" spans="1:53" ht="12" customHeight="1" x14ac:dyDescent="0.25">
      <c r="B78" s="419"/>
      <c r="C78" s="419"/>
      <c r="D78" s="419"/>
      <c r="E78" s="419"/>
      <c r="F78" s="419"/>
      <c r="G78" s="419"/>
      <c r="H78" s="419"/>
      <c r="I78" s="419"/>
      <c r="J78" s="419"/>
      <c r="K78" s="419"/>
      <c r="L78" s="419"/>
      <c r="M78" s="419"/>
      <c r="N78" s="419"/>
      <c r="O78" s="419"/>
      <c r="P78" s="419"/>
      <c r="Q78" s="419"/>
      <c r="R78" s="419"/>
      <c r="S78" s="419"/>
      <c r="T78" s="420"/>
      <c r="U78" s="420"/>
      <c r="V78" s="420"/>
      <c r="W78" s="420"/>
      <c r="Z78" s="421"/>
      <c r="AA78" s="421"/>
      <c r="AB78" s="421"/>
      <c r="AC78" s="421"/>
      <c r="AD78" s="421"/>
      <c r="AE78" s="421"/>
      <c r="AF78" s="421"/>
      <c r="AG78" s="421"/>
      <c r="AH78" s="421"/>
      <c r="AI78" s="421"/>
      <c r="AJ78" s="421"/>
      <c r="AK78" s="421"/>
      <c r="AL78" s="421"/>
      <c r="AM78" s="421"/>
      <c r="AN78" s="421"/>
      <c r="AO78" s="422"/>
      <c r="AP78" s="422"/>
      <c r="AQ78" s="422"/>
      <c r="AR78" s="422"/>
      <c r="AS78" s="423"/>
      <c r="AT78" s="423"/>
      <c r="AU78" s="423"/>
    </row>
    <row r="79" spans="1:53" x14ac:dyDescent="0.25">
      <c r="BA79" s="184"/>
    </row>
    <row r="80" spans="1:53" ht="12" customHeight="1" x14ac:dyDescent="0.25">
      <c r="A80" s="295" t="s">
        <v>968</v>
      </c>
      <c r="B80" s="295"/>
      <c r="C80" s="295"/>
      <c r="D80" s="295"/>
      <c r="E80" s="295"/>
      <c r="F80" s="295"/>
      <c r="G80" s="295"/>
      <c r="H80" s="295"/>
      <c r="I80" s="295"/>
      <c r="J80" s="295"/>
      <c r="K80" s="295"/>
      <c r="L80" s="295"/>
      <c r="M80" s="295"/>
      <c r="N80" s="295"/>
      <c r="O80" s="295"/>
      <c r="P80" s="295"/>
      <c r="Q80" s="295"/>
      <c r="R80" s="295"/>
      <c r="S80" s="295"/>
      <c r="T80" s="295"/>
      <c r="U80" s="295"/>
      <c r="V80" s="295"/>
      <c r="W80" s="295"/>
      <c r="X80" s="295"/>
      <c r="Y80" s="295"/>
      <c r="Z80" s="295"/>
      <c r="AA80" s="295"/>
      <c r="AB80" s="295"/>
      <c r="AC80" s="295"/>
      <c r="AD80" s="295"/>
      <c r="AE80" s="295"/>
      <c r="AF80" s="295"/>
      <c r="AG80" s="295"/>
      <c r="AH80" s="295"/>
      <c r="AI80" s="295"/>
      <c r="AJ80" s="295"/>
      <c r="AK80" s="295"/>
      <c r="AL80" s="295"/>
      <c r="AM80" s="295"/>
      <c r="AN80" s="295"/>
      <c r="AO80" s="295"/>
      <c r="AP80" s="295"/>
      <c r="AQ80" s="295"/>
      <c r="AR80" s="295"/>
      <c r="AS80" s="295"/>
      <c r="AT80" s="295"/>
      <c r="AU80" s="295"/>
      <c r="AV80" s="295"/>
    </row>
    <row r="81" spans="40:48" ht="12" customHeight="1" x14ac:dyDescent="0.25">
      <c r="AN81" s="291" t="s">
        <v>186</v>
      </c>
      <c r="AO81" s="291"/>
      <c r="AP81" s="291"/>
      <c r="AQ81" s="291"/>
      <c r="AS81" s="411" t="s">
        <v>969</v>
      </c>
      <c r="AT81" s="411"/>
      <c r="AU81" s="411"/>
      <c r="AV81" s="411"/>
    </row>
    <row r="82" spans="40:48" ht="12" customHeight="1" x14ac:dyDescent="0.25">
      <c r="AN82" s="291"/>
      <c r="AO82" s="291"/>
      <c r="AP82" s="291"/>
      <c r="AQ82" s="291"/>
      <c r="AS82" s="411"/>
      <c r="AT82" s="411"/>
      <c r="AU82" s="411"/>
      <c r="AV82" s="411"/>
    </row>
  </sheetData>
  <mergeCells count="110">
    <mergeCell ref="A1:C3"/>
    <mergeCell ref="D1:AM3"/>
    <mergeCell ref="AN1:AV3"/>
    <mergeCell ref="A5:AV7"/>
    <mergeCell ref="M21:T22"/>
    <mergeCell ref="W21:AD22"/>
    <mergeCell ref="AF21:AO22"/>
    <mergeCell ref="AP21:AT22"/>
    <mergeCell ref="B8:AU12"/>
    <mergeCell ref="B14:AU15"/>
    <mergeCell ref="B16:AU17"/>
    <mergeCell ref="W18:AD19"/>
    <mergeCell ref="M25:T26"/>
    <mergeCell ref="W25:AD26"/>
    <mergeCell ref="AF25:AI26"/>
    <mergeCell ref="M28:T29"/>
    <mergeCell ref="W28:AD29"/>
    <mergeCell ref="AF28:AI29"/>
    <mergeCell ref="M31:T32"/>
    <mergeCell ref="W31:AD32"/>
    <mergeCell ref="AF31:AI32"/>
    <mergeCell ref="B43:AU44"/>
    <mergeCell ref="B46:W47"/>
    <mergeCell ref="Z46:AU47"/>
    <mergeCell ref="B49:S50"/>
    <mergeCell ref="T49:W50"/>
    <mergeCell ref="Z49:AN50"/>
    <mergeCell ref="AO49:AR50"/>
    <mergeCell ref="M34:T35"/>
    <mergeCell ref="W34:AD35"/>
    <mergeCell ref="AF34:AI35"/>
    <mergeCell ref="AS49:AU50"/>
    <mergeCell ref="A38:AV38"/>
    <mergeCell ref="A39:AV39"/>
    <mergeCell ref="A40:C42"/>
    <mergeCell ref="D40:AM42"/>
    <mergeCell ref="AN40:AV42"/>
    <mergeCell ref="AS51:AU52"/>
    <mergeCell ref="B53:S54"/>
    <mergeCell ref="T53:W54"/>
    <mergeCell ref="Z53:AN54"/>
    <mergeCell ref="AO53:AR54"/>
    <mergeCell ref="AS53:AU54"/>
    <mergeCell ref="B51:S52"/>
    <mergeCell ref="T51:W52"/>
    <mergeCell ref="Z51:AN52"/>
    <mergeCell ref="AO51:AR52"/>
    <mergeCell ref="AS55:AU56"/>
    <mergeCell ref="B57:S58"/>
    <mergeCell ref="T57:W58"/>
    <mergeCell ref="Z57:AN58"/>
    <mergeCell ref="AO57:AR58"/>
    <mergeCell ref="AS57:AU58"/>
    <mergeCell ref="B55:S56"/>
    <mergeCell ref="T55:W56"/>
    <mergeCell ref="Z55:AN56"/>
    <mergeCell ref="AO55:AR56"/>
    <mergeCell ref="AS59:AU60"/>
    <mergeCell ref="B61:S62"/>
    <mergeCell ref="T61:W62"/>
    <mergeCell ref="Z61:AN62"/>
    <mergeCell ref="AO61:AR62"/>
    <mergeCell ref="AS61:AU62"/>
    <mergeCell ref="B59:S60"/>
    <mergeCell ref="T59:W60"/>
    <mergeCell ref="Z59:AN60"/>
    <mergeCell ref="AO59:AR60"/>
    <mergeCell ref="AS63:AU64"/>
    <mergeCell ref="B65:S66"/>
    <mergeCell ref="T65:W66"/>
    <mergeCell ref="Z65:AN66"/>
    <mergeCell ref="AO65:AR66"/>
    <mergeCell ref="AS65:AU66"/>
    <mergeCell ref="B63:S64"/>
    <mergeCell ref="T63:W64"/>
    <mergeCell ref="Z63:AN64"/>
    <mergeCell ref="AO63:AR64"/>
    <mergeCell ref="B71:S72"/>
    <mergeCell ref="T71:W72"/>
    <mergeCell ref="Z71:AN72"/>
    <mergeCell ref="AO71:AR72"/>
    <mergeCell ref="AS67:AU68"/>
    <mergeCell ref="B69:S70"/>
    <mergeCell ref="T69:W70"/>
    <mergeCell ref="Z69:AN70"/>
    <mergeCell ref="AO69:AR70"/>
    <mergeCell ref="AS69:AU70"/>
    <mergeCell ref="B67:S68"/>
    <mergeCell ref="AS71:AU72"/>
    <mergeCell ref="T67:W68"/>
    <mergeCell ref="Z67:AN68"/>
    <mergeCell ref="AO67:AR68"/>
    <mergeCell ref="A80:AV80"/>
    <mergeCell ref="AN81:AQ82"/>
    <mergeCell ref="AS81:AV82"/>
    <mergeCell ref="B73:S74"/>
    <mergeCell ref="T73:W74"/>
    <mergeCell ref="Z73:AN74"/>
    <mergeCell ref="AO73:AR74"/>
    <mergeCell ref="AS73:AU74"/>
    <mergeCell ref="B75:S76"/>
    <mergeCell ref="T75:W76"/>
    <mergeCell ref="B77:S78"/>
    <mergeCell ref="T77:W78"/>
    <mergeCell ref="Z77:AN78"/>
    <mergeCell ref="AO77:AR78"/>
    <mergeCell ref="AS77:AU78"/>
    <mergeCell ref="Z75:AN76"/>
    <mergeCell ref="AO75:AR76"/>
    <mergeCell ref="AS75:AU76"/>
  </mergeCells>
  <phoneticPr fontId="0" type="noConversion"/>
  <conditionalFormatting sqref="B8">
    <cfRule type="cellIs" dxfId="141" priority="2" operator="equal">
      <formula>0</formula>
    </cfRule>
  </conditionalFormatting>
  <conditionalFormatting sqref="B51 B53 B55 B57 T51 T53 T55 T63 T67 T71 T75 T65 T69 T73 T77 T57 T59 T61">
    <cfRule type="cellIs" dxfId="140" priority="3" operator="equal">
      <formula>""</formula>
    </cfRule>
    <cfRule type="cellIs" dxfId="139" priority="4" operator="equal">
      <formula>0</formula>
    </cfRule>
  </conditionalFormatting>
  <conditionalFormatting sqref="B59">
    <cfRule type="cellIs" dxfId="138" priority="5" operator="equal">
      <formula>""</formula>
    </cfRule>
    <cfRule type="cellIs" dxfId="137" priority="6" operator="equal">
      <formula>0</formula>
    </cfRule>
  </conditionalFormatting>
  <conditionalFormatting sqref="B67">
    <cfRule type="cellIs" dxfId="136" priority="7" operator="equal">
      <formula>""</formula>
    </cfRule>
    <cfRule type="cellIs" dxfId="135" priority="8" operator="equal">
      <formula>0</formula>
    </cfRule>
  </conditionalFormatting>
  <conditionalFormatting sqref="B63">
    <cfRule type="cellIs" dxfId="134" priority="9" operator="equal">
      <formula>""</formula>
    </cfRule>
    <cfRule type="cellIs" dxfId="133" priority="10" operator="equal">
      <formula>0</formula>
    </cfRule>
  </conditionalFormatting>
  <conditionalFormatting sqref="B71">
    <cfRule type="cellIs" dxfId="132" priority="11" operator="equal">
      <formula>""</formula>
    </cfRule>
    <cfRule type="cellIs" dxfId="131" priority="12" operator="equal">
      <formula>0</formula>
    </cfRule>
  </conditionalFormatting>
  <conditionalFormatting sqref="B61">
    <cfRule type="cellIs" dxfId="130" priority="13" operator="equal">
      <formula>""</formula>
    </cfRule>
    <cfRule type="cellIs" dxfId="129" priority="14" operator="equal">
      <formula>0</formula>
    </cfRule>
  </conditionalFormatting>
  <conditionalFormatting sqref="B65">
    <cfRule type="cellIs" dxfId="128" priority="15" operator="equal">
      <formula>""</formula>
    </cfRule>
    <cfRule type="cellIs" dxfId="127" priority="16" operator="equal">
      <formula>0</formula>
    </cfRule>
  </conditionalFormatting>
  <conditionalFormatting sqref="B69">
    <cfRule type="cellIs" dxfId="126" priority="17" operator="equal">
      <formula>""</formula>
    </cfRule>
    <cfRule type="cellIs" dxfId="125" priority="18" operator="equal">
      <formula>0</formula>
    </cfRule>
  </conditionalFormatting>
  <conditionalFormatting sqref="B75">
    <cfRule type="cellIs" dxfId="124" priority="19" operator="equal">
      <formula>""</formula>
    </cfRule>
    <cfRule type="cellIs" dxfId="123" priority="20" operator="equal">
      <formula>0</formula>
    </cfRule>
  </conditionalFormatting>
  <conditionalFormatting sqref="B73">
    <cfRule type="cellIs" dxfId="122" priority="21" operator="equal">
      <formula>""</formula>
    </cfRule>
    <cfRule type="cellIs" dxfId="121" priority="22" operator="equal">
      <formula>0</formula>
    </cfRule>
  </conditionalFormatting>
  <conditionalFormatting sqref="B77">
    <cfRule type="cellIs" dxfId="120" priority="23" operator="equal">
      <formula>""</formula>
    </cfRule>
    <cfRule type="cellIs" dxfId="119" priority="24" operator="equal">
      <formula>0</formula>
    </cfRule>
  </conditionalFormatting>
  <conditionalFormatting sqref="B50:S50 B78:S78 B51:T51 B52:S52 B49:T49 B53:T53 B54:S54 B55:T55 T57 T59 B56:S62 T61 B63:T63 B64:S64 B65:T65 B66:S66 B67:T67 B68:S68 B69:T69 B70:S70 B71:T71 B72:S72 B73:T73 B74:S74 B75:T75 B76:S76 B77:T77">
    <cfRule type="cellIs" dxfId="118" priority="25" operator="equal">
      <formula>0</formula>
    </cfRule>
  </conditionalFormatting>
  <conditionalFormatting sqref="AO49 Z49">
    <cfRule type="cellIs" dxfId="117" priority="26" operator="equal">
      <formula>0</formula>
    </cfRule>
  </conditionalFormatting>
  <conditionalFormatting sqref="AS49">
    <cfRule type="cellIs" dxfId="116" priority="27" operator="equal">
      <formula>0</formula>
    </cfRule>
  </conditionalFormatting>
  <conditionalFormatting sqref="Z51">
    <cfRule type="cellIs" dxfId="115" priority="28" operator="equal">
      <formula>""</formula>
    </cfRule>
    <cfRule type="cellIs" dxfId="114" priority="29" operator="equal">
      <formula>0</formula>
    </cfRule>
  </conditionalFormatting>
  <conditionalFormatting sqref="Z51:AN52">
    <cfRule type="cellIs" dxfId="113" priority="30" operator="equal">
      <formula>0</formula>
    </cfRule>
  </conditionalFormatting>
  <conditionalFormatting sqref="AO51">
    <cfRule type="cellIs" dxfId="112" priority="31" operator="equal">
      <formula>""</formula>
    </cfRule>
    <cfRule type="cellIs" dxfId="111" priority="32" operator="equal">
      <formula>0</formula>
    </cfRule>
  </conditionalFormatting>
  <conditionalFormatting sqref="AO51">
    <cfRule type="cellIs" dxfId="110" priority="33" operator="equal">
      <formula>0</formula>
    </cfRule>
  </conditionalFormatting>
  <conditionalFormatting sqref="Z53">
    <cfRule type="cellIs" dxfId="109" priority="34" operator="equal">
      <formula>""</formula>
    </cfRule>
    <cfRule type="cellIs" dxfId="108" priority="35" operator="equal">
      <formula>0</formula>
    </cfRule>
  </conditionalFormatting>
  <conditionalFormatting sqref="Z53:AN54">
    <cfRule type="cellIs" dxfId="107" priority="36" operator="equal">
      <formula>0</formula>
    </cfRule>
  </conditionalFormatting>
  <conditionalFormatting sqref="Z55 Z59">
    <cfRule type="cellIs" dxfId="106" priority="37" operator="equal">
      <formula>""</formula>
    </cfRule>
    <cfRule type="cellIs" dxfId="105" priority="38" operator="equal">
      <formula>0</formula>
    </cfRule>
  </conditionalFormatting>
  <conditionalFormatting sqref="Z55:AN56 Z59:AN60">
    <cfRule type="cellIs" dxfId="104" priority="39" operator="equal">
      <formula>0</formula>
    </cfRule>
  </conditionalFormatting>
  <conditionalFormatting sqref="Z73">
    <cfRule type="cellIs" dxfId="103" priority="40" operator="equal">
      <formula>""</formula>
    </cfRule>
    <cfRule type="cellIs" dxfId="102" priority="41" operator="equal">
      <formula>0</formula>
    </cfRule>
  </conditionalFormatting>
  <conditionalFormatting sqref="Z73:AN74">
    <cfRule type="cellIs" dxfId="101" priority="42" operator="equal">
      <formula>0</formula>
    </cfRule>
  </conditionalFormatting>
  <conditionalFormatting sqref="Z75">
    <cfRule type="cellIs" dxfId="100" priority="43" operator="equal">
      <formula>""</formula>
    </cfRule>
    <cfRule type="cellIs" dxfId="99" priority="44" operator="equal">
      <formula>0</formula>
    </cfRule>
  </conditionalFormatting>
  <conditionalFormatting sqref="Z75:AN76">
    <cfRule type="cellIs" dxfId="98" priority="45" operator="equal">
      <formula>0</formula>
    </cfRule>
  </conditionalFormatting>
  <conditionalFormatting sqref="AS53 AS57 AS73">
    <cfRule type="cellIs" dxfId="97" priority="46" operator="equal">
      <formula>0</formula>
    </cfRule>
  </conditionalFormatting>
  <conditionalFormatting sqref="Z77">
    <cfRule type="cellIs" dxfId="96" priority="47" operator="equal">
      <formula>""</formula>
    </cfRule>
    <cfRule type="cellIs" dxfId="95" priority="48" operator="equal">
      <formula>0</formula>
    </cfRule>
  </conditionalFormatting>
  <conditionalFormatting sqref="Z77:AN78">
    <cfRule type="cellIs" dxfId="94" priority="49" operator="equal">
      <formula>0</formula>
    </cfRule>
  </conditionalFormatting>
  <conditionalFormatting sqref="AO55 AO59 AO75">
    <cfRule type="cellIs" dxfId="93" priority="50" operator="equal">
      <formula>""</formula>
    </cfRule>
    <cfRule type="cellIs" dxfId="92" priority="51" operator="equal">
      <formula>0</formula>
    </cfRule>
  </conditionalFormatting>
  <conditionalFormatting sqref="AO55 AO59 AO75">
    <cfRule type="cellIs" dxfId="91" priority="52" operator="equal">
      <formula>0</formula>
    </cfRule>
  </conditionalFormatting>
  <conditionalFormatting sqref="AO53 AO57 AO73 AO77">
    <cfRule type="cellIs" dxfId="90" priority="53" operator="equal">
      <formula>""</formula>
    </cfRule>
    <cfRule type="cellIs" dxfId="89" priority="54" operator="equal">
      <formula>0</formula>
    </cfRule>
  </conditionalFormatting>
  <conditionalFormatting sqref="AO53 AO57 AO73 AO77">
    <cfRule type="cellIs" dxfId="88" priority="55" operator="equal">
      <formula>0</formula>
    </cfRule>
  </conditionalFormatting>
  <conditionalFormatting sqref="AS51">
    <cfRule type="cellIs" dxfId="87" priority="56" operator="equal">
      <formula>""</formula>
    </cfRule>
    <cfRule type="cellIs" dxfId="86" priority="57" operator="equal">
      <formula>0</formula>
    </cfRule>
  </conditionalFormatting>
  <conditionalFormatting sqref="AS51">
    <cfRule type="cellIs" dxfId="85" priority="58" operator="equal">
      <formula>0</formula>
    </cfRule>
  </conditionalFormatting>
  <conditionalFormatting sqref="AS77">
    <cfRule type="cellIs" dxfId="84" priority="59" operator="equal">
      <formula>""</formula>
    </cfRule>
    <cfRule type="cellIs" dxfId="83" priority="60" operator="equal">
      <formula>0</formula>
    </cfRule>
  </conditionalFormatting>
  <conditionalFormatting sqref="AS77">
    <cfRule type="cellIs" dxfId="82" priority="61" operator="equal">
      <formula>0</formula>
    </cfRule>
  </conditionalFormatting>
  <conditionalFormatting sqref="AS55 AS59 AS75">
    <cfRule type="cellIs" dxfId="81" priority="62" operator="equal">
      <formula>""</formula>
    </cfRule>
    <cfRule type="cellIs" dxfId="80" priority="63" operator="equal">
      <formula>0</formula>
    </cfRule>
  </conditionalFormatting>
  <conditionalFormatting sqref="AS55 AS59 AS75">
    <cfRule type="cellIs" dxfId="79" priority="64" operator="equal">
      <formula>0</formula>
    </cfRule>
  </conditionalFormatting>
  <conditionalFormatting sqref="AS53 AS57 AS73">
    <cfRule type="cellIs" dxfId="78" priority="65" operator="equal">
      <formula>""</formula>
    </cfRule>
    <cfRule type="cellIs" dxfId="77" priority="66" operator="equal">
      <formula>0</formula>
    </cfRule>
  </conditionalFormatting>
  <conditionalFormatting sqref="AO61 AO65 AO69">
    <cfRule type="cellIs" dxfId="76" priority="67" operator="equal">
      <formula>""</formula>
    </cfRule>
    <cfRule type="cellIs" dxfId="75" priority="68" operator="equal">
      <formula>0</formula>
    </cfRule>
  </conditionalFormatting>
  <conditionalFormatting sqref="AO61 AO65 AO69">
    <cfRule type="cellIs" dxfId="74" priority="69" operator="equal">
      <formula>0</formula>
    </cfRule>
  </conditionalFormatting>
  <conditionalFormatting sqref="Z57">
    <cfRule type="cellIs" dxfId="73" priority="70" operator="equal">
      <formula>""</formula>
    </cfRule>
    <cfRule type="cellIs" dxfId="72" priority="71" operator="equal">
      <formula>0</formula>
    </cfRule>
  </conditionalFormatting>
  <conditionalFormatting sqref="Z57:AN58">
    <cfRule type="cellIs" dxfId="71" priority="72" operator="equal">
      <formula>0</formula>
    </cfRule>
  </conditionalFormatting>
  <conditionalFormatting sqref="AS63 AS67 AS71">
    <cfRule type="cellIs" dxfId="70" priority="73" operator="equal">
      <formula>""</formula>
    </cfRule>
    <cfRule type="cellIs" dxfId="69" priority="74" operator="equal">
      <formula>0</formula>
    </cfRule>
  </conditionalFormatting>
  <conditionalFormatting sqref="AS63 AS67 AS71">
    <cfRule type="cellIs" dxfId="68" priority="75" operator="equal">
      <formula>0</formula>
    </cfRule>
  </conditionalFormatting>
  <conditionalFormatting sqref="AO63 AO67 AO71">
    <cfRule type="cellIs" dxfId="67" priority="76" operator="equal">
      <formula>""</formula>
    </cfRule>
    <cfRule type="cellIs" dxfId="66" priority="77" operator="equal">
      <formula>0</formula>
    </cfRule>
  </conditionalFormatting>
  <conditionalFormatting sqref="AO63 AO67 AO71">
    <cfRule type="cellIs" dxfId="65" priority="78" operator="equal">
      <formula>0</formula>
    </cfRule>
  </conditionalFormatting>
  <conditionalFormatting sqref="AS61 AS65 AS69">
    <cfRule type="cellIs" dxfId="64" priority="79" operator="equal">
      <formula>0</formula>
    </cfRule>
  </conditionalFormatting>
  <conditionalFormatting sqref="AS61 AS65 AS69">
    <cfRule type="cellIs" dxfId="63" priority="80" operator="equal">
      <formula>""</formula>
    </cfRule>
    <cfRule type="cellIs" dxfId="62" priority="81" operator="equal">
      <formula>0</formula>
    </cfRule>
  </conditionalFormatting>
  <conditionalFormatting sqref="Z61 Z65 Z69">
    <cfRule type="cellIs" dxfId="61" priority="82" operator="equal">
      <formula>""</formula>
    </cfRule>
    <cfRule type="cellIs" dxfId="60" priority="83" operator="equal">
      <formula>0</formula>
    </cfRule>
  </conditionalFormatting>
  <conditionalFormatting sqref="Z61:AN62 Z65:AN66 Z69:AN70">
    <cfRule type="cellIs" dxfId="59" priority="84" operator="equal">
      <formula>0</formula>
    </cfRule>
  </conditionalFormatting>
  <conditionalFormatting sqref="Z63 Z67 Z71">
    <cfRule type="cellIs" dxfId="58" priority="85" operator="equal">
      <formula>""</formula>
    </cfRule>
    <cfRule type="cellIs" dxfId="57" priority="86" operator="equal">
      <formula>0</formula>
    </cfRule>
  </conditionalFormatting>
  <conditionalFormatting sqref="Z63:AN64 Z67:AN68 Z71:AN72">
    <cfRule type="cellIs" dxfId="56" priority="87" operator="equal">
      <formula>0</formula>
    </cfRule>
  </conditionalFormatting>
  <hyperlinks>
    <hyperlink ref="AN81" location="'Mise en oeuvre'!Zone_d_impression" display="précédent" xr:uid="{00000000-0004-0000-0900-000000000000}"/>
    <hyperlink ref="AS81" location="'Page de garde'!Zone_d_impression" display="Retour accueil" xr:uid="{00000000-0004-0000-0900-000001000000}"/>
  </hyperlinks>
  <pageMargins left="0.7" right="0.7" top="0.75" bottom="0.75" header="0.51180555555555496" footer="0.51180555555555496"/>
  <pageSetup paperSize="9" firstPageNumber="0"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408"/>
  <sheetViews>
    <sheetView topLeftCell="B1" zoomScale="75" zoomScaleNormal="75" workbookViewId="0">
      <selection activeCell="J39" sqref="J39"/>
    </sheetView>
  </sheetViews>
  <sheetFormatPr baseColWidth="10" defaultColWidth="10.7109375" defaultRowHeight="18.75" customHeight="1" x14ac:dyDescent="0.25"/>
  <cols>
    <col min="1" max="1" width="20.42578125" hidden="1" customWidth="1"/>
    <col min="2" max="2" width="29.28515625" customWidth="1"/>
    <col min="3" max="3" width="9.140625" style="113" customWidth="1"/>
    <col min="4" max="4" width="22" hidden="1" customWidth="1"/>
    <col min="5" max="5" width="55.140625" customWidth="1"/>
    <col min="6" max="6" width="20.28515625" customWidth="1"/>
    <col min="7" max="7" width="21.7109375" style="113" bestFit="1" customWidth="1"/>
    <col min="8" max="8" width="26.28515625" bestFit="1" customWidth="1"/>
    <col min="9" max="9" width="15" customWidth="1"/>
    <col min="10" max="10" width="19.5703125" customWidth="1"/>
    <col min="11" max="11" width="22.28515625" customWidth="1"/>
    <col min="12" max="12" width="16.85546875" customWidth="1"/>
  </cols>
  <sheetData>
    <row r="1" spans="1:9" s="98" customFormat="1" ht="18.75" customHeight="1" x14ac:dyDescent="0.25">
      <c r="B1" s="465" t="s">
        <v>191</v>
      </c>
      <c r="C1" s="465"/>
      <c r="D1" s="465"/>
      <c r="E1" s="465"/>
      <c r="F1" s="465"/>
      <c r="G1" s="102" t="s">
        <v>192</v>
      </c>
      <c r="H1" s="102" t="s">
        <v>190</v>
      </c>
      <c r="I1" s="114">
        <v>1</v>
      </c>
    </row>
    <row r="2" spans="1:9" ht="18.75" customHeight="1" x14ac:dyDescent="0.25">
      <c r="A2" s="223" t="s">
        <v>193</v>
      </c>
      <c r="B2" s="115" t="s">
        <v>194</v>
      </c>
      <c r="C2" s="115" t="s">
        <v>195</v>
      </c>
      <c r="D2" s="115" t="s">
        <v>196</v>
      </c>
      <c r="E2" s="115" t="s">
        <v>197</v>
      </c>
      <c r="F2" s="115" t="s">
        <v>198</v>
      </c>
      <c r="G2" s="226" t="s">
        <v>1110</v>
      </c>
      <c r="H2" s="226" t="s">
        <v>1111</v>
      </c>
      <c r="I2" s="116">
        <v>2</v>
      </c>
    </row>
    <row r="3" spans="1:9" ht="18.75" customHeight="1" x14ac:dyDescent="0.25">
      <c r="A3" s="224" t="s">
        <v>199</v>
      </c>
      <c r="B3" s="232" t="s">
        <v>200</v>
      </c>
      <c r="C3" s="228"/>
      <c r="D3" s="227" t="s">
        <v>201</v>
      </c>
      <c r="E3" s="227" t="s">
        <v>202</v>
      </c>
      <c r="F3" s="227" t="s">
        <v>203</v>
      </c>
      <c r="G3" s="229">
        <v>1</v>
      </c>
      <c r="H3" s="230" t="s">
        <v>1112</v>
      </c>
    </row>
    <row r="4" spans="1:9" ht="18.75" customHeight="1" x14ac:dyDescent="0.25">
      <c r="A4" s="225" t="s">
        <v>204</v>
      </c>
      <c r="B4" s="227" t="s">
        <v>205</v>
      </c>
      <c r="C4" s="228"/>
      <c r="D4" s="227" t="s">
        <v>206</v>
      </c>
      <c r="E4" s="227" t="s">
        <v>207</v>
      </c>
      <c r="F4" s="227" t="s">
        <v>208</v>
      </c>
      <c r="G4" s="230" t="s">
        <v>1112</v>
      </c>
      <c r="H4" s="230" t="s">
        <v>1112</v>
      </c>
    </row>
    <row r="5" spans="1:9" ht="18.75" customHeight="1" x14ac:dyDescent="0.25">
      <c r="A5" s="225" t="s">
        <v>209</v>
      </c>
      <c r="B5" s="227" t="s">
        <v>210</v>
      </c>
      <c r="C5" s="228"/>
      <c r="D5" s="227" t="s">
        <v>211</v>
      </c>
      <c r="E5" s="227" t="s">
        <v>212</v>
      </c>
      <c r="F5" s="227" t="s">
        <v>211</v>
      </c>
      <c r="G5" s="230" t="s">
        <v>1112</v>
      </c>
      <c r="H5" s="230" t="s">
        <v>1112</v>
      </c>
    </row>
    <row r="6" spans="1:9" ht="18.75" customHeight="1" x14ac:dyDescent="0.25">
      <c r="A6" s="225" t="s">
        <v>213</v>
      </c>
      <c r="B6" s="227" t="s">
        <v>214</v>
      </c>
      <c r="C6" s="228"/>
      <c r="D6" s="227" t="s">
        <v>215</v>
      </c>
      <c r="E6" s="227" t="s">
        <v>216</v>
      </c>
      <c r="F6" s="227" t="s">
        <v>211</v>
      </c>
      <c r="G6" s="230" t="s">
        <v>1112</v>
      </c>
      <c r="H6" s="230" t="s">
        <v>1112</v>
      </c>
    </row>
    <row r="7" spans="1:9" ht="18.75" customHeight="1" x14ac:dyDescent="0.25">
      <c r="A7" s="225" t="s">
        <v>217</v>
      </c>
      <c r="B7" s="227" t="s">
        <v>218</v>
      </c>
      <c r="C7" s="228"/>
      <c r="D7" s="227" t="s">
        <v>219</v>
      </c>
      <c r="E7" s="227" t="s">
        <v>220</v>
      </c>
      <c r="F7" s="227" t="s">
        <v>221</v>
      </c>
      <c r="G7" s="230" t="s">
        <v>1112</v>
      </c>
      <c r="H7" s="230" t="s">
        <v>1112</v>
      </c>
    </row>
    <row r="8" spans="1:9" ht="18.75" customHeight="1" x14ac:dyDescent="0.25">
      <c r="A8" s="225" t="s">
        <v>222</v>
      </c>
      <c r="B8" s="232" t="s">
        <v>223</v>
      </c>
      <c r="C8" s="228"/>
      <c r="D8" s="227" t="s">
        <v>224</v>
      </c>
      <c r="E8" s="227" t="s">
        <v>220</v>
      </c>
      <c r="F8" s="227" t="s">
        <v>221</v>
      </c>
      <c r="G8" s="229">
        <v>1</v>
      </c>
      <c r="H8" s="230" t="s">
        <v>1112</v>
      </c>
    </row>
    <row r="9" spans="1:9" ht="18.75" customHeight="1" x14ac:dyDescent="0.25">
      <c r="A9" s="225" t="s">
        <v>225</v>
      </c>
      <c r="B9" s="227" t="s">
        <v>226</v>
      </c>
      <c r="C9" s="228"/>
      <c r="D9" s="227" t="s">
        <v>219</v>
      </c>
      <c r="E9" s="227" t="s">
        <v>227</v>
      </c>
      <c r="F9" s="227" t="s">
        <v>228</v>
      </c>
      <c r="G9" s="230" t="s">
        <v>1112</v>
      </c>
      <c r="H9" s="230" t="s">
        <v>1112</v>
      </c>
    </row>
    <row r="10" spans="1:9" ht="18.75" customHeight="1" x14ac:dyDescent="0.25">
      <c r="A10" s="225" t="s">
        <v>229</v>
      </c>
      <c r="B10" s="227" t="s">
        <v>230</v>
      </c>
      <c r="C10" s="228"/>
      <c r="D10" s="227" t="s">
        <v>231</v>
      </c>
      <c r="E10" s="227" t="s">
        <v>232</v>
      </c>
      <c r="F10" s="227" t="s">
        <v>208</v>
      </c>
      <c r="G10" s="230" t="s">
        <v>1112</v>
      </c>
      <c r="H10" s="230" t="s">
        <v>1112</v>
      </c>
    </row>
    <row r="11" spans="1:9" ht="18.75" customHeight="1" x14ac:dyDescent="0.25">
      <c r="A11" s="225" t="s">
        <v>233</v>
      </c>
      <c r="B11" s="227" t="s">
        <v>234</v>
      </c>
      <c r="C11" s="228"/>
      <c r="D11" s="227" t="s">
        <v>235</v>
      </c>
      <c r="E11" s="227" t="s">
        <v>212</v>
      </c>
      <c r="F11" s="227" t="s">
        <v>211</v>
      </c>
      <c r="G11" s="230" t="s">
        <v>1112</v>
      </c>
      <c r="H11" s="230" t="s">
        <v>1112</v>
      </c>
    </row>
    <row r="12" spans="1:9" ht="18.75" customHeight="1" x14ac:dyDescent="0.25">
      <c r="A12" s="225" t="s">
        <v>236</v>
      </c>
      <c r="B12" s="227" t="s">
        <v>237</v>
      </c>
      <c r="C12" s="228"/>
      <c r="D12" s="227" t="s">
        <v>238</v>
      </c>
      <c r="E12" s="227" t="s">
        <v>220</v>
      </c>
      <c r="F12" s="227" t="s">
        <v>221</v>
      </c>
      <c r="G12" s="230" t="s">
        <v>1112</v>
      </c>
      <c r="H12" s="230" t="s">
        <v>1112</v>
      </c>
    </row>
    <row r="13" spans="1:9" ht="18.75" customHeight="1" x14ac:dyDescent="0.25">
      <c r="A13" s="225" t="s">
        <v>239</v>
      </c>
      <c r="B13" s="227" t="s">
        <v>240</v>
      </c>
      <c r="C13" s="228"/>
      <c r="D13" s="227" t="s">
        <v>241</v>
      </c>
      <c r="E13" s="227" t="s">
        <v>242</v>
      </c>
      <c r="F13" s="227" t="s">
        <v>221</v>
      </c>
      <c r="G13" s="230" t="s">
        <v>1112</v>
      </c>
      <c r="H13" s="230" t="s">
        <v>1112</v>
      </c>
    </row>
    <row r="14" spans="1:9" ht="18.75" customHeight="1" x14ac:dyDescent="0.25">
      <c r="A14" s="225" t="s">
        <v>243</v>
      </c>
      <c r="B14" s="233" t="s">
        <v>244</v>
      </c>
      <c r="C14" s="228"/>
      <c r="D14" s="227" t="s">
        <v>224</v>
      </c>
      <c r="E14" s="227" t="s">
        <v>220</v>
      </c>
      <c r="F14" s="227" t="s">
        <v>221</v>
      </c>
      <c r="G14" s="231"/>
      <c r="H14" s="231">
        <v>2</v>
      </c>
    </row>
    <row r="15" spans="1:9" ht="18.75" customHeight="1" x14ac:dyDescent="0.25">
      <c r="A15" s="225" t="s">
        <v>245</v>
      </c>
      <c r="B15" s="227" t="s">
        <v>246</v>
      </c>
      <c r="C15" s="228"/>
      <c r="D15" s="227" t="s">
        <v>247</v>
      </c>
      <c r="E15" s="227" t="s">
        <v>212</v>
      </c>
      <c r="F15" s="227" t="s">
        <v>211</v>
      </c>
      <c r="G15" s="230" t="s">
        <v>1112</v>
      </c>
      <c r="H15" s="230" t="s">
        <v>1112</v>
      </c>
    </row>
    <row r="16" spans="1:9" ht="18.75" customHeight="1" x14ac:dyDescent="0.25">
      <c r="A16" s="225" t="s">
        <v>248</v>
      </c>
      <c r="B16" s="227" t="s">
        <v>249</v>
      </c>
      <c r="C16" s="228"/>
      <c r="D16" s="227" t="s">
        <v>250</v>
      </c>
      <c r="E16" s="227" t="s">
        <v>207</v>
      </c>
      <c r="F16" s="227" t="s">
        <v>208</v>
      </c>
      <c r="G16" s="230" t="s">
        <v>1112</v>
      </c>
      <c r="H16" s="230" t="s">
        <v>1112</v>
      </c>
    </row>
    <row r="17" spans="1:8" ht="18.75" customHeight="1" x14ac:dyDescent="0.25">
      <c r="A17" s="225" t="s">
        <v>251</v>
      </c>
      <c r="B17" s="227" t="s">
        <v>252</v>
      </c>
      <c r="C17" s="228"/>
      <c r="D17" s="227" t="s">
        <v>219</v>
      </c>
      <c r="E17" s="227" t="s">
        <v>220</v>
      </c>
      <c r="F17" s="227" t="s">
        <v>221</v>
      </c>
      <c r="G17" s="230" t="s">
        <v>1112</v>
      </c>
      <c r="H17" s="230" t="s">
        <v>1112</v>
      </c>
    </row>
    <row r="18" spans="1:8" ht="18.75" customHeight="1" x14ac:dyDescent="0.25">
      <c r="A18" s="225" t="s">
        <v>253</v>
      </c>
      <c r="B18" s="227" t="s">
        <v>254</v>
      </c>
      <c r="C18" s="228"/>
      <c r="D18" s="227" t="s">
        <v>241</v>
      </c>
      <c r="E18" s="227" t="s">
        <v>242</v>
      </c>
      <c r="F18" s="227" t="s">
        <v>221</v>
      </c>
      <c r="G18" s="230" t="s">
        <v>1112</v>
      </c>
      <c r="H18" s="230" t="s">
        <v>1112</v>
      </c>
    </row>
    <row r="19" spans="1:8" ht="18.75" customHeight="1" x14ac:dyDescent="0.25">
      <c r="A19" s="225" t="s">
        <v>255</v>
      </c>
      <c r="B19" s="233" t="s">
        <v>256</v>
      </c>
      <c r="C19" s="228"/>
      <c r="D19" s="227" t="s">
        <v>257</v>
      </c>
      <c r="E19" s="227" t="s">
        <v>212</v>
      </c>
      <c r="F19" s="227" t="s">
        <v>211</v>
      </c>
      <c r="G19" s="231" t="s">
        <v>1112</v>
      </c>
      <c r="H19" s="231">
        <v>2</v>
      </c>
    </row>
    <row r="20" spans="1:8" ht="18.75" customHeight="1" x14ac:dyDescent="0.25">
      <c r="A20" s="225" t="s">
        <v>258</v>
      </c>
      <c r="B20" s="227" t="s">
        <v>259</v>
      </c>
      <c r="C20" s="228"/>
      <c r="D20" s="227" t="s">
        <v>235</v>
      </c>
      <c r="E20" s="227" t="s">
        <v>212</v>
      </c>
      <c r="F20" s="227" t="s">
        <v>211</v>
      </c>
      <c r="G20" s="230" t="s">
        <v>1112</v>
      </c>
      <c r="H20" s="230" t="s">
        <v>1112</v>
      </c>
    </row>
    <row r="21" spans="1:8" ht="18.75" customHeight="1" x14ac:dyDescent="0.25">
      <c r="A21" s="225" t="s">
        <v>260</v>
      </c>
      <c r="B21" s="227" t="s">
        <v>261</v>
      </c>
      <c r="C21" s="228"/>
      <c r="D21" s="227" t="s">
        <v>224</v>
      </c>
      <c r="E21" s="227" t="s">
        <v>220</v>
      </c>
      <c r="F21" s="227" t="s">
        <v>221</v>
      </c>
      <c r="G21" s="230" t="s">
        <v>1112</v>
      </c>
      <c r="H21" s="230" t="s">
        <v>1112</v>
      </c>
    </row>
    <row r="22" spans="1:8" ht="18.75" customHeight="1" x14ac:dyDescent="0.25">
      <c r="A22" s="225" t="s">
        <v>262</v>
      </c>
      <c r="B22" s="233" t="s">
        <v>263</v>
      </c>
      <c r="C22" s="228"/>
      <c r="D22" s="227" t="s">
        <v>224</v>
      </c>
      <c r="E22" s="227" t="s">
        <v>220</v>
      </c>
      <c r="F22" s="227" t="s">
        <v>221</v>
      </c>
      <c r="G22" s="231" t="s">
        <v>1112</v>
      </c>
      <c r="H22" s="231">
        <v>2</v>
      </c>
    </row>
    <row r="23" spans="1:8" ht="18.75" customHeight="1" x14ac:dyDescent="0.25">
      <c r="A23" s="225" t="s">
        <v>264</v>
      </c>
      <c r="B23" s="233" t="s">
        <v>265</v>
      </c>
      <c r="C23" s="228"/>
      <c r="D23" s="227" t="s">
        <v>224</v>
      </c>
      <c r="E23" s="227" t="s">
        <v>220</v>
      </c>
      <c r="F23" s="227" t="s">
        <v>221</v>
      </c>
      <c r="G23" s="231" t="s">
        <v>1112</v>
      </c>
      <c r="H23" s="231">
        <v>2</v>
      </c>
    </row>
    <row r="24" spans="1:8" ht="18.75" customHeight="1" x14ac:dyDescent="0.25">
      <c r="A24" s="225" t="s">
        <v>266</v>
      </c>
      <c r="B24" s="227" t="s">
        <v>267</v>
      </c>
      <c r="C24" s="228"/>
      <c r="D24" s="227" t="s">
        <v>235</v>
      </c>
      <c r="E24" s="227" t="s">
        <v>212</v>
      </c>
      <c r="F24" s="227" t="s">
        <v>211</v>
      </c>
      <c r="G24" s="230" t="s">
        <v>1112</v>
      </c>
      <c r="H24" s="230" t="s">
        <v>1112</v>
      </c>
    </row>
    <row r="25" spans="1:8" ht="18.75" customHeight="1" x14ac:dyDescent="0.25">
      <c r="A25" s="225" t="s">
        <v>268</v>
      </c>
      <c r="B25" s="227" t="s">
        <v>269</v>
      </c>
      <c r="C25" s="228"/>
      <c r="D25" s="227" t="s">
        <v>270</v>
      </c>
      <c r="E25" s="227" t="s">
        <v>227</v>
      </c>
      <c r="F25" s="227" t="s">
        <v>228</v>
      </c>
      <c r="G25" s="230" t="s">
        <v>1112</v>
      </c>
      <c r="H25" s="230" t="s">
        <v>1112</v>
      </c>
    </row>
    <row r="26" spans="1:8" ht="18.75" customHeight="1" x14ac:dyDescent="0.25">
      <c r="A26" s="225" t="s">
        <v>271</v>
      </c>
      <c r="B26" s="227" t="s">
        <v>272</v>
      </c>
      <c r="C26" s="228"/>
      <c r="D26" s="227" t="s">
        <v>238</v>
      </c>
      <c r="E26" s="227" t="s">
        <v>273</v>
      </c>
      <c r="F26" s="227" t="s">
        <v>221</v>
      </c>
      <c r="G26" s="230" t="s">
        <v>1112</v>
      </c>
      <c r="H26" s="230" t="s">
        <v>1112</v>
      </c>
    </row>
    <row r="27" spans="1:8" ht="18.75" customHeight="1" x14ac:dyDescent="0.25">
      <c r="A27" s="225" t="s">
        <v>274</v>
      </c>
      <c r="B27" s="227" t="s">
        <v>275</v>
      </c>
      <c r="C27" s="228"/>
      <c r="D27" s="227" t="s">
        <v>219</v>
      </c>
      <c r="E27" s="227" t="s">
        <v>227</v>
      </c>
      <c r="F27" s="227" t="s">
        <v>228</v>
      </c>
      <c r="G27" s="230" t="s">
        <v>1112</v>
      </c>
      <c r="H27" s="230" t="s">
        <v>1112</v>
      </c>
    </row>
    <row r="28" spans="1:8" ht="18.75" customHeight="1" x14ac:dyDescent="0.25">
      <c r="A28" s="225" t="s">
        <v>276</v>
      </c>
      <c r="B28" s="233" t="s">
        <v>277</v>
      </c>
      <c r="C28" s="228"/>
      <c r="D28" s="227" t="s">
        <v>224</v>
      </c>
      <c r="E28" s="227" t="s">
        <v>220</v>
      </c>
      <c r="F28" s="227" t="s">
        <v>221</v>
      </c>
      <c r="G28" s="231" t="s">
        <v>1112</v>
      </c>
      <c r="H28" s="231">
        <v>2</v>
      </c>
    </row>
    <row r="29" spans="1:8" ht="18.75" customHeight="1" x14ac:dyDescent="0.25">
      <c r="A29" s="225" t="s">
        <v>278</v>
      </c>
      <c r="B29" s="232" t="s">
        <v>279</v>
      </c>
      <c r="C29" s="228"/>
      <c r="D29" s="227" t="s">
        <v>257</v>
      </c>
      <c r="E29" s="227" t="s">
        <v>212</v>
      </c>
      <c r="F29" s="227" t="s">
        <v>211</v>
      </c>
      <c r="G29" s="229">
        <v>1</v>
      </c>
      <c r="H29" s="230" t="s">
        <v>1112</v>
      </c>
    </row>
    <row r="30" spans="1:8" ht="18.75" customHeight="1" x14ac:dyDescent="0.25">
      <c r="A30" s="225" t="s">
        <v>280</v>
      </c>
      <c r="B30" s="233" t="s">
        <v>281</v>
      </c>
      <c r="C30" s="228"/>
      <c r="D30" s="227" t="s">
        <v>201</v>
      </c>
      <c r="E30" s="227" t="s">
        <v>282</v>
      </c>
      <c r="F30" s="227" t="s">
        <v>203</v>
      </c>
      <c r="G30" s="231" t="s">
        <v>1112</v>
      </c>
      <c r="H30" s="231">
        <v>2</v>
      </c>
    </row>
    <row r="31" spans="1:8" ht="18.75" customHeight="1" x14ac:dyDescent="0.25">
      <c r="A31" s="225" t="s">
        <v>283</v>
      </c>
      <c r="B31" s="227" t="s">
        <v>284</v>
      </c>
      <c r="C31" s="228"/>
      <c r="D31" s="227" t="s">
        <v>219</v>
      </c>
      <c r="E31" s="227" t="s">
        <v>227</v>
      </c>
      <c r="F31" s="227" t="s">
        <v>228</v>
      </c>
      <c r="G31" s="230" t="s">
        <v>1112</v>
      </c>
      <c r="H31" s="230" t="s">
        <v>1112</v>
      </c>
    </row>
    <row r="32" spans="1:8" ht="18.75" customHeight="1" x14ac:dyDescent="0.25">
      <c r="A32" s="225" t="s">
        <v>285</v>
      </c>
      <c r="B32" s="227" t="s">
        <v>286</v>
      </c>
      <c r="C32" s="228"/>
      <c r="D32" s="227" t="s">
        <v>241</v>
      </c>
      <c r="E32" s="227" t="s">
        <v>242</v>
      </c>
      <c r="F32" s="227" t="s">
        <v>221</v>
      </c>
      <c r="G32" s="230" t="s">
        <v>1112</v>
      </c>
      <c r="H32" s="230" t="s">
        <v>1112</v>
      </c>
    </row>
    <row r="33" spans="1:8" ht="18.75" customHeight="1" x14ac:dyDescent="0.25">
      <c r="A33" s="225" t="s">
        <v>287</v>
      </c>
      <c r="B33" s="227" t="s">
        <v>288</v>
      </c>
      <c r="C33" s="228"/>
      <c r="D33" s="227" t="s">
        <v>224</v>
      </c>
      <c r="E33" s="227" t="s">
        <v>220</v>
      </c>
      <c r="F33" s="227" t="s">
        <v>221</v>
      </c>
      <c r="G33" s="230" t="s">
        <v>1112</v>
      </c>
      <c r="H33" s="230" t="s">
        <v>1112</v>
      </c>
    </row>
    <row r="34" spans="1:8" ht="18.75" customHeight="1" x14ac:dyDescent="0.25">
      <c r="A34" s="225" t="s">
        <v>289</v>
      </c>
      <c r="B34" s="227" t="s">
        <v>290</v>
      </c>
      <c r="C34" s="228"/>
      <c r="D34" s="227" t="s">
        <v>219</v>
      </c>
      <c r="E34" s="227" t="s">
        <v>227</v>
      </c>
      <c r="F34" s="227" t="s">
        <v>228</v>
      </c>
      <c r="G34" s="230" t="s">
        <v>1112</v>
      </c>
      <c r="H34" s="230" t="s">
        <v>1112</v>
      </c>
    </row>
    <row r="35" spans="1:8" ht="18.75" customHeight="1" x14ac:dyDescent="0.25">
      <c r="A35" s="225" t="s">
        <v>291</v>
      </c>
      <c r="B35" s="227" t="s">
        <v>292</v>
      </c>
      <c r="C35" s="228"/>
      <c r="D35" s="227" t="s">
        <v>270</v>
      </c>
      <c r="E35" s="227" t="s">
        <v>227</v>
      </c>
      <c r="F35" s="227" t="s">
        <v>228</v>
      </c>
      <c r="G35" s="230" t="s">
        <v>1112</v>
      </c>
      <c r="H35" s="230" t="s">
        <v>1112</v>
      </c>
    </row>
    <row r="36" spans="1:8" ht="18.75" customHeight="1" x14ac:dyDescent="0.25">
      <c r="A36" s="225" t="s">
        <v>293</v>
      </c>
      <c r="B36" s="233" t="s">
        <v>294</v>
      </c>
      <c r="C36" s="228"/>
      <c r="D36" s="227" t="s">
        <v>295</v>
      </c>
      <c r="E36" s="227" t="s">
        <v>202</v>
      </c>
      <c r="F36" s="227" t="s">
        <v>203</v>
      </c>
      <c r="G36" s="231" t="s">
        <v>1112</v>
      </c>
      <c r="H36" s="231">
        <v>2</v>
      </c>
    </row>
    <row r="37" spans="1:8" ht="18.75" customHeight="1" x14ac:dyDescent="0.25">
      <c r="A37" s="225" t="s">
        <v>296</v>
      </c>
      <c r="B37" s="227" t="s">
        <v>297</v>
      </c>
      <c r="C37" s="228"/>
      <c r="D37" s="227" t="s">
        <v>206</v>
      </c>
      <c r="E37" s="227" t="s">
        <v>207</v>
      </c>
      <c r="F37" s="227" t="s">
        <v>208</v>
      </c>
      <c r="G37" s="230" t="s">
        <v>1112</v>
      </c>
      <c r="H37" s="230" t="s">
        <v>1112</v>
      </c>
    </row>
    <row r="38" spans="1:8" ht="18.75" customHeight="1" x14ac:dyDescent="0.25">
      <c r="A38" s="225" t="s">
        <v>298</v>
      </c>
      <c r="B38" s="227" t="s">
        <v>299</v>
      </c>
      <c r="C38" s="228"/>
      <c r="D38" s="227" t="s">
        <v>241</v>
      </c>
      <c r="E38" s="227" t="s">
        <v>242</v>
      </c>
      <c r="F38" s="227" t="s">
        <v>221</v>
      </c>
      <c r="G38" s="230" t="s">
        <v>1112</v>
      </c>
      <c r="H38" s="230" t="s">
        <v>1112</v>
      </c>
    </row>
    <row r="39" spans="1:8" ht="18.75" customHeight="1" x14ac:dyDescent="0.25">
      <c r="A39" s="225" t="s">
        <v>300</v>
      </c>
      <c r="B39" s="233" t="s">
        <v>301</v>
      </c>
      <c r="C39" s="228"/>
      <c r="D39" s="227" t="s">
        <v>201</v>
      </c>
      <c r="E39" s="227" t="s">
        <v>282</v>
      </c>
      <c r="F39" s="227" t="s">
        <v>203</v>
      </c>
      <c r="G39" s="231" t="s">
        <v>1112</v>
      </c>
      <c r="H39" s="231">
        <v>2</v>
      </c>
    </row>
    <row r="40" spans="1:8" ht="18.75" customHeight="1" x14ac:dyDescent="0.25">
      <c r="A40" s="225" t="s">
        <v>302</v>
      </c>
      <c r="B40" s="227" t="s">
        <v>303</v>
      </c>
      <c r="C40" s="228"/>
      <c r="D40" s="227" t="s">
        <v>247</v>
      </c>
      <c r="E40" s="227" t="s">
        <v>212</v>
      </c>
      <c r="F40" s="227" t="s">
        <v>211</v>
      </c>
      <c r="G40" s="230" t="s">
        <v>1112</v>
      </c>
      <c r="H40" s="230" t="s">
        <v>1112</v>
      </c>
    </row>
    <row r="41" spans="1:8" ht="18.75" customHeight="1" x14ac:dyDescent="0.25">
      <c r="A41" s="225" t="s">
        <v>304</v>
      </c>
      <c r="B41" s="227" t="s">
        <v>305</v>
      </c>
      <c r="C41" s="228"/>
      <c r="D41" s="227" t="s">
        <v>247</v>
      </c>
      <c r="E41" s="227" t="s">
        <v>212</v>
      </c>
      <c r="F41" s="227" t="s">
        <v>211</v>
      </c>
      <c r="G41" s="230" t="s">
        <v>1112</v>
      </c>
      <c r="H41" s="230" t="s">
        <v>1112</v>
      </c>
    </row>
    <row r="42" spans="1:8" ht="18.75" customHeight="1" x14ac:dyDescent="0.25">
      <c r="A42" s="225" t="s">
        <v>306</v>
      </c>
      <c r="B42" s="233" t="s">
        <v>307</v>
      </c>
      <c r="C42" s="228"/>
      <c r="D42" s="227" t="s">
        <v>211</v>
      </c>
      <c r="E42" s="227" t="s">
        <v>212</v>
      </c>
      <c r="F42" s="227" t="s">
        <v>211</v>
      </c>
      <c r="G42" s="231" t="s">
        <v>1112</v>
      </c>
      <c r="H42" s="231">
        <v>2</v>
      </c>
    </row>
    <row r="43" spans="1:8" ht="18.75" customHeight="1" x14ac:dyDescent="0.25">
      <c r="A43" s="225" t="s">
        <v>308</v>
      </c>
      <c r="B43" s="227" t="s">
        <v>309</v>
      </c>
      <c r="C43" s="228"/>
      <c r="D43" s="227" t="s">
        <v>224</v>
      </c>
      <c r="E43" s="227" t="s">
        <v>220</v>
      </c>
      <c r="F43" s="227" t="s">
        <v>221</v>
      </c>
      <c r="G43" s="230" t="s">
        <v>1112</v>
      </c>
      <c r="H43" s="230" t="s">
        <v>1112</v>
      </c>
    </row>
    <row r="44" spans="1:8" ht="18.75" customHeight="1" x14ac:dyDescent="0.25">
      <c r="A44" s="225" t="s">
        <v>310</v>
      </c>
      <c r="B44" s="233" t="s">
        <v>311</v>
      </c>
      <c r="C44" s="228"/>
      <c r="D44" s="227" t="s">
        <v>257</v>
      </c>
      <c r="E44" s="227" t="s">
        <v>207</v>
      </c>
      <c r="F44" s="227" t="s">
        <v>208</v>
      </c>
      <c r="G44" s="231" t="s">
        <v>1112</v>
      </c>
      <c r="H44" s="231">
        <v>2</v>
      </c>
    </row>
    <row r="45" spans="1:8" ht="18.75" customHeight="1" x14ac:dyDescent="0.25">
      <c r="A45" s="225" t="s">
        <v>312</v>
      </c>
      <c r="B45" s="227" t="s">
        <v>313</v>
      </c>
      <c r="C45" s="228"/>
      <c r="D45" s="227" t="s">
        <v>314</v>
      </c>
      <c r="E45" s="227" t="s">
        <v>207</v>
      </c>
      <c r="F45" s="227" t="s">
        <v>208</v>
      </c>
      <c r="G45" s="230" t="s">
        <v>1112</v>
      </c>
      <c r="H45" s="230" t="s">
        <v>1112</v>
      </c>
    </row>
    <row r="46" spans="1:8" ht="18.75" customHeight="1" x14ac:dyDescent="0.25">
      <c r="A46" s="225" t="s">
        <v>315</v>
      </c>
      <c r="B46" s="232" t="s">
        <v>316</v>
      </c>
      <c r="C46" s="228"/>
      <c r="D46" s="227" t="s">
        <v>235</v>
      </c>
      <c r="E46" s="227" t="s">
        <v>212</v>
      </c>
      <c r="F46" s="227" t="s">
        <v>211</v>
      </c>
      <c r="G46" s="229">
        <v>1</v>
      </c>
      <c r="H46" s="230" t="s">
        <v>1112</v>
      </c>
    </row>
    <row r="47" spans="1:8" ht="18.75" customHeight="1" x14ac:dyDescent="0.25">
      <c r="A47" s="225" t="s">
        <v>317</v>
      </c>
      <c r="B47" s="227" t="s">
        <v>318</v>
      </c>
      <c r="C47" s="228"/>
      <c r="D47" s="227" t="s">
        <v>314</v>
      </c>
      <c r="E47" s="227" t="s">
        <v>212</v>
      </c>
      <c r="F47" s="227" t="s">
        <v>211</v>
      </c>
      <c r="G47" s="230" t="s">
        <v>1112</v>
      </c>
      <c r="H47" s="230" t="s">
        <v>1112</v>
      </c>
    </row>
    <row r="48" spans="1:8" ht="18.75" customHeight="1" x14ac:dyDescent="0.25">
      <c r="A48" s="225" t="s">
        <v>319</v>
      </c>
      <c r="B48" s="232" t="s">
        <v>320</v>
      </c>
      <c r="C48" s="228"/>
      <c r="D48" s="227" t="s">
        <v>201</v>
      </c>
      <c r="E48" s="227" t="s">
        <v>202</v>
      </c>
      <c r="F48" s="227" t="s">
        <v>203</v>
      </c>
      <c r="G48" s="229">
        <v>1</v>
      </c>
      <c r="H48" s="230" t="s">
        <v>1112</v>
      </c>
    </row>
    <row r="49" spans="1:8" ht="18.75" customHeight="1" x14ac:dyDescent="0.25">
      <c r="A49" s="225" t="s">
        <v>321</v>
      </c>
      <c r="B49" s="227" t="s">
        <v>322</v>
      </c>
      <c r="C49" s="228"/>
      <c r="D49" s="227" t="s">
        <v>238</v>
      </c>
      <c r="E49" s="227" t="s">
        <v>273</v>
      </c>
      <c r="F49" s="227" t="s">
        <v>221</v>
      </c>
      <c r="G49" s="230" t="s">
        <v>1112</v>
      </c>
      <c r="H49" s="230" t="s">
        <v>1112</v>
      </c>
    </row>
    <row r="50" spans="1:8" ht="18.75" customHeight="1" x14ac:dyDescent="0.25">
      <c r="A50" s="225" t="s">
        <v>323</v>
      </c>
      <c r="B50" s="232" t="s">
        <v>324</v>
      </c>
      <c r="C50" s="228"/>
      <c r="D50" s="227" t="s">
        <v>257</v>
      </c>
      <c r="E50" s="227" t="s">
        <v>202</v>
      </c>
      <c r="F50" s="227" t="s">
        <v>203</v>
      </c>
      <c r="G50" s="229">
        <v>1</v>
      </c>
      <c r="H50" s="230" t="s">
        <v>1112</v>
      </c>
    </row>
    <row r="51" spans="1:8" ht="18.75" customHeight="1" x14ac:dyDescent="0.25">
      <c r="A51" s="225" t="s">
        <v>325</v>
      </c>
      <c r="B51" s="227" t="s">
        <v>326</v>
      </c>
      <c r="C51" s="228"/>
      <c r="D51" s="227" t="s">
        <v>231</v>
      </c>
      <c r="E51" s="227" t="s">
        <v>242</v>
      </c>
      <c r="F51" s="227" t="s">
        <v>221</v>
      </c>
      <c r="G51" s="230" t="s">
        <v>1112</v>
      </c>
      <c r="H51" s="230" t="s">
        <v>1112</v>
      </c>
    </row>
    <row r="52" spans="1:8" ht="18.75" customHeight="1" x14ac:dyDescent="0.25">
      <c r="A52" s="225" t="s">
        <v>327</v>
      </c>
      <c r="B52" s="233" t="s">
        <v>328</v>
      </c>
      <c r="C52" s="228"/>
      <c r="D52" s="227" t="s">
        <v>238</v>
      </c>
      <c r="E52" s="227" t="s">
        <v>273</v>
      </c>
      <c r="F52" s="227" t="s">
        <v>221</v>
      </c>
      <c r="G52" s="231" t="s">
        <v>1112</v>
      </c>
      <c r="H52" s="231">
        <v>2</v>
      </c>
    </row>
    <row r="53" spans="1:8" ht="18.75" customHeight="1" x14ac:dyDescent="0.25">
      <c r="A53" s="225" t="s">
        <v>329</v>
      </c>
      <c r="B53" s="227" t="s">
        <v>330</v>
      </c>
      <c r="C53" s="228"/>
      <c r="D53" s="227" t="s">
        <v>221</v>
      </c>
      <c r="E53" s="227" t="s">
        <v>242</v>
      </c>
      <c r="F53" s="227" t="s">
        <v>221</v>
      </c>
      <c r="G53" s="230" t="s">
        <v>1112</v>
      </c>
      <c r="H53" s="230" t="s">
        <v>1112</v>
      </c>
    </row>
    <row r="54" spans="1:8" ht="18.75" customHeight="1" x14ac:dyDescent="0.25">
      <c r="A54" s="225" t="s">
        <v>331</v>
      </c>
      <c r="B54" s="227" t="s">
        <v>332</v>
      </c>
      <c r="C54" s="228"/>
      <c r="D54" s="227" t="s">
        <v>201</v>
      </c>
      <c r="E54" s="227" t="s">
        <v>202</v>
      </c>
      <c r="F54" s="227" t="s">
        <v>203</v>
      </c>
      <c r="G54" s="230" t="s">
        <v>1112</v>
      </c>
      <c r="H54" s="230" t="s">
        <v>1112</v>
      </c>
    </row>
    <row r="55" spans="1:8" ht="18.75" customHeight="1" x14ac:dyDescent="0.25">
      <c r="A55" s="225" t="s">
        <v>333</v>
      </c>
      <c r="B55" s="227" t="s">
        <v>334</v>
      </c>
      <c r="C55" s="228"/>
      <c r="D55" s="227" t="s">
        <v>221</v>
      </c>
      <c r="E55" s="227" t="s">
        <v>220</v>
      </c>
      <c r="F55" s="227" t="s">
        <v>221</v>
      </c>
      <c r="G55" s="230" t="s">
        <v>1112</v>
      </c>
      <c r="H55" s="230" t="s">
        <v>1112</v>
      </c>
    </row>
    <row r="56" spans="1:8" ht="18.75" customHeight="1" x14ac:dyDescent="0.25">
      <c r="A56" s="225" t="s">
        <v>335</v>
      </c>
      <c r="B56" s="227" t="s">
        <v>336</v>
      </c>
      <c r="C56" s="228"/>
      <c r="D56" s="227" t="s">
        <v>257</v>
      </c>
      <c r="E56" s="227" t="s">
        <v>212</v>
      </c>
      <c r="F56" s="227" t="s">
        <v>211</v>
      </c>
      <c r="G56" s="230" t="s">
        <v>1112</v>
      </c>
      <c r="H56" s="230" t="s">
        <v>1112</v>
      </c>
    </row>
    <row r="57" spans="1:8" ht="18.75" customHeight="1" x14ac:dyDescent="0.25">
      <c r="A57" s="225" t="s">
        <v>337</v>
      </c>
      <c r="B57" s="233" t="s">
        <v>338</v>
      </c>
      <c r="C57" s="228"/>
      <c r="D57" s="227" t="s">
        <v>201</v>
      </c>
      <c r="E57" s="227" t="s">
        <v>282</v>
      </c>
      <c r="F57" s="227" t="s">
        <v>203</v>
      </c>
      <c r="G57" s="231" t="s">
        <v>1112</v>
      </c>
      <c r="H57" s="231">
        <v>2</v>
      </c>
    </row>
    <row r="58" spans="1:8" ht="18.75" customHeight="1" x14ac:dyDescent="0.25">
      <c r="A58" s="225" t="s">
        <v>339</v>
      </c>
      <c r="B58" s="233" t="s">
        <v>340</v>
      </c>
      <c r="C58" s="228"/>
      <c r="D58" s="227" t="s">
        <v>221</v>
      </c>
      <c r="E58" s="227" t="s">
        <v>220</v>
      </c>
      <c r="F58" s="227" t="s">
        <v>221</v>
      </c>
      <c r="G58" s="231" t="s">
        <v>1112</v>
      </c>
      <c r="H58" s="231">
        <v>2</v>
      </c>
    </row>
    <row r="59" spans="1:8" ht="18.75" customHeight="1" x14ac:dyDescent="0.25">
      <c r="A59" s="225" t="s">
        <v>341</v>
      </c>
      <c r="B59" s="232" t="s">
        <v>342</v>
      </c>
      <c r="C59" s="228"/>
      <c r="D59" s="227" t="s">
        <v>257</v>
      </c>
      <c r="E59" s="227" t="s">
        <v>212</v>
      </c>
      <c r="F59" s="227" t="s">
        <v>211</v>
      </c>
      <c r="G59" s="229">
        <v>1</v>
      </c>
      <c r="H59" s="230" t="s">
        <v>1112</v>
      </c>
    </row>
    <row r="60" spans="1:8" ht="18.75" customHeight="1" x14ac:dyDescent="0.25">
      <c r="A60" s="225" t="s">
        <v>343</v>
      </c>
      <c r="B60" s="227" t="s">
        <v>344</v>
      </c>
      <c r="C60" s="228"/>
      <c r="D60" s="227" t="s">
        <v>224</v>
      </c>
      <c r="E60" s="227" t="s">
        <v>220</v>
      </c>
      <c r="F60" s="227" t="s">
        <v>221</v>
      </c>
      <c r="G60" s="230" t="s">
        <v>1112</v>
      </c>
      <c r="H60" s="230" t="s">
        <v>1112</v>
      </c>
    </row>
    <row r="61" spans="1:8" ht="18.75" customHeight="1" x14ac:dyDescent="0.25">
      <c r="A61" s="225" t="s">
        <v>345</v>
      </c>
      <c r="B61" s="227" t="s">
        <v>346</v>
      </c>
      <c r="C61" s="228"/>
      <c r="D61" s="227" t="s">
        <v>201</v>
      </c>
      <c r="E61" s="227" t="s">
        <v>202</v>
      </c>
      <c r="F61" s="227" t="s">
        <v>203</v>
      </c>
      <c r="G61" s="230" t="s">
        <v>1112</v>
      </c>
      <c r="H61" s="230" t="s">
        <v>1112</v>
      </c>
    </row>
    <row r="62" spans="1:8" ht="18.75" customHeight="1" x14ac:dyDescent="0.25">
      <c r="A62" s="225" t="s">
        <v>347</v>
      </c>
      <c r="B62" s="227" t="s">
        <v>348</v>
      </c>
      <c r="C62" s="228"/>
      <c r="D62" s="227" t="s">
        <v>314</v>
      </c>
      <c r="E62" s="227" t="s">
        <v>207</v>
      </c>
      <c r="F62" s="227" t="s">
        <v>208</v>
      </c>
      <c r="G62" s="230" t="s">
        <v>1112</v>
      </c>
      <c r="H62" s="230" t="s">
        <v>1112</v>
      </c>
    </row>
    <row r="63" spans="1:8" ht="18.75" customHeight="1" x14ac:dyDescent="0.25">
      <c r="A63" s="225" t="s">
        <v>349</v>
      </c>
      <c r="B63" s="227" t="s">
        <v>350</v>
      </c>
      <c r="C63" s="228"/>
      <c r="D63" s="227" t="s">
        <v>206</v>
      </c>
      <c r="E63" s="227" t="s">
        <v>207</v>
      </c>
      <c r="F63" s="227" t="s">
        <v>208</v>
      </c>
      <c r="G63" s="230" t="s">
        <v>1112</v>
      </c>
      <c r="H63" s="230" t="s">
        <v>1112</v>
      </c>
    </row>
    <row r="64" spans="1:8" ht="18.75" customHeight="1" x14ac:dyDescent="0.25">
      <c r="A64" s="225" t="s">
        <v>351</v>
      </c>
      <c r="B64" s="232" t="s">
        <v>352</v>
      </c>
      <c r="C64" s="228"/>
      <c r="D64" s="227" t="s">
        <v>353</v>
      </c>
      <c r="E64" s="227" t="s">
        <v>207</v>
      </c>
      <c r="F64" s="227" t="s">
        <v>208</v>
      </c>
      <c r="G64" s="229">
        <v>1</v>
      </c>
      <c r="H64" s="230" t="s">
        <v>1112</v>
      </c>
    </row>
    <row r="65" spans="1:8" ht="18.75" customHeight="1" x14ac:dyDescent="0.25">
      <c r="A65" s="225" t="s">
        <v>354</v>
      </c>
      <c r="B65" s="227" t="s">
        <v>355</v>
      </c>
      <c r="C65" s="228"/>
      <c r="D65" s="227" t="s">
        <v>356</v>
      </c>
      <c r="E65" s="227" t="s">
        <v>232</v>
      </c>
      <c r="F65" s="227" t="s">
        <v>208</v>
      </c>
      <c r="G65" s="230" t="s">
        <v>1112</v>
      </c>
      <c r="H65" s="230" t="s">
        <v>1112</v>
      </c>
    </row>
    <row r="66" spans="1:8" ht="18.75" customHeight="1" x14ac:dyDescent="0.25">
      <c r="A66" s="225" t="s">
        <v>357</v>
      </c>
      <c r="B66" s="233" t="s">
        <v>358</v>
      </c>
      <c r="C66" s="228"/>
      <c r="D66" s="227" t="s">
        <v>359</v>
      </c>
      <c r="E66" s="227"/>
      <c r="F66" s="227" t="s">
        <v>221</v>
      </c>
      <c r="G66" s="231" t="s">
        <v>1112</v>
      </c>
      <c r="H66" s="231">
        <v>2</v>
      </c>
    </row>
    <row r="67" spans="1:8" ht="18.75" customHeight="1" x14ac:dyDescent="0.25">
      <c r="A67" s="225" t="s">
        <v>360</v>
      </c>
      <c r="B67" s="227" t="s">
        <v>361</v>
      </c>
      <c r="C67" s="228"/>
      <c r="D67" s="227" t="s">
        <v>257</v>
      </c>
      <c r="E67" s="227" t="s">
        <v>202</v>
      </c>
      <c r="F67" s="227" t="s">
        <v>203</v>
      </c>
      <c r="G67" s="230" t="s">
        <v>1112</v>
      </c>
      <c r="H67" s="230" t="s">
        <v>1112</v>
      </c>
    </row>
    <row r="68" spans="1:8" ht="18.75" customHeight="1" x14ac:dyDescent="0.25">
      <c r="A68" s="225" t="s">
        <v>362</v>
      </c>
      <c r="B68" s="227" t="s">
        <v>363</v>
      </c>
      <c r="C68" s="228"/>
      <c r="D68" s="227" t="s">
        <v>250</v>
      </c>
      <c r="E68" s="227" t="s">
        <v>207</v>
      </c>
      <c r="F68" s="227" t="s">
        <v>208</v>
      </c>
      <c r="G68" s="230" t="s">
        <v>1112</v>
      </c>
      <c r="H68" s="230" t="s">
        <v>1112</v>
      </c>
    </row>
    <row r="69" spans="1:8" ht="18.75" customHeight="1" x14ac:dyDescent="0.25">
      <c r="A69" s="225" t="s">
        <v>364</v>
      </c>
      <c r="B69" s="227" t="s">
        <v>365</v>
      </c>
      <c r="C69" s="228"/>
      <c r="D69" s="227" t="s">
        <v>270</v>
      </c>
      <c r="E69" s="227" t="s">
        <v>227</v>
      </c>
      <c r="F69" s="227" t="s">
        <v>228</v>
      </c>
      <c r="G69" s="230" t="s">
        <v>1112</v>
      </c>
      <c r="H69" s="230" t="s">
        <v>1112</v>
      </c>
    </row>
    <row r="70" spans="1:8" ht="18.75" customHeight="1" x14ac:dyDescent="0.25">
      <c r="A70" s="225" t="s">
        <v>366</v>
      </c>
      <c r="B70" s="227" t="s">
        <v>367</v>
      </c>
      <c r="C70" s="228"/>
      <c r="D70" s="227" t="s">
        <v>359</v>
      </c>
      <c r="E70" s="227" t="s">
        <v>220</v>
      </c>
      <c r="F70" s="227" t="s">
        <v>221</v>
      </c>
      <c r="G70" s="230" t="s">
        <v>1112</v>
      </c>
      <c r="H70" s="230" t="s">
        <v>1112</v>
      </c>
    </row>
    <row r="71" spans="1:8" ht="18.75" customHeight="1" x14ac:dyDescent="0.25">
      <c r="A71" s="225" t="s">
        <v>368</v>
      </c>
      <c r="B71" s="232" t="s">
        <v>369</v>
      </c>
      <c r="C71" s="228"/>
      <c r="D71" s="227" t="s">
        <v>238</v>
      </c>
      <c r="E71" s="227" t="s">
        <v>273</v>
      </c>
      <c r="F71" s="227" t="s">
        <v>221</v>
      </c>
      <c r="G71" s="229">
        <v>1</v>
      </c>
      <c r="H71" s="230" t="s">
        <v>1112</v>
      </c>
    </row>
    <row r="72" spans="1:8" ht="18.75" customHeight="1" x14ac:dyDescent="0.25">
      <c r="A72" s="225" t="s">
        <v>370</v>
      </c>
      <c r="B72" s="233" t="s">
        <v>371</v>
      </c>
      <c r="C72" s="228"/>
      <c r="D72" s="227" t="s">
        <v>224</v>
      </c>
      <c r="E72" s="227" t="s">
        <v>220</v>
      </c>
      <c r="F72" s="227" t="s">
        <v>221</v>
      </c>
      <c r="G72" s="231" t="s">
        <v>1112</v>
      </c>
      <c r="H72" s="231">
        <v>2</v>
      </c>
    </row>
    <row r="73" spans="1:8" ht="18.75" customHeight="1" x14ac:dyDescent="0.25">
      <c r="A73" s="225" t="s">
        <v>372</v>
      </c>
      <c r="B73" s="227" t="s">
        <v>373</v>
      </c>
      <c r="C73" s="228"/>
      <c r="D73" s="227" t="s">
        <v>374</v>
      </c>
      <c r="E73" s="227" t="s">
        <v>227</v>
      </c>
      <c r="F73" s="227" t="s">
        <v>228</v>
      </c>
      <c r="G73" s="230" t="s">
        <v>1112</v>
      </c>
      <c r="H73" s="230" t="s">
        <v>1112</v>
      </c>
    </row>
    <row r="74" spans="1:8" ht="18.75" customHeight="1" x14ac:dyDescent="0.25">
      <c r="A74" s="225" t="s">
        <v>375</v>
      </c>
      <c r="B74" s="227" t="s">
        <v>376</v>
      </c>
      <c r="C74" s="228"/>
      <c r="D74" s="227" t="s">
        <v>219</v>
      </c>
      <c r="E74" s="227" t="s">
        <v>220</v>
      </c>
      <c r="F74" s="227" t="s">
        <v>221</v>
      </c>
      <c r="G74" s="230" t="s">
        <v>1112</v>
      </c>
      <c r="H74" s="230" t="s">
        <v>1112</v>
      </c>
    </row>
    <row r="75" spans="1:8" ht="18.75" customHeight="1" x14ac:dyDescent="0.25">
      <c r="A75" s="225" t="s">
        <v>377</v>
      </c>
      <c r="B75" s="232" t="s">
        <v>378</v>
      </c>
      <c r="C75" s="228"/>
      <c r="D75" s="227" t="s">
        <v>224</v>
      </c>
      <c r="E75" s="227" t="s">
        <v>220</v>
      </c>
      <c r="F75" s="227" t="s">
        <v>221</v>
      </c>
      <c r="G75" s="229">
        <v>1</v>
      </c>
      <c r="H75" s="230" t="s">
        <v>1112</v>
      </c>
    </row>
    <row r="76" spans="1:8" ht="18.75" customHeight="1" x14ac:dyDescent="0.25">
      <c r="A76" s="225" t="s">
        <v>379</v>
      </c>
      <c r="B76" s="227" t="s">
        <v>380</v>
      </c>
      <c r="C76" s="228"/>
      <c r="D76" s="227" t="s">
        <v>314</v>
      </c>
      <c r="E76" s="227" t="s">
        <v>207</v>
      </c>
      <c r="F76" s="227" t="s">
        <v>208</v>
      </c>
      <c r="G76" s="230" t="s">
        <v>1112</v>
      </c>
      <c r="H76" s="230" t="s">
        <v>1112</v>
      </c>
    </row>
    <row r="77" spans="1:8" ht="18.75" customHeight="1" x14ac:dyDescent="0.25">
      <c r="A77" s="225" t="s">
        <v>381</v>
      </c>
      <c r="B77" s="227" t="s">
        <v>382</v>
      </c>
      <c r="C77" s="228"/>
      <c r="D77" s="227" t="s">
        <v>257</v>
      </c>
      <c r="E77" s="227" t="s">
        <v>212</v>
      </c>
      <c r="F77" s="227" t="s">
        <v>211</v>
      </c>
      <c r="G77" s="230" t="s">
        <v>1112</v>
      </c>
      <c r="H77" s="230" t="s">
        <v>1112</v>
      </c>
    </row>
    <row r="78" spans="1:8" ht="18.75" customHeight="1" x14ac:dyDescent="0.25">
      <c r="A78" s="225" t="s">
        <v>383</v>
      </c>
      <c r="B78" s="233" t="s">
        <v>384</v>
      </c>
      <c r="C78" s="228"/>
      <c r="D78" s="227" t="s">
        <v>224</v>
      </c>
      <c r="E78" s="227" t="s">
        <v>220</v>
      </c>
      <c r="F78" s="227" t="s">
        <v>221</v>
      </c>
      <c r="G78" s="231" t="s">
        <v>1112</v>
      </c>
      <c r="H78" s="231">
        <v>2</v>
      </c>
    </row>
    <row r="79" spans="1:8" ht="18.75" customHeight="1" x14ac:dyDescent="0.25">
      <c r="A79" s="225" t="s">
        <v>385</v>
      </c>
      <c r="B79" s="232" t="s">
        <v>386</v>
      </c>
      <c r="C79" s="228"/>
      <c r="D79" s="227" t="s">
        <v>295</v>
      </c>
      <c r="E79" s="227" t="s">
        <v>202</v>
      </c>
      <c r="F79" s="227" t="s">
        <v>203</v>
      </c>
      <c r="G79" s="229">
        <v>1</v>
      </c>
      <c r="H79" s="230" t="s">
        <v>1112</v>
      </c>
    </row>
    <row r="80" spans="1:8" ht="18.75" customHeight="1" x14ac:dyDescent="0.25">
      <c r="A80" s="225" t="s">
        <v>387</v>
      </c>
      <c r="B80" s="227" t="s">
        <v>388</v>
      </c>
      <c r="C80" s="228"/>
      <c r="D80" s="227" t="s">
        <v>241</v>
      </c>
      <c r="E80" s="227" t="s">
        <v>232</v>
      </c>
      <c r="F80" s="227" t="s">
        <v>208</v>
      </c>
      <c r="G80" s="230" t="s">
        <v>1112</v>
      </c>
      <c r="H80" s="230" t="s">
        <v>1112</v>
      </c>
    </row>
    <row r="81" spans="1:8" ht="18.75" customHeight="1" x14ac:dyDescent="0.25">
      <c r="A81" s="225" t="s">
        <v>389</v>
      </c>
      <c r="B81" s="227" t="s">
        <v>390</v>
      </c>
      <c r="C81" s="228"/>
      <c r="D81" s="227" t="s">
        <v>247</v>
      </c>
      <c r="E81" s="227" t="s">
        <v>212</v>
      </c>
      <c r="F81" s="227" t="s">
        <v>211</v>
      </c>
      <c r="G81" s="230" t="s">
        <v>1112</v>
      </c>
      <c r="H81" s="230" t="s">
        <v>1112</v>
      </c>
    </row>
    <row r="82" spans="1:8" ht="18.75" customHeight="1" x14ac:dyDescent="0.25">
      <c r="A82" s="225" t="s">
        <v>391</v>
      </c>
      <c r="B82" s="227" t="s">
        <v>392</v>
      </c>
      <c r="C82" s="228"/>
      <c r="D82" s="227" t="s">
        <v>250</v>
      </c>
      <c r="E82" s="227" t="s">
        <v>207</v>
      </c>
      <c r="F82" s="227" t="s">
        <v>208</v>
      </c>
      <c r="G82" s="230" t="s">
        <v>1112</v>
      </c>
      <c r="H82" s="230" t="s">
        <v>1112</v>
      </c>
    </row>
    <row r="83" spans="1:8" ht="18.75" customHeight="1" x14ac:dyDescent="0.25">
      <c r="A83" s="225" t="s">
        <v>393</v>
      </c>
      <c r="B83" s="227" t="s">
        <v>394</v>
      </c>
      <c r="C83" s="228"/>
      <c r="D83" s="227" t="s">
        <v>395</v>
      </c>
      <c r="E83" s="227" t="s">
        <v>232</v>
      </c>
      <c r="F83" s="227" t="s">
        <v>208</v>
      </c>
      <c r="G83" s="230" t="s">
        <v>1112</v>
      </c>
      <c r="H83" s="230" t="s">
        <v>1112</v>
      </c>
    </row>
    <row r="84" spans="1:8" ht="18.75" customHeight="1" x14ac:dyDescent="0.25">
      <c r="A84" s="225" t="s">
        <v>396</v>
      </c>
      <c r="B84" s="227" t="s">
        <v>397</v>
      </c>
      <c r="C84" s="228"/>
      <c r="D84" s="227" t="s">
        <v>201</v>
      </c>
      <c r="E84" s="227" t="s">
        <v>202</v>
      </c>
      <c r="F84" s="227" t="s">
        <v>203</v>
      </c>
      <c r="G84" s="230" t="s">
        <v>1112</v>
      </c>
      <c r="H84" s="230" t="s">
        <v>1112</v>
      </c>
    </row>
    <row r="85" spans="1:8" ht="18.75" customHeight="1" x14ac:dyDescent="0.25">
      <c r="A85" s="225" t="s">
        <v>398</v>
      </c>
      <c r="B85" s="227" t="s">
        <v>399</v>
      </c>
      <c r="C85" s="228"/>
      <c r="D85" s="227" t="s">
        <v>295</v>
      </c>
      <c r="E85" s="227" t="s">
        <v>202</v>
      </c>
      <c r="F85" s="227" t="s">
        <v>203</v>
      </c>
      <c r="G85" s="230" t="s">
        <v>1112</v>
      </c>
      <c r="H85" s="230" t="s">
        <v>1112</v>
      </c>
    </row>
    <row r="86" spans="1:8" ht="18.75" customHeight="1" x14ac:dyDescent="0.25">
      <c r="A86" s="225" t="s">
        <v>400</v>
      </c>
      <c r="B86" s="233" t="s">
        <v>401</v>
      </c>
      <c r="C86" s="228"/>
      <c r="D86" s="227" t="s">
        <v>270</v>
      </c>
      <c r="E86" s="227" t="s">
        <v>227</v>
      </c>
      <c r="F86" s="227" t="s">
        <v>228</v>
      </c>
      <c r="G86" s="231" t="s">
        <v>1112</v>
      </c>
      <c r="H86" s="231">
        <v>2</v>
      </c>
    </row>
    <row r="87" spans="1:8" ht="18.75" customHeight="1" x14ac:dyDescent="0.25">
      <c r="A87" s="225" t="s">
        <v>402</v>
      </c>
      <c r="B87" s="227" t="s">
        <v>403</v>
      </c>
      <c r="C87" s="228"/>
      <c r="D87" s="227" t="s">
        <v>215</v>
      </c>
      <c r="E87" s="227" t="s">
        <v>212</v>
      </c>
      <c r="F87" s="227" t="s">
        <v>211</v>
      </c>
      <c r="G87" s="230" t="s">
        <v>1112</v>
      </c>
      <c r="H87" s="230" t="s">
        <v>1112</v>
      </c>
    </row>
    <row r="88" spans="1:8" ht="18.75" customHeight="1" x14ac:dyDescent="0.25">
      <c r="A88" s="225" t="s">
        <v>404</v>
      </c>
      <c r="B88" s="227" t="s">
        <v>405</v>
      </c>
      <c r="C88" s="228"/>
      <c r="D88" s="227" t="s">
        <v>206</v>
      </c>
      <c r="E88" s="227" t="s">
        <v>207</v>
      </c>
      <c r="F88" s="227" t="s">
        <v>208</v>
      </c>
      <c r="G88" s="230" t="s">
        <v>1112</v>
      </c>
      <c r="H88" s="230" t="s">
        <v>1112</v>
      </c>
    </row>
    <row r="89" spans="1:8" ht="18.75" customHeight="1" x14ac:dyDescent="0.25">
      <c r="A89" s="225" t="s">
        <v>406</v>
      </c>
      <c r="B89" s="227" t="s">
        <v>407</v>
      </c>
      <c r="C89" s="228"/>
      <c r="D89" s="227" t="s">
        <v>215</v>
      </c>
      <c r="E89" s="227" t="s">
        <v>216</v>
      </c>
      <c r="F89" s="227" t="s">
        <v>211</v>
      </c>
      <c r="G89" s="230" t="s">
        <v>1112</v>
      </c>
      <c r="H89" s="230" t="s">
        <v>1112</v>
      </c>
    </row>
    <row r="90" spans="1:8" ht="18.75" customHeight="1" x14ac:dyDescent="0.25">
      <c r="A90" s="225" t="s">
        <v>408</v>
      </c>
      <c r="B90" s="227" t="s">
        <v>409</v>
      </c>
      <c r="C90" s="228"/>
      <c r="D90" s="227" t="s">
        <v>219</v>
      </c>
      <c r="E90" s="227" t="s">
        <v>220</v>
      </c>
      <c r="F90" s="227" t="s">
        <v>221</v>
      </c>
      <c r="G90" s="230" t="s">
        <v>1112</v>
      </c>
      <c r="H90" s="230" t="s">
        <v>1112</v>
      </c>
    </row>
    <row r="91" spans="1:8" ht="18.75" customHeight="1" x14ac:dyDescent="0.25">
      <c r="A91" s="225" t="s">
        <v>410</v>
      </c>
      <c r="B91" s="227" t="s">
        <v>411</v>
      </c>
      <c r="C91" s="228"/>
      <c r="D91" s="227" t="s">
        <v>247</v>
      </c>
      <c r="E91" s="227" t="s">
        <v>212</v>
      </c>
      <c r="F91" s="227" t="s">
        <v>211</v>
      </c>
      <c r="G91" s="230" t="s">
        <v>1112</v>
      </c>
      <c r="H91" s="230" t="s">
        <v>1112</v>
      </c>
    </row>
    <row r="92" spans="1:8" ht="18.75" customHeight="1" x14ac:dyDescent="0.25">
      <c r="A92" s="225" t="s">
        <v>412</v>
      </c>
      <c r="B92" s="227" t="s">
        <v>413</v>
      </c>
      <c r="C92" s="228"/>
      <c r="D92" s="227" t="s">
        <v>206</v>
      </c>
      <c r="E92" s="227" t="s">
        <v>207</v>
      </c>
      <c r="F92" s="227" t="s">
        <v>208</v>
      </c>
      <c r="G92" s="230" t="s">
        <v>1112</v>
      </c>
      <c r="H92" s="230" t="s">
        <v>1112</v>
      </c>
    </row>
    <row r="93" spans="1:8" ht="18.75" customHeight="1" x14ac:dyDescent="0.25">
      <c r="A93" s="225" t="s">
        <v>414</v>
      </c>
      <c r="B93" s="233" t="s">
        <v>415</v>
      </c>
      <c r="C93" s="228"/>
      <c r="D93" s="227" t="s">
        <v>241</v>
      </c>
      <c r="E93" s="227" t="s">
        <v>232</v>
      </c>
      <c r="F93" s="227" t="s">
        <v>208</v>
      </c>
      <c r="G93" s="231" t="s">
        <v>1112</v>
      </c>
      <c r="H93" s="231">
        <v>2</v>
      </c>
    </row>
    <row r="94" spans="1:8" ht="18.75" customHeight="1" x14ac:dyDescent="0.25">
      <c r="A94" s="225" t="s">
        <v>416</v>
      </c>
      <c r="B94" s="227" t="s">
        <v>417</v>
      </c>
      <c r="C94" s="228"/>
      <c r="D94" s="227" t="s">
        <v>270</v>
      </c>
      <c r="E94" s="227" t="s">
        <v>227</v>
      </c>
      <c r="F94" s="227" t="s">
        <v>228</v>
      </c>
      <c r="G94" s="230" t="s">
        <v>1112</v>
      </c>
      <c r="H94" s="230" t="s">
        <v>1112</v>
      </c>
    </row>
    <row r="95" spans="1:8" ht="18.75" customHeight="1" x14ac:dyDescent="0.25">
      <c r="A95" s="225" t="s">
        <v>418</v>
      </c>
      <c r="B95" s="227" t="s">
        <v>419</v>
      </c>
      <c r="C95" s="228"/>
      <c r="D95" s="227" t="s">
        <v>215</v>
      </c>
      <c r="E95" s="227" t="s">
        <v>212</v>
      </c>
      <c r="F95" s="227" t="s">
        <v>211</v>
      </c>
      <c r="G95" s="230" t="s">
        <v>1112</v>
      </c>
      <c r="H95" s="230" t="s">
        <v>1112</v>
      </c>
    </row>
    <row r="96" spans="1:8" ht="18.75" customHeight="1" x14ac:dyDescent="0.25">
      <c r="A96" s="225" t="s">
        <v>420</v>
      </c>
      <c r="B96" s="233" t="s">
        <v>421</v>
      </c>
      <c r="C96" s="228"/>
      <c r="D96" s="227" t="s">
        <v>247</v>
      </c>
      <c r="E96" s="227" t="s">
        <v>212</v>
      </c>
      <c r="F96" s="227" t="s">
        <v>211</v>
      </c>
      <c r="G96" s="231" t="s">
        <v>1112</v>
      </c>
      <c r="H96" s="231">
        <v>2</v>
      </c>
    </row>
    <row r="97" spans="1:8" ht="18.75" customHeight="1" x14ac:dyDescent="0.25">
      <c r="A97" s="225" t="s">
        <v>422</v>
      </c>
      <c r="B97" s="227" t="s">
        <v>423</v>
      </c>
      <c r="C97" s="228"/>
      <c r="D97" s="227" t="s">
        <v>247</v>
      </c>
      <c r="E97" s="227" t="s">
        <v>212</v>
      </c>
      <c r="F97" s="227" t="s">
        <v>211</v>
      </c>
      <c r="G97" s="230" t="s">
        <v>1112</v>
      </c>
      <c r="H97" s="230" t="s">
        <v>1112</v>
      </c>
    </row>
    <row r="98" spans="1:8" ht="18.75" customHeight="1" x14ac:dyDescent="0.25">
      <c r="A98" s="225" t="s">
        <v>424</v>
      </c>
      <c r="B98" s="227" t="s">
        <v>425</v>
      </c>
      <c r="C98" s="228"/>
      <c r="D98" s="227" t="s">
        <v>356</v>
      </c>
      <c r="E98" s="227" t="s">
        <v>232</v>
      </c>
      <c r="F98" s="227" t="s">
        <v>208</v>
      </c>
      <c r="G98" s="230" t="s">
        <v>1112</v>
      </c>
      <c r="H98" s="230" t="s">
        <v>1112</v>
      </c>
    </row>
    <row r="99" spans="1:8" ht="18.75" customHeight="1" x14ac:dyDescent="0.25">
      <c r="A99" s="225" t="s">
        <v>426</v>
      </c>
      <c r="B99" s="233" t="s">
        <v>427</v>
      </c>
      <c r="C99" s="228"/>
      <c r="D99" s="227" t="s">
        <v>359</v>
      </c>
      <c r="E99" s="227" t="s">
        <v>220</v>
      </c>
      <c r="F99" s="227" t="s">
        <v>221</v>
      </c>
      <c r="G99" s="231" t="s">
        <v>1112</v>
      </c>
      <c r="H99" s="231">
        <v>2</v>
      </c>
    </row>
    <row r="100" spans="1:8" ht="18.75" customHeight="1" x14ac:dyDescent="0.25">
      <c r="A100" s="225" t="s">
        <v>428</v>
      </c>
      <c r="B100" s="227" t="s">
        <v>429</v>
      </c>
      <c r="C100" s="228"/>
      <c r="D100" s="227" t="s">
        <v>359</v>
      </c>
      <c r="E100" s="227" t="s">
        <v>220</v>
      </c>
      <c r="F100" s="227" t="s">
        <v>221</v>
      </c>
      <c r="G100" s="230" t="s">
        <v>1112</v>
      </c>
      <c r="H100" s="230" t="s">
        <v>1112</v>
      </c>
    </row>
    <row r="101" spans="1:8" ht="18.75" customHeight="1" x14ac:dyDescent="0.25">
      <c r="A101" s="225" t="s">
        <v>430</v>
      </c>
      <c r="B101" s="227" t="s">
        <v>431</v>
      </c>
      <c r="C101" s="228"/>
      <c r="D101" s="227" t="s">
        <v>270</v>
      </c>
      <c r="E101" s="227" t="s">
        <v>227</v>
      </c>
      <c r="F101" s="227" t="s">
        <v>228</v>
      </c>
      <c r="G101" s="230" t="s">
        <v>1112</v>
      </c>
      <c r="H101" s="230" t="s">
        <v>1112</v>
      </c>
    </row>
    <row r="102" spans="1:8" ht="18.75" customHeight="1" x14ac:dyDescent="0.25">
      <c r="A102" s="225" t="s">
        <v>432</v>
      </c>
      <c r="B102" s="227" t="s">
        <v>433</v>
      </c>
      <c r="C102" s="228"/>
      <c r="D102" s="227" t="s">
        <v>270</v>
      </c>
      <c r="E102" s="227" t="s">
        <v>227</v>
      </c>
      <c r="F102" s="227" t="s">
        <v>228</v>
      </c>
      <c r="G102" s="230" t="s">
        <v>1112</v>
      </c>
      <c r="H102" s="230" t="s">
        <v>1112</v>
      </c>
    </row>
    <row r="103" spans="1:8" ht="18.75" customHeight="1" x14ac:dyDescent="0.25">
      <c r="A103" s="225" t="s">
        <v>434</v>
      </c>
      <c r="B103" s="227" t="s">
        <v>435</v>
      </c>
      <c r="C103" s="228"/>
      <c r="D103" s="227" t="s">
        <v>231</v>
      </c>
      <c r="E103" s="227" t="s">
        <v>242</v>
      </c>
      <c r="F103" s="227" t="s">
        <v>221</v>
      </c>
      <c r="G103" s="230" t="s">
        <v>1112</v>
      </c>
      <c r="H103" s="230" t="s">
        <v>1112</v>
      </c>
    </row>
    <row r="104" spans="1:8" ht="18.75" customHeight="1" x14ac:dyDescent="0.25">
      <c r="A104" s="225" t="s">
        <v>436</v>
      </c>
      <c r="B104" s="227" t="s">
        <v>437</v>
      </c>
      <c r="C104" s="228"/>
      <c r="D104" s="227" t="s">
        <v>228</v>
      </c>
      <c r="E104" s="227" t="s">
        <v>227</v>
      </c>
      <c r="F104" s="227" t="s">
        <v>228</v>
      </c>
      <c r="G104" s="230" t="s">
        <v>1112</v>
      </c>
      <c r="H104" s="230" t="s">
        <v>1112</v>
      </c>
    </row>
    <row r="105" spans="1:8" ht="18.75" customHeight="1" x14ac:dyDescent="0.25">
      <c r="A105" s="225" t="s">
        <v>438</v>
      </c>
      <c r="B105" s="227" t="s">
        <v>439</v>
      </c>
      <c r="C105" s="228"/>
      <c r="D105" s="227" t="s">
        <v>257</v>
      </c>
      <c r="E105" s="227" t="s">
        <v>207</v>
      </c>
      <c r="F105" s="227" t="s">
        <v>208</v>
      </c>
      <c r="G105" s="230" t="s">
        <v>1112</v>
      </c>
      <c r="H105" s="230" t="s">
        <v>1112</v>
      </c>
    </row>
    <row r="106" spans="1:8" ht="18.75" customHeight="1" x14ac:dyDescent="0.25">
      <c r="A106" s="225" t="s">
        <v>440</v>
      </c>
      <c r="B106" s="232" t="s">
        <v>441</v>
      </c>
      <c r="C106" s="228"/>
      <c r="D106" s="227" t="s">
        <v>238</v>
      </c>
      <c r="E106" s="227" t="s">
        <v>273</v>
      </c>
      <c r="F106" s="227" t="s">
        <v>221</v>
      </c>
      <c r="G106" s="229">
        <v>1</v>
      </c>
      <c r="H106" s="230" t="s">
        <v>1112</v>
      </c>
    </row>
    <row r="107" spans="1:8" ht="18.75" customHeight="1" x14ac:dyDescent="0.25">
      <c r="A107" s="225" t="s">
        <v>442</v>
      </c>
      <c r="B107" s="227" t="s">
        <v>443</v>
      </c>
      <c r="C107" s="228"/>
      <c r="D107" s="227" t="s">
        <v>241</v>
      </c>
      <c r="E107" s="227" t="s">
        <v>242</v>
      </c>
      <c r="F107" s="227" t="s">
        <v>221</v>
      </c>
      <c r="G107" s="230" t="s">
        <v>1112</v>
      </c>
      <c r="H107" s="230" t="s">
        <v>1112</v>
      </c>
    </row>
    <row r="108" spans="1:8" ht="18.75" customHeight="1" x14ac:dyDescent="0.25">
      <c r="A108" s="225" t="s">
        <v>444</v>
      </c>
      <c r="B108" s="227" t="s">
        <v>445</v>
      </c>
      <c r="C108" s="228"/>
      <c r="D108" s="227" t="s">
        <v>231</v>
      </c>
      <c r="E108" s="227" t="s">
        <v>232</v>
      </c>
      <c r="F108" s="227" t="s">
        <v>208</v>
      </c>
      <c r="G108" s="230" t="s">
        <v>1112</v>
      </c>
      <c r="H108" s="230" t="s">
        <v>1112</v>
      </c>
    </row>
    <row r="109" spans="1:8" ht="18.75" customHeight="1" x14ac:dyDescent="0.25">
      <c r="A109" s="225" t="s">
        <v>446</v>
      </c>
      <c r="B109" s="227" t="s">
        <v>447</v>
      </c>
      <c r="C109" s="228"/>
      <c r="D109" s="227" t="s">
        <v>235</v>
      </c>
      <c r="E109" s="227" t="s">
        <v>212</v>
      </c>
      <c r="F109" s="227" t="s">
        <v>211</v>
      </c>
      <c r="G109" s="230" t="s">
        <v>1112</v>
      </c>
      <c r="H109" s="230" t="s">
        <v>1112</v>
      </c>
    </row>
    <row r="110" spans="1:8" ht="18.75" customHeight="1" x14ac:dyDescent="0.25">
      <c r="A110" s="225" t="s">
        <v>448</v>
      </c>
      <c r="B110" s="227" t="s">
        <v>449</v>
      </c>
      <c r="C110" s="228"/>
      <c r="D110" s="227" t="s">
        <v>450</v>
      </c>
      <c r="E110" s="227" t="s">
        <v>227</v>
      </c>
      <c r="F110" s="227" t="s">
        <v>228</v>
      </c>
      <c r="G110" s="230" t="s">
        <v>1112</v>
      </c>
      <c r="H110" s="230" t="s">
        <v>1112</v>
      </c>
    </row>
    <row r="111" spans="1:8" ht="18.75" customHeight="1" x14ac:dyDescent="0.25">
      <c r="A111" s="225" t="s">
        <v>451</v>
      </c>
      <c r="B111" s="232" t="s">
        <v>452</v>
      </c>
      <c r="C111" s="228"/>
      <c r="D111" s="227" t="s">
        <v>231</v>
      </c>
      <c r="E111" s="227" t="s">
        <v>242</v>
      </c>
      <c r="F111" s="227" t="s">
        <v>221</v>
      </c>
      <c r="G111" s="229">
        <v>1</v>
      </c>
      <c r="H111" s="230" t="s">
        <v>1112</v>
      </c>
    </row>
    <row r="112" spans="1:8" ht="18.75" customHeight="1" x14ac:dyDescent="0.25">
      <c r="A112" s="225" t="s">
        <v>453</v>
      </c>
      <c r="B112" s="232" t="s">
        <v>454</v>
      </c>
      <c r="C112" s="228"/>
      <c r="D112" s="227" t="s">
        <v>257</v>
      </c>
      <c r="E112" s="227" t="s">
        <v>202</v>
      </c>
      <c r="F112" s="227" t="s">
        <v>203</v>
      </c>
      <c r="G112" s="229">
        <v>1</v>
      </c>
      <c r="H112" s="230" t="s">
        <v>1112</v>
      </c>
    </row>
    <row r="113" spans="1:8" ht="18.75" customHeight="1" x14ac:dyDescent="0.25">
      <c r="A113" s="225" t="s">
        <v>455</v>
      </c>
      <c r="B113" s="232" t="s">
        <v>456</v>
      </c>
      <c r="C113" s="228"/>
      <c r="D113" s="227" t="s">
        <v>353</v>
      </c>
      <c r="E113" s="227" t="s">
        <v>232</v>
      </c>
      <c r="F113" s="227" t="s">
        <v>208</v>
      </c>
      <c r="G113" s="229">
        <v>1</v>
      </c>
      <c r="H113" s="230" t="s">
        <v>1112</v>
      </c>
    </row>
    <row r="114" spans="1:8" ht="18.75" customHeight="1" x14ac:dyDescent="0.25">
      <c r="A114" s="225" t="s">
        <v>457</v>
      </c>
      <c r="B114" s="227" t="s">
        <v>458</v>
      </c>
      <c r="C114" s="228"/>
      <c r="D114" s="227" t="s">
        <v>295</v>
      </c>
      <c r="E114" s="227" t="s">
        <v>202</v>
      </c>
      <c r="F114" s="227" t="s">
        <v>203</v>
      </c>
      <c r="G114" s="230" t="s">
        <v>1112</v>
      </c>
      <c r="H114" s="230" t="s">
        <v>1112</v>
      </c>
    </row>
    <row r="115" spans="1:8" ht="18.75" customHeight="1" x14ac:dyDescent="0.25">
      <c r="A115" s="225" t="s">
        <v>459</v>
      </c>
      <c r="B115" s="227" t="s">
        <v>460</v>
      </c>
      <c r="C115" s="228"/>
      <c r="D115" s="227" t="s">
        <v>231</v>
      </c>
      <c r="E115" s="227" t="s">
        <v>242</v>
      </c>
      <c r="F115" s="227" t="s">
        <v>221</v>
      </c>
      <c r="G115" s="230" t="s">
        <v>1112</v>
      </c>
      <c r="H115" s="230" t="s">
        <v>1112</v>
      </c>
    </row>
    <row r="116" spans="1:8" ht="18.75" customHeight="1" x14ac:dyDescent="0.25">
      <c r="A116" s="225" t="s">
        <v>461</v>
      </c>
      <c r="B116" s="227" t="s">
        <v>462</v>
      </c>
      <c r="C116" s="228"/>
      <c r="D116" s="227" t="s">
        <v>241</v>
      </c>
      <c r="E116" s="227" t="s">
        <v>232</v>
      </c>
      <c r="F116" s="227" t="s">
        <v>208</v>
      </c>
      <c r="G116" s="230" t="s">
        <v>1112</v>
      </c>
      <c r="H116" s="230" t="s">
        <v>1112</v>
      </c>
    </row>
    <row r="117" spans="1:8" ht="18.75" customHeight="1" x14ac:dyDescent="0.25">
      <c r="A117" s="225" t="s">
        <v>463</v>
      </c>
      <c r="B117" s="232" t="s">
        <v>464</v>
      </c>
      <c r="C117" s="228"/>
      <c r="D117" s="227" t="s">
        <v>201</v>
      </c>
      <c r="E117" s="227" t="s">
        <v>282</v>
      </c>
      <c r="F117" s="227" t="s">
        <v>203</v>
      </c>
      <c r="G117" s="229">
        <v>1</v>
      </c>
      <c r="H117" s="230" t="s">
        <v>1112</v>
      </c>
    </row>
    <row r="118" spans="1:8" ht="18.75" customHeight="1" x14ac:dyDescent="0.25">
      <c r="A118" s="225" t="s">
        <v>465</v>
      </c>
      <c r="B118" s="227" t="s">
        <v>466</v>
      </c>
      <c r="C118" s="228"/>
      <c r="D118" s="227" t="s">
        <v>235</v>
      </c>
      <c r="E118" s="227" t="s">
        <v>212</v>
      </c>
      <c r="F118" s="227" t="s">
        <v>211</v>
      </c>
      <c r="G118" s="230" t="s">
        <v>1112</v>
      </c>
      <c r="H118" s="230" t="s">
        <v>1112</v>
      </c>
    </row>
    <row r="119" spans="1:8" ht="18.75" customHeight="1" x14ac:dyDescent="0.25">
      <c r="A119" s="225" t="s">
        <v>467</v>
      </c>
      <c r="B119" s="227" t="s">
        <v>468</v>
      </c>
      <c r="C119" s="228"/>
      <c r="D119" s="227" t="s">
        <v>241</v>
      </c>
      <c r="E119" s="227" t="s">
        <v>232</v>
      </c>
      <c r="F119" s="227" t="s">
        <v>208</v>
      </c>
      <c r="G119" s="230" t="s">
        <v>1112</v>
      </c>
      <c r="H119" s="230" t="s">
        <v>1112</v>
      </c>
    </row>
    <row r="120" spans="1:8" ht="18.75" customHeight="1" x14ac:dyDescent="0.25">
      <c r="A120" s="225" t="s">
        <v>469</v>
      </c>
      <c r="B120" s="232" t="s">
        <v>470</v>
      </c>
      <c r="C120" s="228"/>
      <c r="D120" s="227" t="s">
        <v>250</v>
      </c>
      <c r="E120" s="227" t="s">
        <v>202</v>
      </c>
      <c r="F120" s="227" t="s">
        <v>203</v>
      </c>
      <c r="G120" s="229">
        <v>1</v>
      </c>
      <c r="H120" s="230" t="s">
        <v>1112</v>
      </c>
    </row>
    <row r="121" spans="1:8" ht="18.75" customHeight="1" x14ac:dyDescent="0.25">
      <c r="A121" s="225" t="s">
        <v>471</v>
      </c>
      <c r="B121" s="227" t="s">
        <v>472</v>
      </c>
      <c r="C121" s="228"/>
      <c r="D121" s="227" t="s">
        <v>221</v>
      </c>
      <c r="E121" s="227" t="s">
        <v>242</v>
      </c>
      <c r="F121" s="227" t="s">
        <v>221</v>
      </c>
      <c r="G121" s="230" t="s">
        <v>1112</v>
      </c>
      <c r="H121" s="230" t="s">
        <v>1112</v>
      </c>
    </row>
    <row r="122" spans="1:8" ht="18.75" customHeight="1" x14ac:dyDescent="0.25">
      <c r="A122" s="225" t="s">
        <v>473</v>
      </c>
      <c r="B122" s="227" t="s">
        <v>474</v>
      </c>
      <c r="C122" s="228"/>
      <c r="D122" s="227" t="s">
        <v>238</v>
      </c>
      <c r="E122" s="227" t="s">
        <v>475</v>
      </c>
      <c r="F122" s="227" t="s">
        <v>221</v>
      </c>
      <c r="G122" s="230" t="s">
        <v>1112</v>
      </c>
      <c r="H122" s="230" t="s">
        <v>1112</v>
      </c>
    </row>
    <row r="123" spans="1:8" ht="18.75" customHeight="1" x14ac:dyDescent="0.25">
      <c r="A123" s="225" t="s">
        <v>476</v>
      </c>
      <c r="B123" s="233" t="s">
        <v>477</v>
      </c>
      <c r="C123" s="228"/>
      <c r="D123" s="227" t="s">
        <v>201</v>
      </c>
      <c r="E123" s="227" t="s">
        <v>202</v>
      </c>
      <c r="F123" s="227" t="s">
        <v>203</v>
      </c>
      <c r="G123" s="231" t="s">
        <v>1112</v>
      </c>
      <c r="H123" s="231">
        <v>2</v>
      </c>
    </row>
    <row r="124" spans="1:8" ht="18.75" customHeight="1" x14ac:dyDescent="0.25">
      <c r="A124" s="225" t="s">
        <v>478</v>
      </c>
      <c r="B124" s="232" t="s">
        <v>479</v>
      </c>
      <c r="C124" s="228"/>
      <c r="D124" s="227" t="s">
        <v>235</v>
      </c>
      <c r="E124" s="227" t="s">
        <v>212</v>
      </c>
      <c r="F124" s="227" t="s">
        <v>211</v>
      </c>
      <c r="G124" s="229">
        <v>1</v>
      </c>
      <c r="H124" s="230" t="s">
        <v>1112</v>
      </c>
    </row>
    <row r="125" spans="1:8" ht="18.75" customHeight="1" x14ac:dyDescent="0.25">
      <c r="A125" s="225" t="s">
        <v>480</v>
      </c>
      <c r="B125" s="233" t="s">
        <v>481</v>
      </c>
      <c r="C125" s="228"/>
      <c r="D125" s="227" t="s">
        <v>241</v>
      </c>
      <c r="E125" s="227" t="s">
        <v>232</v>
      </c>
      <c r="F125" s="227" t="s">
        <v>208</v>
      </c>
      <c r="G125" s="231" t="s">
        <v>1112</v>
      </c>
      <c r="H125" s="231">
        <v>2</v>
      </c>
    </row>
    <row r="126" spans="1:8" ht="18.75" customHeight="1" x14ac:dyDescent="0.25">
      <c r="A126" s="225" t="s">
        <v>482</v>
      </c>
      <c r="B126" s="227" t="s">
        <v>483</v>
      </c>
      <c r="C126" s="228"/>
      <c r="D126" s="227" t="s">
        <v>450</v>
      </c>
      <c r="E126" s="227" t="s">
        <v>227</v>
      </c>
      <c r="F126" s="227" t="s">
        <v>228</v>
      </c>
      <c r="G126" s="230" t="s">
        <v>1112</v>
      </c>
      <c r="H126" s="230" t="s">
        <v>1112</v>
      </c>
    </row>
    <row r="127" spans="1:8" ht="18.75" customHeight="1" x14ac:dyDescent="0.25">
      <c r="A127" s="225" t="s">
        <v>484</v>
      </c>
      <c r="B127" s="227" t="s">
        <v>485</v>
      </c>
      <c r="C127" s="228"/>
      <c r="D127" s="227" t="s">
        <v>235</v>
      </c>
      <c r="E127" s="227" t="s">
        <v>212</v>
      </c>
      <c r="F127" s="227" t="s">
        <v>211</v>
      </c>
      <c r="G127" s="230" t="s">
        <v>1112</v>
      </c>
      <c r="H127" s="230" t="s">
        <v>1112</v>
      </c>
    </row>
    <row r="128" spans="1:8" ht="18.75" customHeight="1" x14ac:dyDescent="0.25">
      <c r="A128" s="225" t="s">
        <v>486</v>
      </c>
      <c r="B128" s="233" t="s">
        <v>487</v>
      </c>
      <c r="C128" s="228"/>
      <c r="D128" s="227" t="s">
        <v>238</v>
      </c>
      <c r="E128" s="227" t="s">
        <v>273</v>
      </c>
      <c r="F128" s="227" t="s">
        <v>221</v>
      </c>
      <c r="G128" s="231" t="s">
        <v>1112</v>
      </c>
      <c r="H128" s="231">
        <v>2</v>
      </c>
    </row>
    <row r="129" spans="1:8" ht="18.75" customHeight="1" x14ac:dyDescent="0.25">
      <c r="A129" s="225" t="s">
        <v>488</v>
      </c>
      <c r="B129" s="232" t="s">
        <v>489</v>
      </c>
      <c r="C129" s="228"/>
      <c r="D129" s="227" t="s">
        <v>270</v>
      </c>
      <c r="E129" s="227" t="s">
        <v>227</v>
      </c>
      <c r="F129" s="227" t="s">
        <v>228</v>
      </c>
      <c r="G129" s="229">
        <v>1</v>
      </c>
      <c r="H129" s="230" t="s">
        <v>1112</v>
      </c>
    </row>
    <row r="130" spans="1:8" ht="18.75" customHeight="1" x14ac:dyDescent="0.25">
      <c r="A130" s="225" t="s">
        <v>490</v>
      </c>
      <c r="B130" s="227" t="s">
        <v>491</v>
      </c>
      <c r="C130" s="228"/>
      <c r="D130" s="227" t="s">
        <v>224</v>
      </c>
      <c r="E130" s="227" t="s">
        <v>220</v>
      </c>
      <c r="F130" s="227" t="s">
        <v>221</v>
      </c>
      <c r="G130" s="230" t="s">
        <v>1112</v>
      </c>
      <c r="H130" s="230" t="s">
        <v>1112</v>
      </c>
    </row>
    <row r="131" spans="1:8" ht="18.75" customHeight="1" x14ac:dyDescent="0.25">
      <c r="A131" s="225" t="s">
        <v>492</v>
      </c>
      <c r="B131" s="233" t="s">
        <v>493</v>
      </c>
      <c r="C131" s="228"/>
      <c r="D131" s="227" t="s">
        <v>238</v>
      </c>
      <c r="E131" s="227" t="s">
        <v>273</v>
      </c>
      <c r="F131" s="227" t="s">
        <v>221</v>
      </c>
      <c r="G131" s="231" t="s">
        <v>1112</v>
      </c>
      <c r="H131" s="231">
        <v>2</v>
      </c>
    </row>
    <row r="132" spans="1:8" ht="18.75" customHeight="1" x14ac:dyDescent="0.25">
      <c r="A132" s="225" t="s">
        <v>494</v>
      </c>
      <c r="B132" s="233" t="s">
        <v>495</v>
      </c>
      <c r="C132" s="228"/>
      <c r="D132" s="227" t="s">
        <v>450</v>
      </c>
      <c r="E132" s="227" t="s">
        <v>227</v>
      </c>
      <c r="F132" s="227" t="s">
        <v>228</v>
      </c>
      <c r="G132" s="231" t="s">
        <v>1112</v>
      </c>
      <c r="H132" s="231">
        <v>2</v>
      </c>
    </row>
    <row r="133" spans="1:8" ht="18.75" customHeight="1" x14ac:dyDescent="0.25">
      <c r="A133" s="225" t="s">
        <v>496</v>
      </c>
      <c r="B133" s="233" t="s">
        <v>497</v>
      </c>
      <c r="C133" s="228"/>
      <c r="D133" s="227" t="s">
        <v>224</v>
      </c>
      <c r="E133" s="227" t="s">
        <v>220</v>
      </c>
      <c r="F133" s="227" t="s">
        <v>221</v>
      </c>
      <c r="G133" s="231" t="s">
        <v>1112</v>
      </c>
      <c r="H133" s="231">
        <v>2</v>
      </c>
    </row>
    <row r="134" spans="1:8" ht="18.75" customHeight="1" x14ac:dyDescent="0.25">
      <c r="A134" s="225" t="s">
        <v>498</v>
      </c>
      <c r="B134" s="227" t="s">
        <v>499</v>
      </c>
      <c r="C134" s="228"/>
      <c r="D134" s="227" t="s">
        <v>257</v>
      </c>
      <c r="E134" s="227" t="s">
        <v>202</v>
      </c>
      <c r="F134" s="227" t="s">
        <v>203</v>
      </c>
      <c r="G134" s="230" t="s">
        <v>1112</v>
      </c>
      <c r="H134" s="230" t="s">
        <v>1112</v>
      </c>
    </row>
    <row r="135" spans="1:8" ht="18.75" customHeight="1" x14ac:dyDescent="0.25">
      <c r="A135" s="225" t="s">
        <v>500</v>
      </c>
      <c r="B135" s="227" t="s">
        <v>501</v>
      </c>
      <c r="C135" s="228"/>
      <c r="D135" s="227" t="s">
        <v>374</v>
      </c>
      <c r="E135" s="227" t="s">
        <v>227</v>
      </c>
      <c r="F135" s="227" t="s">
        <v>228</v>
      </c>
      <c r="G135" s="230" t="s">
        <v>1112</v>
      </c>
      <c r="H135" s="230" t="s">
        <v>1112</v>
      </c>
    </row>
    <row r="136" spans="1:8" ht="18.75" customHeight="1" x14ac:dyDescent="0.25">
      <c r="A136" s="225" t="s">
        <v>502</v>
      </c>
      <c r="B136" s="227" t="s">
        <v>503</v>
      </c>
      <c r="C136" s="228"/>
      <c r="D136" s="227" t="s">
        <v>224</v>
      </c>
      <c r="E136" s="227" t="s">
        <v>220</v>
      </c>
      <c r="F136" s="227" t="s">
        <v>221</v>
      </c>
      <c r="G136" s="230" t="s">
        <v>1112</v>
      </c>
      <c r="H136" s="230" t="s">
        <v>1112</v>
      </c>
    </row>
    <row r="137" spans="1:8" ht="18.75" customHeight="1" x14ac:dyDescent="0.25">
      <c r="A137" s="225" t="s">
        <v>504</v>
      </c>
      <c r="B137" s="227" t="s">
        <v>505</v>
      </c>
      <c r="C137" s="228"/>
      <c r="D137" s="227" t="s">
        <v>295</v>
      </c>
      <c r="E137" s="227" t="s">
        <v>202</v>
      </c>
      <c r="F137" s="227" t="s">
        <v>203</v>
      </c>
      <c r="G137" s="230" t="s">
        <v>1112</v>
      </c>
      <c r="H137" s="230" t="s">
        <v>1112</v>
      </c>
    </row>
    <row r="138" spans="1:8" ht="18.75" customHeight="1" x14ac:dyDescent="0.25">
      <c r="A138" s="225" t="s">
        <v>506</v>
      </c>
      <c r="B138" s="233" t="s">
        <v>507</v>
      </c>
      <c r="C138" s="228"/>
      <c r="D138" s="227" t="s">
        <v>238</v>
      </c>
      <c r="E138" s="227" t="s">
        <v>273</v>
      </c>
      <c r="F138" s="227" t="s">
        <v>221</v>
      </c>
      <c r="G138" s="231" t="s">
        <v>1112</v>
      </c>
      <c r="H138" s="231">
        <v>2</v>
      </c>
    </row>
    <row r="139" spans="1:8" ht="18.75" customHeight="1" x14ac:dyDescent="0.25">
      <c r="A139" s="225" t="s">
        <v>508</v>
      </c>
      <c r="B139" s="233" t="s">
        <v>509</v>
      </c>
      <c r="C139" s="228"/>
      <c r="D139" s="227" t="s">
        <v>224</v>
      </c>
      <c r="E139" s="227" t="s">
        <v>220</v>
      </c>
      <c r="F139" s="227" t="s">
        <v>221</v>
      </c>
      <c r="G139" s="231" t="s">
        <v>1112</v>
      </c>
      <c r="H139" s="231">
        <v>2</v>
      </c>
    </row>
    <row r="140" spans="1:8" ht="18.75" customHeight="1" x14ac:dyDescent="0.25">
      <c r="A140" s="225" t="s">
        <v>510</v>
      </c>
      <c r="B140" s="227" t="s">
        <v>511</v>
      </c>
      <c r="C140" s="228"/>
      <c r="D140" s="227" t="s">
        <v>224</v>
      </c>
      <c r="E140" s="227" t="s">
        <v>220</v>
      </c>
      <c r="F140" s="227" t="s">
        <v>221</v>
      </c>
      <c r="G140" s="230" t="s">
        <v>1112</v>
      </c>
      <c r="H140" s="230" t="s">
        <v>1112</v>
      </c>
    </row>
    <row r="141" spans="1:8" ht="18.75" customHeight="1" x14ac:dyDescent="0.25">
      <c r="A141" s="225" t="s">
        <v>512</v>
      </c>
      <c r="B141" s="227" t="s">
        <v>513</v>
      </c>
      <c r="C141" s="228"/>
      <c r="D141" s="227" t="s">
        <v>219</v>
      </c>
      <c r="E141" s="227" t="s">
        <v>227</v>
      </c>
      <c r="F141" s="227" t="s">
        <v>228</v>
      </c>
      <c r="G141" s="230" t="s">
        <v>1112</v>
      </c>
      <c r="H141" s="230" t="s">
        <v>1112</v>
      </c>
    </row>
    <row r="142" spans="1:8" ht="18.75" customHeight="1" x14ac:dyDescent="0.25">
      <c r="A142" s="225" t="s">
        <v>514</v>
      </c>
      <c r="B142" s="227" t="s">
        <v>515</v>
      </c>
      <c r="C142" s="228"/>
      <c r="D142" s="227" t="s">
        <v>314</v>
      </c>
      <c r="E142" s="227" t="s">
        <v>212</v>
      </c>
      <c r="F142" s="227" t="s">
        <v>211</v>
      </c>
      <c r="G142" s="230" t="s">
        <v>1112</v>
      </c>
      <c r="H142" s="230" t="s">
        <v>1112</v>
      </c>
    </row>
    <row r="143" spans="1:8" ht="18.75" customHeight="1" x14ac:dyDescent="0.25">
      <c r="A143" s="225" t="s">
        <v>516</v>
      </c>
      <c r="B143" s="232" t="s">
        <v>517</v>
      </c>
      <c r="C143" s="228"/>
      <c r="D143" s="227" t="s">
        <v>257</v>
      </c>
      <c r="E143" s="227" t="s">
        <v>212</v>
      </c>
      <c r="F143" s="227" t="s">
        <v>211</v>
      </c>
      <c r="G143" s="229">
        <v>1</v>
      </c>
      <c r="H143" s="230" t="s">
        <v>1112</v>
      </c>
    </row>
    <row r="144" spans="1:8" ht="18.75" customHeight="1" x14ac:dyDescent="0.25">
      <c r="A144" s="225" t="s">
        <v>518</v>
      </c>
      <c r="B144" s="233" t="s">
        <v>519</v>
      </c>
      <c r="C144" s="228"/>
      <c r="D144" s="227" t="s">
        <v>238</v>
      </c>
      <c r="E144" s="227" t="s">
        <v>273</v>
      </c>
      <c r="F144" s="227" t="s">
        <v>221</v>
      </c>
      <c r="G144" s="231" t="s">
        <v>1112</v>
      </c>
      <c r="H144" s="231">
        <v>2</v>
      </c>
    </row>
    <row r="145" spans="1:8" ht="18.75" customHeight="1" x14ac:dyDescent="0.25">
      <c r="A145" s="225" t="s">
        <v>520</v>
      </c>
      <c r="B145" s="232" t="s">
        <v>521</v>
      </c>
      <c r="C145" s="228"/>
      <c r="D145" s="227" t="s">
        <v>257</v>
      </c>
      <c r="E145" s="227" t="s">
        <v>202</v>
      </c>
      <c r="F145" s="227" t="s">
        <v>203</v>
      </c>
      <c r="G145" s="229">
        <v>1</v>
      </c>
      <c r="H145" s="230" t="s">
        <v>1112</v>
      </c>
    </row>
    <row r="146" spans="1:8" ht="18.75" customHeight="1" x14ac:dyDescent="0.25">
      <c r="A146" s="225" t="s">
        <v>522</v>
      </c>
      <c r="B146" s="233" t="s">
        <v>523</v>
      </c>
      <c r="C146" s="228"/>
      <c r="D146" s="227" t="s">
        <v>257</v>
      </c>
      <c r="E146" s="227" t="s">
        <v>202</v>
      </c>
      <c r="F146" s="227" t="s">
        <v>203</v>
      </c>
      <c r="G146" s="231" t="s">
        <v>1112</v>
      </c>
      <c r="H146" s="231">
        <v>2</v>
      </c>
    </row>
    <row r="147" spans="1:8" ht="18.75" customHeight="1" x14ac:dyDescent="0.25">
      <c r="A147" s="225" t="s">
        <v>524</v>
      </c>
      <c r="B147" s="233" t="s">
        <v>525</v>
      </c>
      <c r="C147" s="228"/>
      <c r="D147" s="227" t="s">
        <v>201</v>
      </c>
      <c r="E147" s="227" t="s">
        <v>202</v>
      </c>
      <c r="F147" s="227" t="s">
        <v>203</v>
      </c>
      <c r="G147" s="231" t="s">
        <v>1112</v>
      </c>
      <c r="H147" s="231">
        <v>2</v>
      </c>
    </row>
    <row r="148" spans="1:8" ht="18.75" customHeight="1" x14ac:dyDescent="0.25">
      <c r="A148" s="225" t="s">
        <v>526</v>
      </c>
      <c r="B148" s="227" t="s">
        <v>527</v>
      </c>
      <c r="C148" s="228"/>
      <c r="D148" s="227" t="s">
        <v>270</v>
      </c>
      <c r="E148" s="227" t="s">
        <v>227</v>
      </c>
      <c r="F148" s="227" t="s">
        <v>228</v>
      </c>
      <c r="G148" s="230" t="s">
        <v>1112</v>
      </c>
      <c r="H148" s="230" t="s">
        <v>1112</v>
      </c>
    </row>
    <row r="149" spans="1:8" ht="18.75" customHeight="1" x14ac:dyDescent="0.25">
      <c r="A149" s="225" t="s">
        <v>528</v>
      </c>
      <c r="B149" s="233" t="s">
        <v>529</v>
      </c>
      <c r="C149" s="228"/>
      <c r="D149" s="227" t="s">
        <v>353</v>
      </c>
      <c r="E149" s="227" t="s">
        <v>207</v>
      </c>
      <c r="F149" s="227" t="s">
        <v>208</v>
      </c>
      <c r="G149" s="231" t="s">
        <v>1112</v>
      </c>
      <c r="H149" s="231">
        <v>2</v>
      </c>
    </row>
    <row r="150" spans="1:8" ht="18.75" customHeight="1" x14ac:dyDescent="0.25">
      <c r="A150" s="225" t="s">
        <v>530</v>
      </c>
      <c r="B150" s="227" t="s">
        <v>531</v>
      </c>
      <c r="C150" s="228"/>
      <c r="D150" s="227" t="s">
        <v>224</v>
      </c>
      <c r="E150" s="227" t="s">
        <v>220</v>
      </c>
      <c r="F150" s="227" t="s">
        <v>221</v>
      </c>
      <c r="G150" s="230" t="s">
        <v>1112</v>
      </c>
      <c r="H150" s="230" t="s">
        <v>1112</v>
      </c>
    </row>
    <row r="151" spans="1:8" ht="18.75" customHeight="1" x14ac:dyDescent="0.25">
      <c r="A151" s="225" t="s">
        <v>532</v>
      </c>
      <c r="B151" s="227" t="s">
        <v>533</v>
      </c>
      <c r="C151" s="228"/>
      <c r="D151" s="227" t="s">
        <v>206</v>
      </c>
      <c r="E151" s="227" t="s">
        <v>207</v>
      </c>
      <c r="F151" s="227" t="s">
        <v>208</v>
      </c>
      <c r="G151" s="230" t="s">
        <v>1112</v>
      </c>
      <c r="H151" s="230" t="s">
        <v>1112</v>
      </c>
    </row>
    <row r="152" spans="1:8" ht="18.75" customHeight="1" x14ac:dyDescent="0.25">
      <c r="A152" s="225" t="s">
        <v>534</v>
      </c>
      <c r="B152" s="227" t="s">
        <v>535</v>
      </c>
      <c r="C152" s="228"/>
      <c r="D152" s="227" t="s">
        <v>221</v>
      </c>
      <c r="E152" s="227" t="s">
        <v>220</v>
      </c>
      <c r="F152" s="227" t="s">
        <v>221</v>
      </c>
      <c r="G152" s="230" t="s">
        <v>1112</v>
      </c>
      <c r="H152" s="230" t="s">
        <v>1112</v>
      </c>
    </row>
    <row r="153" spans="1:8" ht="18.75" customHeight="1" x14ac:dyDescent="0.25">
      <c r="A153" s="225" t="s">
        <v>536</v>
      </c>
      <c r="B153" s="232" t="s">
        <v>537</v>
      </c>
      <c r="C153" s="228"/>
      <c r="D153" s="227" t="s">
        <v>359</v>
      </c>
      <c r="E153" s="227" t="s">
        <v>220</v>
      </c>
      <c r="F153" s="227" t="s">
        <v>221</v>
      </c>
      <c r="G153" s="229">
        <v>1</v>
      </c>
      <c r="H153" s="230" t="s">
        <v>1112</v>
      </c>
    </row>
    <row r="154" spans="1:8" ht="18.75" customHeight="1" x14ac:dyDescent="0.25">
      <c r="A154" s="225" t="s">
        <v>538</v>
      </c>
      <c r="B154" s="232" t="s">
        <v>539</v>
      </c>
      <c r="C154" s="228"/>
      <c r="D154" s="227" t="s">
        <v>238</v>
      </c>
      <c r="E154" s="227" t="s">
        <v>273</v>
      </c>
      <c r="F154" s="227" t="s">
        <v>221</v>
      </c>
      <c r="G154" s="229">
        <v>1</v>
      </c>
      <c r="H154" s="230" t="s">
        <v>1112</v>
      </c>
    </row>
    <row r="155" spans="1:8" ht="18.75" customHeight="1" x14ac:dyDescent="0.25">
      <c r="A155" s="225" t="s">
        <v>540</v>
      </c>
      <c r="B155" s="227" t="s">
        <v>541</v>
      </c>
      <c r="C155" s="228"/>
      <c r="D155" s="227" t="s">
        <v>219</v>
      </c>
      <c r="E155" s="227" t="s">
        <v>220</v>
      </c>
      <c r="F155" s="227" t="s">
        <v>221</v>
      </c>
      <c r="G155" s="230" t="s">
        <v>1112</v>
      </c>
      <c r="H155" s="230" t="s">
        <v>1112</v>
      </c>
    </row>
    <row r="156" spans="1:8" ht="18.75" customHeight="1" x14ac:dyDescent="0.25">
      <c r="A156" s="225" t="s">
        <v>542</v>
      </c>
      <c r="B156" s="227" t="s">
        <v>543</v>
      </c>
      <c r="C156" s="228"/>
      <c r="D156" s="227" t="s">
        <v>250</v>
      </c>
      <c r="E156" s="227" t="s">
        <v>207</v>
      </c>
      <c r="F156" s="227" t="s">
        <v>208</v>
      </c>
      <c r="G156" s="230" t="s">
        <v>1112</v>
      </c>
      <c r="H156" s="230" t="s">
        <v>1112</v>
      </c>
    </row>
    <row r="157" spans="1:8" ht="18.75" customHeight="1" x14ac:dyDescent="0.25">
      <c r="A157" s="225" t="s">
        <v>544</v>
      </c>
      <c r="B157" s="227" t="s">
        <v>545</v>
      </c>
      <c r="C157" s="228"/>
      <c r="D157" s="227" t="s">
        <v>270</v>
      </c>
      <c r="E157" s="227" t="s">
        <v>227</v>
      </c>
      <c r="F157" s="227" t="s">
        <v>228</v>
      </c>
      <c r="G157" s="230" t="s">
        <v>1112</v>
      </c>
      <c r="H157" s="230" t="s">
        <v>1112</v>
      </c>
    </row>
    <row r="158" spans="1:8" ht="18.75" customHeight="1" x14ac:dyDescent="0.25">
      <c r="A158" s="225" t="s">
        <v>546</v>
      </c>
      <c r="B158" s="227" t="s">
        <v>547</v>
      </c>
      <c r="C158" s="228"/>
      <c r="D158" s="227" t="s">
        <v>374</v>
      </c>
      <c r="E158" s="227" t="s">
        <v>227</v>
      </c>
      <c r="F158" s="227" t="s">
        <v>228</v>
      </c>
      <c r="G158" s="230" t="s">
        <v>1112</v>
      </c>
      <c r="H158" s="230" t="s">
        <v>1112</v>
      </c>
    </row>
    <row r="159" spans="1:8" ht="18.75" customHeight="1" x14ac:dyDescent="0.25">
      <c r="A159" s="225" t="s">
        <v>548</v>
      </c>
      <c r="B159" s="227" t="s">
        <v>549</v>
      </c>
      <c r="C159" s="228"/>
      <c r="D159" s="227" t="s">
        <v>238</v>
      </c>
      <c r="E159" s="227" t="s">
        <v>273</v>
      </c>
      <c r="F159" s="227" t="s">
        <v>221</v>
      </c>
      <c r="G159" s="230" t="s">
        <v>1112</v>
      </c>
      <c r="H159" s="230" t="s">
        <v>1112</v>
      </c>
    </row>
    <row r="160" spans="1:8" ht="18.75" customHeight="1" x14ac:dyDescent="0.25">
      <c r="A160" s="225" t="s">
        <v>550</v>
      </c>
      <c r="B160" s="227" t="s">
        <v>551</v>
      </c>
      <c r="C160" s="228"/>
      <c r="D160" s="227" t="s">
        <v>241</v>
      </c>
      <c r="E160" s="227" t="s">
        <v>232</v>
      </c>
      <c r="F160" s="227" t="s">
        <v>208</v>
      </c>
      <c r="G160" s="230" t="s">
        <v>1112</v>
      </c>
      <c r="H160" s="230" t="s">
        <v>1112</v>
      </c>
    </row>
    <row r="161" spans="1:8" ht="18.75" customHeight="1" x14ac:dyDescent="0.25">
      <c r="A161" s="225" t="s">
        <v>552</v>
      </c>
      <c r="B161" s="227" t="s">
        <v>553</v>
      </c>
      <c r="C161" s="228"/>
      <c r="D161" s="227" t="s">
        <v>353</v>
      </c>
      <c r="E161" s="227" t="s">
        <v>232</v>
      </c>
      <c r="F161" s="227" t="s">
        <v>208</v>
      </c>
      <c r="G161" s="230" t="s">
        <v>1112</v>
      </c>
      <c r="H161" s="230" t="s">
        <v>1112</v>
      </c>
    </row>
    <row r="162" spans="1:8" ht="18.75" customHeight="1" x14ac:dyDescent="0.25">
      <c r="A162" s="225" t="s">
        <v>554</v>
      </c>
      <c r="B162" s="227" t="s">
        <v>555</v>
      </c>
      <c r="C162" s="228"/>
      <c r="D162" s="227" t="s">
        <v>247</v>
      </c>
      <c r="E162" s="227" t="s">
        <v>212</v>
      </c>
      <c r="F162" s="227" t="s">
        <v>211</v>
      </c>
      <c r="G162" s="230" t="s">
        <v>1112</v>
      </c>
      <c r="H162" s="230" t="s">
        <v>1112</v>
      </c>
    </row>
    <row r="163" spans="1:8" ht="18.75" customHeight="1" x14ac:dyDescent="0.25">
      <c r="A163" s="225" t="s">
        <v>556</v>
      </c>
      <c r="B163" s="227" t="s">
        <v>557</v>
      </c>
      <c r="C163" s="228"/>
      <c r="D163" s="227" t="s">
        <v>314</v>
      </c>
      <c r="E163" s="227" t="s">
        <v>212</v>
      </c>
      <c r="F163" s="227" t="s">
        <v>211</v>
      </c>
      <c r="G163" s="230" t="s">
        <v>1112</v>
      </c>
      <c r="H163" s="230" t="s">
        <v>1112</v>
      </c>
    </row>
    <row r="164" spans="1:8" ht="18.75" customHeight="1" x14ac:dyDescent="0.25">
      <c r="A164" s="225" t="s">
        <v>558</v>
      </c>
      <c r="B164" s="227" t="s">
        <v>559</v>
      </c>
      <c r="C164" s="228"/>
      <c r="D164" s="227" t="s">
        <v>250</v>
      </c>
      <c r="E164" s="227" t="s">
        <v>207</v>
      </c>
      <c r="F164" s="227" t="s">
        <v>208</v>
      </c>
      <c r="G164" s="230" t="s">
        <v>1112</v>
      </c>
      <c r="H164" s="230" t="s">
        <v>1112</v>
      </c>
    </row>
    <row r="165" spans="1:8" ht="18.75" customHeight="1" x14ac:dyDescent="0.25">
      <c r="A165" s="225" t="s">
        <v>560</v>
      </c>
      <c r="B165" s="227" t="s">
        <v>561</v>
      </c>
      <c r="C165" s="228"/>
      <c r="D165" s="227" t="s">
        <v>395</v>
      </c>
      <c r="E165" s="227" t="s">
        <v>232</v>
      </c>
      <c r="F165" s="227" t="s">
        <v>208</v>
      </c>
      <c r="G165" s="230" t="s">
        <v>1112</v>
      </c>
      <c r="H165" s="230" t="s">
        <v>1112</v>
      </c>
    </row>
    <row r="166" spans="1:8" ht="18.75" customHeight="1" x14ac:dyDescent="0.25">
      <c r="A166" s="225" t="s">
        <v>562</v>
      </c>
      <c r="B166" s="227" t="s">
        <v>563</v>
      </c>
      <c r="C166" s="228"/>
      <c r="D166" s="227" t="s">
        <v>231</v>
      </c>
      <c r="E166" s="227" t="s">
        <v>242</v>
      </c>
      <c r="F166" s="227" t="s">
        <v>221</v>
      </c>
      <c r="G166" s="230" t="s">
        <v>1112</v>
      </c>
      <c r="H166" s="230" t="s">
        <v>1112</v>
      </c>
    </row>
    <row r="167" spans="1:8" ht="18.75" customHeight="1" x14ac:dyDescent="0.25">
      <c r="A167" s="225" t="s">
        <v>564</v>
      </c>
      <c r="B167" s="232" t="s">
        <v>565</v>
      </c>
      <c r="C167" s="228"/>
      <c r="D167" s="227" t="s">
        <v>359</v>
      </c>
      <c r="E167" s="227" t="s">
        <v>220</v>
      </c>
      <c r="F167" s="227" t="s">
        <v>221</v>
      </c>
      <c r="G167" s="229">
        <v>1</v>
      </c>
      <c r="H167" s="230" t="s">
        <v>1112</v>
      </c>
    </row>
    <row r="168" spans="1:8" ht="18.75" customHeight="1" x14ac:dyDescent="0.25">
      <c r="A168" s="225" t="s">
        <v>566</v>
      </c>
      <c r="B168" s="227" t="s">
        <v>567</v>
      </c>
      <c r="C168" s="228"/>
      <c r="D168" s="227" t="s">
        <v>247</v>
      </c>
      <c r="E168" s="227" t="s">
        <v>212</v>
      </c>
      <c r="F168" s="227" t="s">
        <v>211</v>
      </c>
      <c r="G168" s="230" t="s">
        <v>1112</v>
      </c>
      <c r="H168" s="230" t="s">
        <v>1112</v>
      </c>
    </row>
    <row r="169" spans="1:8" ht="18.75" customHeight="1" x14ac:dyDescent="0.25">
      <c r="A169" s="225" t="s">
        <v>568</v>
      </c>
      <c r="B169" s="227" t="s">
        <v>569</v>
      </c>
      <c r="C169" s="228"/>
      <c r="D169" s="227" t="s">
        <v>238</v>
      </c>
      <c r="E169" s="227" t="s">
        <v>273</v>
      </c>
      <c r="F169" s="227" t="s">
        <v>221</v>
      </c>
      <c r="G169" s="230" t="s">
        <v>1112</v>
      </c>
      <c r="H169" s="230" t="s">
        <v>1112</v>
      </c>
    </row>
    <row r="170" spans="1:8" ht="18.75" customHeight="1" x14ac:dyDescent="0.25">
      <c r="A170" s="225" t="s">
        <v>570</v>
      </c>
      <c r="B170" s="227" t="s">
        <v>571</v>
      </c>
      <c r="C170" s="228"/>
      <c r="D170" s="227" t="s">
        <v>241</v>
      </c>
      <c r="E170" s="227" t="s">
        <v>242</v>
      </c>
      <c r="F170" s="227" t="s">
        <v>221</v>
      </c>
      <c r="G170" s="230" t="s">
        <v>1112</v>
      </c>
      <c r="H170" s="230" t="s">
        <v>1112</v>
      </c>
    </row>
    <row r="171" spans="1:8" ht="18.75" customHeight="1" x14ac:dyDescent="0.25">
      <c r="A171" s="225" t="s">
        <v>572</v>
      </c>
      <c r="B171" s="227" t="s">
        <v>573</v>
      </c>
      <c r="C171" s="228"/>
      <c r="D171" s="227" t="s">
        <v>295</v>
      </c>
      <c r="E171" s="227" t="s">
        <v>202</v>
      </c>
      <c r="F171" s="227" t="s">
        <v>203</v>
      </c>
      <c r="G171" s="230" t="s">
        <v>1112</v>
      </c>
      <c r="H171" s="230" t="s">
        <v>1112</v>
      </c>
    </row>
    <row r="172" spans="1:8" ht="18.75" customHeight="1" x14ac:dyDescent="0.25">
      <c r="A172" s="225" t="s">
        <v>574</v>
      </c>
      <c r="B172" s="227" t="s">
        <v>575</v>
      </c>
      <c r="C172" s="228"/>
      <c r="D172" s="227" t="s">
        <v>353</v>
      </c>
      <c r="E172" s="227" t="s">
        <v>207</v>
      </c>
      <c r="F172" s="227" t="s">
        <v>208</v>
      </c>
      <c r="G172" s="230" t="s">
        <v>1112</v>
      </c>
      <c r="H172" s="230" t="s">
        <v>1112</v>
      </c>
    </row>
    <row r="173" spans="1:8" ht="18.75" customHeight="1" x14ac:dyDescent="0.25">
      <c r="A173" s="225" t="s">
        <v>576</v>
      </c>
      <c r="B173" s="232" t="s">
        <v>577</v>
      </c>
      <c r="C173" s="228"/>
      <c r="D173" s="227" t="s">
        <v>250</v>
      </c>
      <c r="E173" s="227" t="s">
        <v>207</v>
      </c>
      <c r="F173" s="227" t="s">
        <v>208</v>
      </c>
      <c r="G173" s="229">
        <v>1</v>
      </c>
      <c r="H173" s="230" t="s">
        <v>1112</v>
      </c>
    </row>
    <row r="174" spans="1:8" ht="18.75" customHeight="1" x14ac:dyDescent="0.25">
      <c r="A174" s="225" t="s">
        <v>578</v>
      </c>
      <c r="B174" s="227" t="s">
        <v>579</v>
      </c>
      <c r="C174" s="228"/>
      <c r="D174" s="227" t="s">
        <v>314</v>
      </c>
      <c r="E174" s="227" t="s">
        <v>207</v>
      </c>
      <c r="F174" s="227" t="s">
        <v>208</v>
      </c>
      <c r="G174" s="230" t="s">
        <v>1112</v>
      </c>
      <c r="H174" s="230" t="s">
        <v>1112</v>
      </c>
    </row>
    <row r="175" spans="1:8" ht="18.75" customHeight="1" x14ac:dyDescent="0.25">
      <c r="A175" s="225" t="s">
        <v>580</v>
      </c>
      <c r="B175" s="227" t="s">
        <v>581</v>
      </c>
      <c r="C175" s="228"/>
      <c r="D175" s="227" t="s">
        <v>582</v>
      </c>
      <c r="E175" s="227" t="s">
        <v>232</v>
      </c>
      <c r="F175" s="227" t="s">
        <v>208</v>
      </c>
      <c r="G175" s="230" t="s">
        <v>1112</v>
      </c>
      <c r="H175" s="230" t="s">
        <v>1112</v>
      </c>
    </row>
    <row r="176" spans="1:8" ht="18.75" customHeight="1" x14ac:dyDescent="0.25">
      <c r="A176" s="225" t="s">
        <v>583</v>
      </c>
      <c r="B176" s="227" t="s">
        <v>584</v>
      </c>
      <c r="C176" s="228"/>
      <c r="D176" s="227" t="s">
        <v>241</v>
      </c>
      <c r="E176" s="227" t="s">
        <v>242</v>
      </c>
      <c r="F176" s="227" t="s">
        <v>221</v>
      </c>
      <c r="G176" s="230" t="s">
        <v>1112</v>
      </c>
      <c r="H176" s="230" t="s">
        <v>1112</v>
      </c>
    </row>
    <row r="177" spans="1:8" ht="18.75" customHeight="1" x14ac:dyDescent="0.25">
      <c r="A177" s="225" t="s">
        <v>585</v>
      </c>
      <c r="B177" s="227" t="s">
        <v>586</v>
      </c>
      <c r="C177" s="228"/>
      <c r="D177" s="227" t="s">
        <v>224</v>
      </c>
      <c r="E177" s="227" t="s">
        <v>220</v>
      </c>
      <c r="F177" s="227" t="s">
        <v>221</v>
      </c>
      <c r="G177" s="230" t="s">
        <v>1112</v>
      </c>
      <c r="H177" s="230" t="s">
        <v>1112</v>
      </c>
    </row>
    <row r="178" spans="1:8" ht="18.75" customHeight="1" x14ac:dyDescent="0.25">
      <c r="A178" s="225" t="s">
        <v>587</v>
      </c>
      <c r="B178" s="227" t="s">
        <v>588</v>
      </c>
      <c r="C178" s="228"/>
      <c r="D178" s="227" t="s">
        <v>215</v>
      </c>
      <c r="E178" s="227" t="s">
        <v>212</v>
      </c>
      <c r="F178" s="227" t="s">
        <v>211</v>
      </c>
      <c r="G178" s="230" t="s">
        <v>1112</v>
      </c>
      <c r="H178" s="230" t="s">
        <v>1112</v>
      </c>
    </row>
    <row r="179" spans="1:8" ht="18.75" customHeight="1" x14ac:dyDescent="0.25">
      <c r="A179" s="225" t="s">
        <v>589</v>
      </c>
      <c r="B179" s="227" t="s">
        <v>590</v>
      </c>
      <c r="C179" s="228"/>
      <c r="D179" s="227" t="s">
        <v>250</v>
      </c>
      <c r="E179" s="227" t="s">
        <v>207</v>
      </c>
      <c r="F179" s="227" t="s">
        <v>208</v>
      </c>
      <c r="G179" s="230" t="s">
        <v>1112</v>
      </c>
      <c r="H179" s="230" t="s">
        <v>1112</v>
      </c>
    </row>
    <row r="180" spans="1:8" ht="18.75" customHeight="1" x14ac:dyDescent="0.25">
      <c r="A180" s="225" t="s">
        <v>591</v>
      </c>
      <c r="B180" s="227" t="s">
        <v>592</v>
      </c>
      <c r="C180" s="228"/>
      <c r="D180" s="227" t="s">
        <v>450</v>
      </c>
      <c r="E180" s="227" t="s">
        <v>227</v>
      </c>
      <c r="F180" s="227" t="s">
        <v>228</v>
      </c>
      <c r="G180" s="230" t="s">
        <v>1112</v>
      </c>
      <c r="H180" s="230" t="s">
        <v>1112</v>
      </c>
    </row>
    <row r="181" spans="1:8" ht="18.75" customHeight="1" x14ac:dyDescent="0.25">
      <c r="A181" s="225" t="s">
        <v>593</v>
      </c>
      <c r="B181" s="232" t="s">
        <v>594</v>
      </c>
      <c r="C181" s="228"/>
      <c r="D181" s="227" t="s">
        <v>270</v>
      </c>
      <c r="E181" s="227" t="s">
        <v>227</v>
      </c>
      <c r="F181" s="227" t="s">
        <v>228</v>
      </c>
      <c r="G181" s="229">
        <v>1</v>
      </c>
      <c r="H181" s="230" t="s">
        <v>1112</v>
      </c>
    </row>
    <row r="182" spans="1:8" ht="18.75" customHeight="1" x14ac:dyDescent="0.25">
      <c r="A182" s="225" t="s">
        <v>595</v>
      </c>
      <c r="B182" s="227" t="s">
        <v>596</v>
      </c>
      <c r="C182" s="228"/>
      <c r="D182" s="227" t="s">
        <v>270</v>
      </c>
      <c r="E182" s="227" t="s">
        <v>227</v>
      </c>
      <c r="F182" s="227" t="s">
        <v>228</v>
      </c>
      <c r="G182" s="230" t="s">
        <v>1112</v>
      </c>
      <c r="H182" s="230" t="s">
        <v>1112</v>
      </c>
    </row>
    <row r="183" spans="1:8" ht="18.75" customHeight="1" x14ac:dyDescent="0.25">
      <c r="A183" s="225" t="s">
        <v>597</v>
      </c>
      <c r="B183" s="227" t="s">
        <v>598</v>
      </c>
      <c r="C183" s="228"/>
      <c r="D183" s="227" t="s">
        <v>235</v>
      </c>
      <c r="E183" s="227" t="s">
        <v>212</v>
      </c>
      <c r="F183" s="227" t="s">
        <v>211</v>
      </c>
      <c r="G183" s="230" t="s">
        <v>1112</v>
      </c>
      <c r="H183" s="230" t="s">
        <v>1112</v>
      </c>
    </row>
    <row r="184" spans="1:8" ht="18.75" customHeight="1" x14ac:dyDescent="0.25">
      <c r="A184" s="225" t="s">
        <v>599</v>
      </c>
      <c r="B184" s="227" t="s">
        <v>600</v>
      </c>
      <c r="C184" s="228"/>
      <c r="D184" s="227" t="s">
        <v>374</v>
      </c>
      <c r="E184" s="227" t="s">
        <v>227</v>
      </c>
      <c r="F184" s="227" t="s">
        <v>228</v>
      </c>
      <c r="G184" s="230" t="s">
        <v>1112</v>
      </c>
      <c r="H184" s="230" t="s">
        <v>1112</v>
      </c>
    </row>
    <row r="185" spans="1:8" ht="18.75" customHeight="1" x14ac:dyDescent="0.25">
      <c r="A185" s="225" t="s">
        <v>601</v>
      </c>
      <c r="B185" s="227" t="s">
        <v>602</v>
      </c>
      <c r="C185" s="228"/>
      <c r="D185" s="227" t="s">
        <v>270</v>
      </c>
      <c r="E185" s="227" t="s">
        <v>227</v>
      </c>
      <c r="F185" s="227" t="s">
        <v>228</v>
      </c>
      <c r="G185" s="230" t="s">
        <v>1112</v>
      </c>
      <c r="H185" s="230" t="s">
        <v>1112</v>
      </c>
    </row>
    <row r="186" spans="1:8" ht="18.75" customHeight="1" x14ac:dyDescent="0.25">
      <c r="A186" s="225" t="s">
        <v>603</v>
      </c>
      <c r="B186" s="227" t="s">
        <v>604</v>
      </c>
      <c r="C186" s="228"/>
      <c r="D186" s="227" t="s">
        <v>247</v>
      </c>
      <c r="E186" s="227" t="s">
        <v>212</v>
      </c>
      <c r="F186" s="227" t="s">
        <v>211</v>
      </c>
      <c r="G186" s="230" t="s">
        <v>1112</v>
      </c>
      <c r="H186" s="230" t="s">
        <v>1112</v>
      </c>
    </row>
    <row r="187" spans="1:8" ht="18.75" customHeight="1" x14ac:dyDescent="0.25">
      <c r="A187" s="225" t="s">
        <v>605</v>
      </c>
      <c r="B187" s="227" t="s">
        <v>606</v>
      </c>
      <c r="C187" s="228"/>
      <c r="D187" s="227" t="s">
        <v>314</v>
      </c>
      <c r="E187" s="227" t="s">
        <v>212</v>
      </c>
      <c r="F187" s="227" t="s">
        <v>211</v>
      </c>
      <c r="G187" s="230" t="s">
        <v>1112</v>
      </c>
      <c r="H187" s="230" t="s">
        <v>1112</v>
      </c>
    </row>
    <row r="188" spans="1:8" ht="18.75" customHeight="1" x14ac:dyDescent="0.25">
      <c r="A188" s="225" t="s">
        <v>607</v>
      </c>
      <c r="B188" s="232" t="s">
        <v>608</v>
      </c>
      <c r="C188" s="228"/>
      <c r="D188" s="227" t="s">
        <v>238</v>
      </c>
      <c r="E188" s="227" t="s">
        <v>475</v>
      </c>
      <c r="F188" s="227" t="s">
        <v>221</v>
      </c>
      <c r="G188" s="229">
        <v>1</v>
      </c>
      <c r="H188" s="230" t="s">
        <v>1112</v>
      </c>
    </row>
    <row r="189" spans="1:8" ht="18.75" customHeight="1" x14ac:dyDescent="0.25">
      <c r="A189" s="225" t="s">
        <v>609</v>
      </c>
      <c r="B189" s="232" t="s">
        <v>610</v>
      </c>
      <c r="C189" s="228"/>
      <c r="D189" s="227" t="s">
        <v>353</v>
      </c>
      <c r="E189" s="227" t="s">
        <v>232</v>
      </c>
      <c r="F189" s="227" t="s">
        <v>208</v>
      </c>
      <c r="G189" s="229">
        <v>1</v>
      </c>
      <c r="H189" s="230" t="s">
        <v>1112</v>
      </c>
    </row>
    <row r="190" spans="1:8" ht="18.75" customHeight="1" x14ac:dyDescent="0.25">
      <c r="A190" s="225" t="s">
        <v>611</v>
      </c>
      <c r="B190" s="227" t="s">
        <v>612</v>
      </c>
      <c r="C190" s="228"/>
      <c r="D190" s="227" t="s">
        <v>219</v>
      </c>
      <c r="E190" s="227" t="s">
        <v>220</v>
      </c>
      <c r="F190" s="227" t="s">
        <v>221</v>
      </c>
      <c r="G190" s="230" t="s">
        <v>1112</v>
      </c>
      <c r="H190" s="230" t="s">
        <v>1112</v>
      </c>
    </row>
    <row r="191" spans="1:8" ht="18.75" customHeight="1" x14ac:dyDescent="0.25">
      <c r="A191" s="225" t="s">
        <v>613</v>
      </c>
      <c r="B191" s="227" t="s">
        <v>614</v>
      </c>
      <c r="C191" s="228"/>
      <c r="D191" s="227" t="s">
        <v>247</v>
      </c>
      <c r="E191" s="227" t="s">
        <v>212</v>
      </c>
      <c r="F191" s="227" t="s">
        <v>211</v>
      </c>
      <c r="G191" s="230" t="s">
        <v>1112</v>
      </c>
      <c r="H191" s="230" t="s">
        <v>1112</v>
      </c>
    </row>
    <row r="192" spans="1:8" ht="18.75" customHeight="1" x14ac:dyDescent="0.25">
      <c r="A192" s="225" t="s">
        <v>615</v>
      </c>
      <c r="B192" s="232" t="s">
        <v>616</v>
      </c>
      <c r="C192" s="228"/>
      <c r="D192" s="227" t="s">
        <v>450</v>
      </c>
      <c r="E192" s="227" t="s">
        <v>227</v>
      </c>
      <c r="F192" s="227" t="s">
        <v>228</v>
      </c>
      <c r="G192" s="229">
        <v>1</v>
      </c>
      <c r="H192" s="230" t="s">
        <v>1112</v>
      </c>
    </row>
    <row r="193" spans="1:8" ht="18.75" customHeight="1" x14ac:dyDescent="0.25">
      <c r="A193" s="225" t="s">
        <v>617</v>
      </c>
      <c r="B193" s="232" t="s">
        <v>618</v>
      </c>
      <c r="C193" s="228"/>
      <c r="D193" s="227" t="s">
        <v>235</v>
      </c>
      <c r="E193" s="227"/>
      <c r="F193" s="227" t="s">
        <v>211</v>
      </c>
      <c r="G193" s="229">
        <v>1</v>
      </c>
      <c r="H193" s="230" t="s">
        <v>1112</v>
      </c>
    </row>
    <row r="194" spans="1:8" ht="18.75" customHeight="1" x14ac:dyDescent="0.25">
      <c r="A194" s="225" t="s">
        <v>619</v>
      </c>
      <c r="B194" s="227" t="s">
        <v>620</v>
      </c>
      <c r="C194" s="228"/>
      <c r="D194" s="227" t="s">
        <v>359</v>
      </c>
      <c r="E194" s="227" t="s">
        <v>220</v>
      </c>
      <c r="F194" s="227" t="s">
        <v>221</v>
      </c>
      <c r="G194" s="230" t="s">
        <v>1112</v>
      </c>
      <c r="H194" s="230" t="s">
        <v>1112</v>
      </c>
    </row>
    <row r="195" spans="1:8" ht="18.75" customHeight="1" x14ac:dyDescent="0.25">
      <c r="A195" s="225" t="s">
        <v>621</v>
      </c>
      <c r="B195" s="227" t="s">
        <v>622</v>
      </c>
      <c r="C195" s="228"/>
      <c r="D195" s="227" t="s">
        <v>450</v>
      </c>
      <c r="E195" s="227" t="s">
        <v>227</v>
      </c>
      <c r="F195" s="227" t="s">
        <v>228</v>
      </c>
      <c r="G195" s="230" t="s">
        <v>1112</v>
      </c>
      <c r="H195" s="230" t="s">
        <v>1112</v>
      </c>
    </row>
    <row r="196" spans="1:8" ht="18.75" customHeight="1" x14ac:dyDescent="0.25">
      <c r="A196" s="225" t="s">
        <v>623</v>
      </c>
      <c r="B196" s="232" t="s">
        <v>624</v>
      </c>
      <c r="C196" s="228"/>
      <c r="D196" s="227" t="s">
        <v>219</v>
      </c>
      <c r="E196" s="227" t="s">
        <v>220</v>
      </c>
      <c r="F196" s="227" t="s">
        <v>221</v>
      </c>
      <c r="G196" s="229">
        <v>1</v>
      </c>
      <c r="H196" s="230" t="s">
        <v>1112</v>
      </c>
    </row>
    <row r="197" spans="1:8" ht="18.75" customHeight="1" x14ac:dyDescent="0.25">
      <c r="A197" s="225" t="s">
        <v>625</v>
      </c>
      <c r="B197" s="227" t="s">
        <v>626</v>
      </c>
      <c r="C197" s="228"/>
      <c r="D197" s="227" t="s">
        <v>215</v>
      </c>
      <c r="E197" s="227" t="s">
        <v>212</v>
      </c>
      <c r="F197" s="227" t="s">
        <v>211</v>
      </c>
      <c r="G197" s="230" t="s">
        <v>1112</v>
      </c>
      <c r="H197" s="230" t="s">
        <v>1112</v>
      </c>
    </row>
    <row r="198" spans="1:8" ht="18.75" customHeight="1" x14ac:dyDescent="0.25">
      <c r="A198" s="225" t="s">
        <v>627</v>
      </c>
      <c r="B198" s="227" t="s">
        <v>628</v>
      </c>
      <c r="C198" s="228"/>
      <c r="D198" s="227" t="s">
        <v>359</v>
      </c>
      <c r="E198" s="227" t="s">
        <v>220</v>
      </c>
      <c r="F198" s="227" t="s">
        <v>221</v>
      </c>
      <c r="G198" s="230" t="s">
        <v>1112</v>
      </c>
      <c r="H198" s="230" t="s">
        <v>1112</v>
      </c>
    </row>
    <row r="199" spans="1:8" ht="18.75" customHeight="1" x14ac:dyDescent="0.25">
      <c r="A199" s="225" t="s">
        <v>629</v>
      </c>
      <c r="B199" s="227" t="s">
        <v>630</v>
      </c>
      <c r="C199" s="228"/>
      <c r="D199" s="227" t="s">
        <v>395</v>
      </c>
      <c r="E199" s="227" t="s">
        <v>232</v>
      </c>
      <c r="F199" s="227" t="s">
        <v>208</v>
      </c>
      <c r="G199" s="230" t="s">
        <v>1112</v>
      </c>
      <c r="H199" s="230" t="s">
        <v>1112</v>
      </c>
    </row>
    <row r="200" spans="1:8" ht="18.75" customHeight="1" x14ac:dyDescent="0.25">
      <c r="A200" s="225" t="s">
        <v>631</v>
      </c>
      <c r="B200" s="233" t="s">
        <v>632</v>
      </c>
      <c r="C200" s="228"/>
      <c r="D200" s="227" t="s">
        <v>224</v>
      </c>
      <c r="E200" s="227" t="s">
        <v>220</v>
      </c>
      <c r="F200" s="227" t="s">
        <v>221</v>
      </c>
      <c r="G200" s="231" t="s">
        <v>1112</v>
      </c>
      <c r="H200" s="231">
        <v>2</v>
      </c>
    </row>
    <row r="201" spans="1:8" ht="18.75" customHeight="1" x14ac:dyDescent="0.25">
      <c r="A201" s="225" t="s">
        <v>633</v>
      </c>
      <c r="B201" s="233" t="s">
        <v>634</v>
      </c>
      <c r="C201" s="228"/>
      <c r="D201" s="227" t="s">
        <v>450</v>
      </c>
      <c r="E201" s="227" t="s">
        <v>227</v>
      </c>
      <c r="F201" s="227" t="s">
        <v>228</v>
      </c>
      <c r="G201" s="231" t="s">
        <v>1112</v>
      </c>
      <c r="H201" s="231">
        <v>2</v>
      </c>
    </row>
    <row r="202" spans="1:8" ht="18.75" customHeight="1" x14ac:dyDescent="0.25">
      <c r="A202" s="225" t="s">
        <v>635</v>
      </c>
      <c r="B202" s="227" t="s">
        <v>636</v>
      </c>
      <c r="C202" s="228"/>
      <c r="D202" s="227" t="s">
        <v>270</v>
      </c>
      <c r="E202" s="227" t="s">
        <v>227</v>
      </c>
      <c r="F202" s="227" t="s">
        <v>228</v>
      </c>
      <c r="G202" s="230" t="s">
        <v>1112</v>
      </c>
      <c r="H202" s="230" t="s">
        <v>1112</v>
      </c>
    </row>
    <row r="203" spans="1:8" ht="18.75" customHeight="1" x14ac:dyDescent="0.25">
      <c r="A203" s="225" t="s">
        <v>637</v>
      </c>
      <c r="B203" s="227" t="s">
        <v>638</v>
      </c>
      <c r="C203" s="228"/>
      <c r="D203" s="227" t="s">
        <v>201</v>
      </c>
      <c r="E203" s="227" t="s">
        <v>202</v>
      </c>
      <c r="F203" s="227" t="s">
        <v>203</v>
      </c>
      <c r="G203" s="230" t="s">
        <v>1112</v>
      </c>
      <c r="H203" s="230" t="s">
        <v>1112</v>
      </c>
    </row>
    <row r="204" spans="1:8" ht="18.75" customHeight="1" x14ac:dyDescent="0.25">
      <c r="A204" s="225" t="s">
        <v>639</v>
      </c>
      <c r="B204" s="227" t="s">
        <v>640</v>
      </c>
      <c r="C204" s="228"/>
      <c r="D204" s="227" t="s">
        <v>238</v>
      </c>
      <c r="E204" s="227" t="s">
        <v>273</v>
      </c>
      <c r="F204" s="227" t="s">
        <v>221</v>
      </c>
      <c r="G204" s="230" t="s">
        <v>1112</v>
      </c>
      <c r="H204" s="230" t="s">
        <v>1112</v>
      </c>
    </row>
    <row r="205" spans="1:8" ht="18.75" customHeight="1" x14ac:dyDescent="0.25">
      <c r="A205" s="225" t="s">
        <v>641</v>
      </c>
      <c r="B205" s="227" t="s">
        <v>642</v>
      </c>
      <c r="C205" s="228"/>
      <c r="D205" s="227" t="s">
        <v>270</v>
      </c>
      <c r="E205" s="227" t="s">
        <v>227</v>
      </c>
      <c r="F205" s="227" t="s">
        <v>228</v>
      </c>
      <c r="G205" s="230" t="s">
        <v>1112</v>
      </c>
      <c r="H205" s="230" t="s">
        <v>1112</v>
      </c>
    </row>
    <row r="206" spans="1:8" ht="18.75" customHeight="1" x14ac:dyDescent="0.25">
      <c r="A206" s="225" t="s">
        <v>643</v>
      </c>
      <c r="B206" s="227" t="s">
        <v>644</v>
      </c>
      <c r="C206" s="228"/>
      <c r="D206" s="227" t="s">
        <v>231</v>
      </c>
      <c r="E206" s="227" t="s">
        <v>242</v>
      </c>
      <c r="F206" s="227" t="s">
        <v>221</v>
      </c>
      <c r="G206" s="230" t="s">
        <v>1112</v>
      </c>
      <c r="H206" s="230" t="s">
        <v>1112</v>
      </c>
    </row>
    <row r="207" spans="1:8" ht="18.75" customHeight="1" x14ac:dyDescent="0.25">
      <c r="A207" s="225" t="s">
        <v>645</v>
      </c>
      <c r="B207" s="227" t="s">
        <v>646</v>
      </c>
      <c r="C207" s="228"/>
      <c r="D207" s="227" t="s">
        <v>221</v>
      </c>
      <c r="E207" s="227" t="s">
        <v>220</v>
      </c>
      <c r="F207" s="227" t="s">
        <v>221</v>
      </c>
      <c r="G207" s="230" t="s">
        <v>1112</v>
      </c>
      <c r="H207" s="230" t="s">
        <v>1112</v>
      </c>
    </row>
    <row r="208" spans="1:8" ht="18.75" customHeight="1" x14ac:dyDescent="0.25">
      <c r="A208" s="225" t="s">
        <v>647</v>
      </c>
      <c r="B208" s="227" t="s">
        <v>648</v>
      </c>
      <c r="C208" s="228"/>
      <c r="D208" s="227" t="s">
        <v>228</v>
      </c>
      <c r="E208" s="227" t="s">
        <v>227</v>
      </c>
      <c r="F208" s="227" t="s">
        <v>228</v>
      </c>
      <c r="G208" s="230" t="s">
        <v>1112</v>
      </c>
      <c r="H208" s="230" t="s">
        <v>1112</v>
      </c>
    </row>
    <row r="209" spans="1:8" ht="18.75" customHeight="1" x14ac:dyDescent="0.25">
      <c r="A209" s="225" t="s">
        <v>649</v>
      </c>
      <c r="B209" s="227" t="s">
        <v>650</v>
      </c>
      <c r="C209" s="228"/>
      <c r="D209" s="227" t="s">
        <v>221</v>
      </c>
      <c r="E209" s="227" t="s">
        <v>220</v>
      </c>
      <c r="F209" s="227" t="s">
        <v>221</v>
      </c>
      <c r="G209" s="230" t="s">
        <v>1112</v>
      </c>
      <c r="H209" s="230" t="s">
        <v>1112</v>
      </c>
    </row>
    <row r="210" spans="1:8" ht="18.75" customHeight="1" x14ac:dyDescent="0.25">
      <c r="A210" s="225" t="s">
        <v>651</v>
      </c>
      <c r="B210" s="227" t="s">
        <v>652</v>
      </c>
      <c r="C210" s="228"/>
      <c r="D210" s="227" t="s">
        <v>450</v>
      </c>
      <c r="E210" s="227" t="s">
        <v>227</v>
      </c>
      <c r="F210" s="227" t="s">
        <v>228</v>
      </c>
      <c r="G210" s="230" t="s">
        <v>1112</v>
      </c>
      <c r="H210" s="230" t="s">
        <v>1112</v>
      </c>
    </row>
    <row r="211" spans="1:8" ht="18.75" customHeight="1" x14ac:dyDescent="0.25">
      <c r="A211" s="225" t="s">
        <v>653</v>
      </c>
      <c r="B211" s="233" t="s">
        <v>654</v>
      </c>
      <c r="C211" s="228"/>
      <c r="D211" s="227" t="s">
        <v>450</v>
      </c>
      <c r="E211" s="227" t="s">
        <v>227</v>
      </c>
      <c r="F211" s="227" t="s">
        <v>228</v>
      </c>
      <c r="G211" s="231" t="s">
        <v>1112</v>
      </c>
      <c r="H211" s="231">
        <v>2</v>
      </c>
    </row>
    <row r="212" spans="1:8" ht="18.75" customHeight="1" x14ac:dyDescent="0.25">
      <c r="A212" s="225" t="s">
        <v>655</v>
      </c>
      <c r="B212" s="233" t="s">
        <v>656</v>
      </c>
      <c r="C212" s="228"/>
      <c r="D212" s="227" t="s">
        <v>450</v>
      </c>
      <c r="E212" s="227" t="s">
        <v>227</v>
      </c>
      <c r="F212" s="227" t="s">
        <v>228</v>
      </c>
      <c r="G212" s="231" t="s">
        <v>1112</v>
      </c>
      <c r="H212" s="231">
        <v>2</v>
      </c>
    </row>
    <row r="213" spans="1:8" ht="18.75" customHeight="1" x14ac:dyDescent="0.25">
      <c r="A213" s="225" t="s">
        <v>657</v>
      </c>
      <c r="B213" s="227" t="s">
        <v>658</v>
      </c>
      <c r="C213" s="228"/>
      <c r="D213" s="227" t="s">
        <v>238</v>
      </c>
      <c r="E213" s="227" t="s">
        <v>273</v>
      </c>
      <c r="F213" s="227" t="s">
        <v>221</v>
      </c>
      <c r="G213" s="230" t="s">
        <v>1112</v>
      </c>
      <c r="H213" s="230" t="s">
        <v>1112</v>
      </c>
    </row>
    <row r="214" spans="1:8" ht="18.75" customHeight="1" x14ac:dyDescent="0.25">
      <c r="A214" s="225" t="s">
        <v>659</v>
      </c>
      <c r="B214" s="232" t="s">
        <v>660</v>
      </c>
      <c r="C214" s="228"/>
      <c r="D214" s="227" t="s">
        <v>224</v>
      </c>
      <c r="E214" s="227" t="s">
        <v>220</v>
      </c>
      <c r="F214" s="227" t="s">
        <v>221</v>
      </c>
      <c r="G214" s="229">
        <v>1</v>
      </c>
      <c r="H214" s="230" t="s">
        <v>1112</v>
      </c>
    </row>
    <row r="215" spans="1:8" ht="18.75" customHeight="1" x14ac:dyDescent="0.25">
      <c r="A215" s="225" t="s">
        <v>661</v>
      </c>
      <c r="B215" s="227" t="s">
        <v>662</v>
      </c>
      <c r="C215" s="228"/>
      <c r="D215" s="227" t="s">
        <v>231</v>
      </c>
      <c r="E215" s="227" t="s">
        <v>232</v>
      </c>
      <c r="F215" s="227" t="s">
        <v>208</v>
      </c>
      <c r="G215" s="230" t="s">
        <v>1112</v>
      </c>
      <c r="H215" s="230" t="s">
        <v>1112</v>
      </c>
    </row>
    <row r="216" spans="1:8" ht="18.75" customHeight="1" x14ac:dyDescent="0.25">
      <c r="A216" s="225" t="s">
        <v>663</v>
      </c>
      <c r="B216" s="227" t="s">
        <v>664</v>
      </c>
      <c r="C216" s="228"/>
      <c r="D216" s="227" t="s">
        <v>359</v>
      </c>
      <c r="E216" s="227" t="s">
        <v>220</v>
      </c>
      <c r="F216" s="227" t="s">
        <v>221</v>
      </c>
      <c r="G216" s="230" t="s">
        <v>1112</v>
      </c>
      <c r="H216" s="230" t="s">
        <v>1112</v>
      </c>
    </row>
    <row r="217" spans="1:8" ht="18.75" customHeight="1" x14ac:dyDescent="0.25">
      <c r="A217" s="225" t="s">
        <v>665</v>
      </c>
      <c r="B217" s="227" t="s">
        <v>666</v>
      </c>
      <c r="C217" s="228"/>
      <c r="D217" s="227" t="s">
        <v>241</v>
      </c>
      <c r="E217" s="227" t="s">
        <v>242</v>
      </c>
      <c r="F217" s="227" t="s">
        <v>221</v>
      </c>
      <c r="G217" s="230" t="s">
        <v>1112</v>
      </c>
      <c r="H217" s="230" t="s">
        <v>1112</v>
      </c>
    </row>
    <row r="218" spans="1:8" ht="18.75" customHeight="1" x14ac:dyDescent="0.25">
      <c r="A218" s="225" t="s">
        <v>667</v>
      </c>
      <c r="B218" s="227" t="s">
        <v>668</v>
      </c>
      <c r="C218" s="228"/>
      <c r="D218" s="227" t="s">
        <v>450</v>
      </c>
      <c r="E218" s="227" t="s">
        <v>227</v>
      </c>
      <c r="F218" s="227" t="s">
        <v>228</v>
      </c>
      <c r="G218" s="230" t="s">
        <v>1112</v>
      </c>
      <c r="H218" s="230" t="s">
        <v>1112</v>
      </c>
    </row>
    <row r="219" spans="1:8" ht="18.75" customHeight="1" x14ac:dyDescent="0.25">
      <c r="A219" s="225" t="s">
        <v>669</v>
      </c>
      <c r="B219" s="227" t="s">
        <v>670</v>
      </c>
      <c r="C219" s="228"/>
      <c r="D219" s="227" t="s">
        <v>231</v>
      </c>
      <c r="E219" s="227" t="s">
        <v>242</v>
      </c>
      <c r="F219" s="227" t="s">
        <v>221</v>
      </c>
      <c r="G219" s="230" t="s">
        <v>1112</v>
      </c>
      <c r="H219" s="230" t="s">
        <v>1112</v>
      </c>
    </row>
    <row r="220" spans="1:8" ht="18.75" customHeight="1" x14ac:dyDescent="0.25">
      <c r="A220" s="225" t="s">
        <v>671</v>
      </c>
      <c r="B220" s="227" t="s">
        <v>672</v>
      </c>
      <c r="C220" s="228"/>
      <c r="D220" s="227" t="s">
        <v>247</v>
      </c>
      <c r="E220" s="227" t="s">
        <v>212</v>
      </c>
      <c r="F220" s="227" t="s">
        <v>211</v>
      </c>
      <c r="G220" s="230" t="s">
        <v>1112</v>
      </c>
      <c r="H220" s="230" t="s">
        <v>1112</v>
      </c>
    </row>
    <row r="221" spans="1:8" ht="18.75" customHeight="1" x14ac:dyDescent="0.25">
      <c r="A221" s="225" t="s">
        <v>673</v>
      </c>
      <c r="B221" s="227" t="s">
        <v>674</v>
      </c>
      <c r="C221" s="228"/>
      <c r="D221" s="227" t="s">
        <v>450</v>
      </c>
      <c r="E221" s="227" t="s">
        <v>227</v>
      </c>
      <c r="F221" s="227" t="s">
        <v>228</v>
      </c>
      <c r="G221" s="230" t="s">
        <v>1112</v>
      </c>
      <c r="H221" s="230" t="s">
        <v>1112</v>
      </c>
    </row>
    <row r="222" spans="1:8" ht="18.75" customHeight="1" x14ac:dyDescent="0.25">
      <c r="A222" s="225" t="s">
        <v>675</v>
      </c>
      <c r="B222" s="227" t="s">
        <v>676</v>
      </c>
      <c r="C222" s="228"/>
      <c r="D222" s="227" t="s">
        <v>257</v>
      </c>
      <c r="E222" s="227" t="s">
        <v>212</v>
      </c>
      <c r="F222" s="227" t="s">
        <v>211</v>
      </c>
      <c r="G222" s="230" t="s">
        <v>1112</v>
      </c>
      <c r="H222" s="230" t="s">
        <v>1112</v>
      </c>
    </row>
    <row r="223" spans="1:8" ht="18.75" customHeight="1" x14ac:dyDescent="0.25">
      <c r="A223" s="225" t="s">
        <v>677</v>
      </c>
      <c r="B223" s="232" t="s">
        <v>678</v>
      </c>
      <c r="C223" s="228"/>
      <c r="D223" s="227" t="s">
        <v>257</v>
      </c>
      <c r="E223" s="227" t="s">
        <v>212</v>
      </c>
      <c r="F223" s="227" t="s">
        <v>211</v>
      </c>
      <c r="G223" s="229">
        <v>1</v>
      </c>
      <c r="H223" s="230" t="s">
        <v>1112</v>
      </c>
    </row>
    <row r="224" spans="1:8" ht="18.75" customHeight="1" x14ac:dyDescent="0.25">
      <c r="A224" s="225" t="s">
        <v>679</v>
      </c>
      <c r="B224" s="227" t="s">
        <v>680</v>
      </c>
      <c r="C224" s="228"/>
      <c r="D224" s="227" t="s">
        <v>295</v>
      </c>
      <c r="E224" s="227" t="s">
        <v>202</v>
      </c>
      <c r="F224" s="227" t="s">
        <v>203</v>
      </c>
      <c r="G224" s="230" t="s">
        <v>1112</v>
      </c>
      <c r="H224" s="230" t="s">
        <v>1112</v>
      </c>
    </row>
    <row r="225" spans="1:8" ht="18.75" customHeight="1" x14ac:dyDescent="0.25">
      <c r="A225" s="225" t="s">
        <v>681</v>
      </c>
      <c r="B225" s="227" t="s">
        <v>682</v>
      </c>
      <c r="C225" s="228"/>
      <c r="D225" s="227" t="s">
        <v>314</v>
      </c>
      <c r="E225" s="227" t="s">
        <v>207</v>
      </c>
      <c r="F225" s="227" t="s">
        <v>208</v>
      </c>
      <c r="G225" s="230" t="s">
        <v>1112</v>
      </c>
      <c r="H225" s="230" t="s">
        <v>1112</v>
      </c>
    </row>
    <row r="226" spans="1:8" ht="18.75" customHeight="1" x14ac:dyDescent="0.25">
      <c r="A226" s="225" t="s">
        <v>683</v>
      </c>
      <c r="B226" s="232" t="s">
        <v>684</v>
      </c>
      <c r="C226" s="228"/>
      <c r="D226" s="227" t="s">
        <v>224</v>
      </c>
      <c r="E226" s="227" t="s">
        <v>220</v>
      </c>
      <c r="F226" s="227" t="s">
        <v>221</v>
      </c>
      <c r="G226" s="229">
        <v>1</v>
      </c>
      <c r="H226" s="230" t="s">
        <v>1112</v>
      </c>
    </row>
    <row r="227" spans="1:8" ht="18.75" customHeight="1" x14ac:dyDescent="0.25">
      <c r="A227" s="225" t="s">
        <v>685</v>
      </c>
      <c r="B227" s="233" t="s">
        <v>686</v>
      </c>
      <c r="C227" s="228"/>
      <c r="D227" s="227" t="s">
        <v>201</v>
      </c>
      <c r="E227" s="227" t="s">
        <v>282</v>
      </c>
      <c r="F227" s="227" t="s">
        <v>203</v>
      </c>
      <c r="G227" s="231" t="s">
        <v>1112</v>
      </c>
      <c r="H227" s="231">
        <v>2</v>
      </c>
    </row>
    <row r="228" spans="1:8" ht="18.75" customHeight="1" x14ac:dyDescent="0.25">
      <c r="A228" s="225" t="s">
        <v>687</v>
      </c>
      <c r="B228" s="227" t="s">
        <v>688</v>
      </c>
      <c r="C228" s="228"/>
      <c r="D228" s="227" t="s">
        <v>219</v>
      </c>
      <c r="E228" s="227" t="s">
        <v>227</v>
      </c>
      <c r="F228" s="227" t="s">
        <v>228</v>
      </c>
      <c r="G228" s="230" t="s">
        <v>1112</v>
      </c>
      <c r="H228" s="230" t="s">
        <v>1112</v>
      </c>
    </row>
    <row r="229" spans="1:8" ht="18.75" customHeight="1" x14ac:dyDescent="0.25">
      <c r="A229" s="225" t="s">
        <v>689</v>
      </c>
      <c r="B229" s="227" t="s">
        <v>690</v>
      </c>
      <c r="C229" s="228"/>
      <c r="D229" s="227" t="s">
        <v>206</v>
      </c>
      <c r="E229" s="227" t="s">
        <v>207</v>
      </c>
      <c r="F229" s="227" t="s">
        <v>208</v>
      </c>
      <c r="G229" s="230" t="s">
        <v>1112</v>
      </c>
      <c r="H229" s="230" t="s">
        <v>1112</v>
      </c>
    </row>
    <row r="230" spans="1:8" ht="18.75" customHeight="1" x14ac:dyDescent="0.25">
      <c r="A230" s="225" t="s">
        <v>691</v>
      </c>
      <c r="B230" s="227" t="s">
        <v>692</v>
      </c>
      <c r="C230" s="228"/>
      <c r="D230" s="227" t="s">
        <v>221</v>
      </c>
      <c r="E230" s="227" t="s">
        <v>242</v>
      </c>
      <c r="F230" s="227" t="s">
        <v>221</v>
      </c>
      <c r="G230" s="230" t="s">
        <v>1112</v>
      </c>
      <c r="H230" s="230" t="s">
        <v>1112</v>
      </c>
    </row>
    <row r="231" spans="1:8" ht="18.75" customHeight="1" x14ac:dyDescent="0.25">
      <c r="A231" s="225" t="s">
        <v>693</v>
      </c>
      <c r="B231" s="227" t="s">
        <v>694</v>
      </c>
      <c r="C231" s="228"/>
      <c r="D231" s="227" t="s">
        <v>224</v>
      </c>
      <c r="E231" s="227" t="s">
        <v>220</v>
      </c>
      <c r="F231" s="227" t="s">
        <v>221</v>
      </c>
      <c r="G231" s="230" t="s">
        <v>1112</v>
      </c>
      <c r="H231" s="230" t="s">
        <v>1112</v>
      </c>
    </row>
    <row r="232" spans="1:8" ht="18.75" customHeight="1" x14ac:dyDescent="0.25">
      <c r="A232" s="225" t="s">
        <v>695</v>
      </c>
      <c r="B232" s="233" t="s">
        <v>696</v>
      </c>
      <c r="C232" s="228"/>
      <c r="D232" s="227" t="s">
        <v>219</v>
      </c>
      <c r="E232" s="227" t="s">
        <v>220</v>
      </c>
      <c r="F232" s="227" t="s">
        <v>221</v>
      </c>
      <c r="G232" s="231" t="s">
        <v>1112</v>
      </c>
      <c r="H232" s="231">
        <v>2</v>
      </c>
    </row>
    <row r="233" spans="1:8" ht="18.75" customHeight="1" x14ac:dyDescent="0.25">
      <c r="A233" s="225" t="s">
        <v>697</v>
      </c>
      <c r="B233" s="227" t="s">
        <v>698</v>
      </c>
      <c r="C233" s="228"/>
      <c r="D233" s="227" t="s">
        <v>582</v>
      </c>
      <c r="E233" s="227" t="s">
        <v>232</v>
      </c>
      <c r="F233" s="227" t="s">
        <v>208</v>
      </c>
      <c r="G233" s="230" t="s">
        <v>1112</v>
      </c>
      <c r="H233" s="230" t="s">
        <v>1112</v>
      </c>
    </row>
    <row r="234" spans="1:8" ht="18.75" customHeight="1" x14ac:dyDescent="0.25">
      <c r="A234" s="225" t="s">
        <v>699</v>
      </c>
      <c r="B234" s="227" t="s">
        <v>700</v>
      </c>
      <c r="C234" s="228"/>
      <c r="D234" s="227" t="s">
        <v>219</v>
      </c>
      <c r="E234" s="227" t="s">
        <v>227</v>
      </c>
      <c r="F234" s="227" t="s">
        <v>228</v>
      </c>
      <c r="G234" s="230" t="s">
        <v>1112</v>
      </c>
      <c r="H234" s="230" t="s">
        <v>1112</v>
      </c>
    </row>
    <row r="235" spans="1:8" ht="18.75" customHeight="1" x14ac:dyDescent="0.25">
      <c r="A235" s="225" t="s">
        <v>701</v>
      </c>
      <c r="B235" s="227" t="s">
        <v>702</v>
      </c>
      <c r="C235" s="228"/>
      <c r="D235" s="227" t="s">
        <v>219</v>
      </c>
      <c r="E235" s="227" t="s">
        <v>220</v>
      </c>
      <c r="F235" s="227" t="s">
        <v>221</v>
      </c>
      <c r="G235" s="230" t="s">
        <v>1112</v>
      </c>
      <c r="H235" s="230" t="s">
        <v>1112</v>
      </c>
    </row>
    <row r="236" spans="1:8" ht="18.75" customHeight="1" x14ac:dyDescent="0.25">
      <c r="A236" s="225" t="s">
        <v>703</v>
      </c>
      <c r="B236" s="227" t="s">
        <v>704</v>
      </c>
      <c r="C236" s="228"/>
      <c r="D236" s="227" t="s">
        <v>219</v>
      </c>
      <c r="E236" s="227" t="s">
        <v>227</v>
      </c>
      <c r="F236" s="227" t="s">
        <v>228</v>
      </c>
      <c r="G236" s="230" t="s">
        <v>1112</v>
      </c>
      <c r="H236" s="230" t="s">
        <v>1112</v>
      </c>
    </row>
    <row r="237" spans="1:8" ht="18.75" customHeight="1" x14ac:dyDescent="0.25">
      <c r="A237" s="225" t="s">
        <v>705</v>
      </c>
      <c r="B237" s="227" t="s">
        <v>706</v>
      </c>
      <c r="C237" s="228"/>
      <c r="D237" s="227" t="s">
        <v>353</v>
      </c>
      <c r="E237" s="227" t="s">
        <v>207</v>
      </c>
      <c r="F237" s="227" t="s">
        <v>208</v>
      </c>
      <c r="G237" s="230" t="s">
        <v>1112</v>
      </c>
      <c r="H237" s="230" t="s">
        <v>1112</v>
      </c>
    </row>
    <row r="238" spans="1:8" ht="18.75" customHeight="1" x14ac:dyDescent="0.25">
      <c r="A238" s="225" t="s">
        <v>707</v>
      </c>
      <c r="B238" s="227" t="s">
        <v>708</v>
      </c>
      <c r="C238" s="228"/>
      <c r="D238" s="227" t="s">
        <v>211</v>
      </c>
      <c r="E238" s="227" t="s">
        <v>212</v>
      </c>
      <c r="F238" s="227" t="s">
        <v>211</v>
      </c>
      <c r="G238" s="230" t="s">
        <v>1112</v>
      </c>
      <c r="H238" s="230" t="s">
        <v>1112</v>
      </c>
    </row>
    <row r="239" spans="1:8" ht="18.75" customHeight="1" x14ac:dyDescent="0.25">
      <c r="A239" s="225" t="s">
        <v>709</v>
      </c>
      <c r="B239" s="227" t="s">
        <v>710</v>
      </c>
      <c r="C239" s="228"/>
      <c r="D239" s="227" t="s">
        <v>206</v>
      </c>
      <c r="E239" s="227" t="s">
        <v>207</v>
      </c>
      <c r="F239" s="227" t="s">
        <v>208</v>
      </c>
      <c r="G239" s="230" t="s">
        <v>1112</v>
      </c>
      <c r="H239" s="230" t="s">
        <v>1112</v>
      </c>
    </row>
    <row r="240" spans="1:8" ht="18.75" customHeight="1" x14ac:dyDescent="0.25">
      <c r="A240" s="225" t="s">
        <v>711</v>
      </c>
      <c r="B240" s="233" t="s">
        <v>712</v>
      </c>
      <c r="C240" s="228"/>
      <c r="D240" s="227" t="s">
        <v>241</v>
      </c>
      <c r="E240" s="227" t="s">
        <v>232</v>
      </c>
      <c r="F240" s="227" t="s">
        <v>208</v>
      </c>
      <c r="G240" s="231" t="s">
        <v>1112</v>
      </c>
      <c r="H240" s="231">
        <v>2</v>
      </c>
    </row>
    <row r="241" spans="1:8" ht="18.75" customHeight="1" x14ac:dyDescent="0.25">
      <c r="A241" s="225" t="s">
        <v>713</v>
      </c>
      <c r="B241" s="227" t="s">
        <v>714</v>
      </c>
      <c r="C241" s="228"/>
      <c r="D241" s="227" t="s">
        <v>228</v>
      </c>
      <c r="E241" s="227" t="s">
        <v>227</v>
      </c>
      <c r="F241" s="227" t="s">
        <v>228</v>
      </c>
      <c r="G241" s="230" t="s">
        <v>1112</v>
      </c>
      <c r="H241" s="230" t="s">
        <v>1112</v>
      </c>
    </row>
    <row r="242" spans="1:8" ht="18.75" customHeight="1" x14ac:dyDescent="0.25">
      <c r="A242" s="225" t="s">
        <v>715</v>
      </c>
      <c r="B242" s="232" t="s">
        <v>716</v>
      </c>
      <c r="C242" s="228"/>
      <c r="D242" s="227" t="s">
        <v>238</v>
      </c>
      <c r="E242" s="227" t="s">
        <v>273</v>
      </c>
      <c r="F242" s="227" t="s">
        <v>221</v>
      </c>
      <c r="G242" s="229">
        <v>1</v>
      </c>
      <c r="H242" s="230" t="s">
        <v>1112</v>
      </c>
    </row>
    <row r="243" spans="1:8" ht="18.75" customHeight="1" x14ac:dyDescent="0.25">
      <c r="A243" s="225" t="s">
        <v>717</v>
      </c>
      <c r="B243" s="233" t="s">
        <v>718</v>
      </c>
      <c r="C243" s="228"/>
      <c r="D243" s="227" t="s">
        <v>257</v>
      </c>
      <c r="E243" s="227" t="s">
        <v>207</v>
      </c>
      <c r="F243" s="227" t="s">
        <v>208</v>
      </c>
      <c r="G243" s="231" t="s">
        <v>1112</v>
      </c>
      <c r="H243" s="231">
        <v>2</v>
      </c>
    </row>
    <row r="244" spans="1:8" ht="18.75" customHeight="1" x14ac:dyDescent="0.25">
      <c r="A244" s="225" t="s">
        <v>719</v>
      </c>
      <c r="B244" s="227" t="s">
        <v>720</v>
      </c>
      <c r="C244" s="228"/>
      <c r="D244" s="227" t="s">
        <v>314</v>
      </c>
      <c r="E244" s="227" t="s">
        <v>212</v>
      </c>
      <c r="F244" s="227" t="s">
        <v>211</v>
      </c>
      <c r="G244" s="230" t="s">
        <v>1112</v>
      </c>
      <c r="H244" s="230" t="s">
        <v>1112</v>
      </c>
    </row>
    <row r="245" spans="1:8" ht="18.75" customHeight="1" x14ac:dyDescent="0.25">
      <c r="A245" s="225" t="s">
        <v>721</v>
      </c>
      <c r="B245" s="232" t="s">
        <v>722</v>
      </c>
      <c r="C245" s="228"/>
      <c r="D245" s="227" t="s">
        <v>219</v>
      </c>
      <c r="E245" s="227" t="s">
        <v>220</v>
      </c>
      <c r="F245" s="227" t="s">
        <v>221</v>
      </c>
      <c r="G245" s="229">
        <v>1</v>
      </c>
      <c r="H245" s="230" t="s">
        <v>1112</v>
      </c>
    </row>
    <row r="246" spans="1:8" ht="18.75" customHeight="1" x14ac:dyDescent="0.25">
      <c r="A246" s="225" t="s">
        <v>723</v>
      </c>
      <c r="B246" s="227" t="s">
        <v>724</v>
      </c>
      <c r="C246" s="228"/>
      <c r="D246" s="227" t="s">
        <v>224</v>
      </c>
      <c r="E246" s="227" t="s">
        <v>220</v>
      </c>
      <c r="F246" s="227" t="s">
        <v>221</v>
      </c>
      <c r="G246" s="230" t="s">
        <v>1112</v>
      </c>
      <c r="H246" s="230" t="s">
        <v>1112</v>
      </c>
    </row>
    <row r="247" spans="1:8" ht="18.75" customHeight="1" x14ac:dyDescent="0.25">
      <c r="A247" s="225" t="s">
        <v>725</v>
      </c>
      <c r="B247" s="227" t="s">
        <v>726</v>
      </c>
      <c r="C247" s="228"/>
      <c r="D247" s="227" t="s">
        <v>221</v>
      </c>
      <c r="E247" s="227" t="s">
        <v>220</v>
      </c>
      <c r="F247" s="227" t="s">
        <v>221</v>
      </c>
      <c r="G247" s="230" t="s">
        <v>1112</v>
      </c>
      <c r="H247" s="230" t="s">
        <v>1112</v>
      </c>
    </row>
    <row r="248" spans="1:8" ht="18.75" customHeight="1" x14ac:dyDescent="0.25">
      <c r="A248" s="225" t="s">
        <v>727</v>
      </c>
      <c r="B248" s="227" t="s">
        <v>728</v>
      </c>
      <c r="C248" s="228"/>
      <c r="D248" s="227" t="s">
        <v>314</v>
      </c>
      <c r="E248" s="227" t="s">
        <v>207</v>
      </c>
      <c r="F248" s="227" t="s">
        <v>208</v>
      </c>
      <c r="G248" s="230" t="s">
        <v>1112</v>
      </c>
      <c r="H248" s="230" t="s">
        <v>1112</v>
      </c>
    </row>
    <row r="249" spans="1:8" ht="18.75" customHeight="1" x14ac:dyDescent="0.25">
      <c r="A249" s="225" t="s">
        <v>729</v>
      </c>
      <c r="B249" s="227" t="s">
        <v>730</v>
      </c>
      <c r="C249" s="228"/>
      <c r="D249" s="227" t="s">
        <v>235</v>
      </c>
      <c r="E249" s="227" t="s">
        <v>212</v>
      </c>
      <c r="F249" s="227" t="s">
        <v>211</v>
      </c>
      <c r="G249" s="230" t="s">
        <v>1112</v>
      </c>
      <c r="H249" s="230" t="s">
        <v>1112</v>
      </c>
    </row>
    <row r="250" spans="1:8" ht="18.75" customHeight="1" x14ac:dyDescent="0.25">
      <c r="A250" s="225" t="s">
        <v>731</v>
      </c>
      <c r="B250" s="227" t="s">
        <v>732</v>
      </c>
      <c r="C250" s="228"/>
      <c r="D250" s="227" t="s">
        <v>295</v>
      </c>
      <c r="E250" s="227" t="s">
        <v>202</v>
      </c>
      <c r="F250" s="227" t="s">
        <v>203</v>
      </c>
      <c r="G250" s="230" t="s">
        <v>1112</v>
      </c>
      <c r="H250" s="230" t="s">
        <v>1112</v>
      </c>
    </row>
    <row r="251" spans="1:8" ht="18.75" customHeight="1" x14ac:dyDescent="0.25">
      <c r="A251" s="225" t="s">
        <v>733</v>
      </c>
      <c r="B251" s="227" t="s">
        <v>734</v>
      </c>
      <c r="C251" s="228"/>
      <c r="D251" s="227" t="s">
        <v>241</v>
      </c>
      <c r="E251" s="227" t="s">
        <v>232</v>
      </c>
      <c r="F251" s="227" t="s">
        <v>208</v>
      </c>
      <c r="G251" s="230" t="s">
        <v>1112</v>
      </c>
      <c r="H251" s="230" t="s">
        <v>1112</v>
      </c>
    </row>
    <row r="252" spans="1:8" ht="18.75" customHeight="1" x14ac:dyDescent="0.25">
      <c r="A252" s="225" t="s">
        <v>735</v>
      </c>
      <c r="B252" s="227" t="s">
        <v>736</v>
      </c>
      <c r="C252" s="228"/>
      <c r="D252" s="227" t="s">
        <v>241</v>
      </c>
      <c r="E252" s="227" t="s">
        <v>232</v>
      </c>
      <c r="F252" s="227" t="s">
        <v>208</v>
      </c>
      <c r="G252" s="230" t="s">
        <v>1112</v>
      </c>
      <c r="H252" s="230" t="s">
        <v>1112</v>
      </c>
    </row>
    <row r="253" spans="1:8" ht="18.75" customHeight="1" x14ac:dyDescent="0.25">
      <c r="B253" s="232" t="s">
        <v>737</v>
      </c>
      <c r="C253" s="228"/>
      <c r="D253" s="227" t="s">
        <v>738</v>
      </c>
      <c r="E253" s="227" t="s">
        <v>232</v>
      </c>
      <c r="F253" s="227" t="s">
        <v>208</v>
      </c>
      <c r="G253" s="229">
        <v>1</v>
      </c>
      <c r="H253" s="230" t="s">
        <v>1112</v>
      </c>
    </row>
    <row r="254" spans="1:8" ht="18.75" customHeight="1" x14ac:dyDescent="0.25">
      <c r="B254" s="232" t="s">
        <v>739</v>
      </c>
      <c r="C254" s="228"/>
      <c r="D254" s="227" t="s">
        <v>740</v>
      </c>
      <c r="E254" s="227" t="s">
        <v>232</v>
      </c>
      <c r="F254" s="227" t="s">
        <v>208</v>
      </c>
      <c r="G254" s="229">
        <v>1</v>
      </c>
      <c r="H254" s="230"/>
    </row>
    <row r="255" spans="1:8" ht="18.75" customHeight="1" x14ac:dyDescent="0.25">
      <c r="B255" s="227" t="s">
        <v>741</v>
      </c>
      <c r="C255" s="228"/>
      <c r="D255" s="227" t="s">
        <v>201</v>
      </c>
      <c r="E255" s="227" t="s">
        <v>202</v>
      </c>
      <c r="F255" s="227" t="s">
        <v>203</v>
      </c>
      <c r="G255" s="230" t="s">
        <v>1112</v>
      </c>
      <c r="H255" s="230" t="s">
        <v>1112</v>
      </c>
    </row>
    <row r="256" spans="1:8" ht="18.75" customHeight="1" x14ac:dyDescent="0.25">
      <c r="B256" s="227" t="s">
        <v>742</v>
      </c>
      <c r="C256" s="228"/>
      <c r="D256" s="227" t="s">
        <v>235</v>
      </c>
      <c r="E256" s="227" t="s">
        <v>212</v>
      </c>
      <c r="F256" s="227" t="s">
        <v>211</v>
      </c>
      <c r="G256" s="230" t="s">
        <v>1112</v>
      </c>
      <c r="H256" s="230" t="s">
        <v>1112</v>
      </c>
    </row>
    <row r="257" spans="2:8" ht="18.75" customHeight="1" x14ac:dyDescent="0.25">
      <c r="B257" s="227" t="s">
        <v>743</v>
      </c>
      <c r="C257" s="228"/>
      <c r="D257" s="227" t="s">
        <v>353</v>
      </c>
      <c r="E257" s="227" t="s">
        <v>207</v>
      </c>
      <c r="F257" s="227" t="s">
        <v>208</v>
      </c>
      <c r="G257" s="230" t="s">
        <v>1112</v>
      </c>
      <c r="H257" s="230" t="s">
        <v>1112</v>
      </c>
    </row>
    <row r="258" spans="2:8" ht="18.75" customHeight="1" x14ac:dyDescent="0.25">
      <c r="B258" s="227" t="s">
        <v>744</v>
      </c>
      <c r="C258" s="228"/>
      <c r="D258" s="227" t="s">
        <v>314</v>
      </c>
      <c r="E258" s="227" t="s">
        <v>212</v>
      </c>
      <c r="F258" s="227" t="s">
        <v>211</v>
      </c>
      <c r="G258" s="230" t="s">
        <v>1112</v>
      </c>
      <c r="H258" s="230" t="s">
        <v>1112</v>
      </c>
    </row>
    <row r="259" spans="2:8" ht="18.75" customHeight="1" x14ac:dyDescent="0.25">
      <c r="B259" s="227" t="s">
        <v>745</v>
      </c>
      <c r="C259" s="228"/>
      <c r="D259" s="227" t="s">
        <v>219</v>
      </c>
      <c r="E259" s="227" t="s">
        <v>220</v>
      </c>
      <c r="F259" s="227" t="s">
        <v>221</v>
      </c>
      <c r="G259" s="230" t="s">
        <v>1112</v>
      </c>
      <c r="H259" s="230" t="s">
        <v>1112</v>
      </c>
    </row>
    <row r="260" spans="2:8" ht="18.75" customHeight="1" x14ac:dyDescent="0.25">
      <c r="B260" s="227" t="s">
        <v>746</v>
      </c>
      <c r="C260" s="228"/>
      <c r="D260" s="227" t="s">
        <v>238</v>
      </c>
      <c r="E260" s="227" t="s">
        <v>273</v>
      </c>
      <c r="F260" s="227" t="s">
        <v>221</v>
      </c>
      <c r="G260" s="230" t="s">
        <v>1112</v>
      </c>
      <c r="H260" s="230" t="s">
        <v>1112</v>
      </c>
    </row>
    <row r="261" spans="2:8" ht="18.75" customHeight="1" x14ac:dyDescent="0.25">
      <c r="B261" s="232" t="s">
        <v>747</v>
      </c>
      <c r="C261" s="228"/>
      <c r="D261" s="227" t="s">
        <v>201</v>
      </c>
      <c r="E261" s="227" t="s">
        <v>748</v>
      </c>
      <c r="F261" s="227" t="s">
        <v>203</v>
      </c>
      <c r="G261" s="229">
        <v>1</v>
      </c>
      <c r="H261" s="230" t="s">
        <v>1112</v>
      </c>
    </row>
    <row r="262" spans="2:8" ht="18.75" customHeight="1" x14ac:dyDescent="0.25">
      <c r="B262" s="227" t="s">
        <v>749</v>
      </c>
      <c r="C262" s="228"/>
      <c r="D262" s="227" t="s">
        <v>314</v>
      </c>
      <c r="E262" s="227" t="s">
        <v>207</v>
      </c>
      <c r="F262" s="227" t="s">
        <v>208</v>
      </c>
      <c r="G262" s="230" t="s">
        <v>1112</v>
      </c>
      <c r="H262" s="230" t="s">
        <v>1112</v>
      </c>
    </row>
    <row r="263" spans="2:8" ht="18.75" customHeight="1" x14ac:dyDescent="0.25">
      <c r="B263" s="227" t="s">
        <v>750</v>
      </c>
      <c r="C263" s="228"/>
      <c r="D263" s="227" t="s">
        <v>395</v>
      </c>
      <c r="E263" s="227" t="s">
        <v>232</v>
      </c>
      <c r="F263" s="227" t="s">
        <v>208</v>
      </c>
      <c r="G263" s="230" t="s">
        <v>1112</v>
      </c>
      <c r="H263" s="230" t="s">
        <v>1112</v>
      </c>
    </row>
    <row r="264" spans="2:8" ht="18.75" customHeight="1" x14ac:dyDescent="0.25">
      <c r="B264" s="227" t="s">
        <v>751</v>
      </c>
      <c r="C264" s="228"/>
      <c r="D264" s="227" t="s">
        <v>295</v>
      </c>
      <c r="E264" s="227" t="s">
        <v>202</v>
      </c>
      <c r="F264" s="227" t="s">
        <v>203</v>
      </c>
      <c r="G264" s="230" t="s">
        <v>1112</v>
      </c>
      <c r="H264" s="230" t="s">
        <v>1112</v>
      </c>
    </row>
    <row r="265" spans="2:8" ht="18.75" customHeight="1" x14ac:dyDescent="0.25">
      <c r="B265" s="232" t="s">
        <v>752</v>
      </c>
      <c r="C265" s="228"/>
      <c r="D265" s="227" t="s">
        <v>241</v>
      </c>
      <c r="E265" s="227" t="s">
        <v>242</v>
      </c>
      <c r="F265" s="227" t="s">
        <v>221</v>
      </c>
      <c r="G265" s="229">
        <v>1</v>
      </c>
      <c r="H265" s="230"/>
    </row>
    <row r="266" spans="2:8" ht="18.75" customHeight="1" x14ac:dyDescent="0.25">
      <c r="B266" s="227" t="s">
        <v>753</v>
      </c>
      <c r="C266" s="228"/>
      <c r="D266" s="227" t="s">
        <v>241</v>
      </c>
      <c r="E266" s="227" t="s">
        <v>232</v>
      </c>
      <c r="F266" s="227" t="s">
        <v>208</v>
      </c>
      <c r="G266" s="230"/>
      <c r="H266" s="230"/>
    </row>
    <row r="267" spans="2:8" ht="18.75" customHeight="1" x14ac:dyDescent="0.25">
      <c r="B267" s="227" t="s">
        <v>754</v>
      </c>
      <c r="C267" s="228"/>
      <c r="D267" s="227" t="s">
        <v>231</v>
      </c>
      <c r="E267" s="227" t="s">
        <v>242</v>
      </c>
      <c r="F267" s="227" t="s">
        <v>221</v>
      </c>
      <c r="G267" s="230"/>
      <c r="H267" s="230"/>
    </row>
    <row r="268" spans="2:8" ht="18.75" customHeight="1" x14ac:dyDescent="0.25">
      <c r="B268" s="233" t="s">
        <v>755</v>
      </c>
      <c r="C268" s="228"/>
      <c r="D268" s="227" t="s">
        <v>238</v>
      </c>
      <c r="E268" s="227" t="s">
        <v>273</v>
      </c>
      <c r="F268" s="227" t="s">
        <v>221</v>
      </c>
      <c r="G268" s="231" t="s">
        <v>1112</v>
      </c>
      <c r="H268" s="231">
        <v>2</v>
      </c>
    </row>
    <row r="269" spans="2:8" ht="18.75" customHeight="1" x14ac:dyDescent="0.25">
      <c r="B269" s="227" t="s">
        <v>756</v>
      </c>
      <c r="C269" s="228"/>
      <c r="D269" s="227" t="s">
        <v>201</v>
      </c>
      <c r="E269" s="227" t="s">
        <v>282</v>
      </c>
      <c r="F269" s="227" t="s">
        <v>203</v>
      </c>
      <c r="G269" s="230"/>
      <c r="H269" s="230"/>
    </row>
    <row r="270" spans="2:8" ht="18.75" customHeight="1" x14ac:dyDescent="0.25">
      <c r="B270" s="227" t="s">
        <v>757</v>
      </c>
      <c r="C270" s="228"/>
      <c r="D270" s="227" t="s">
        <v>250</v>
      </c>
      <c r="E270" s="227" t="s">
        <v>207</v>
      </c>
      <c r="F270" s="227" t="s">
        <v>208</v>
      </c>
      <c r="G270" s="230" t="s">
        <v>1112</v>
      </c>
      <c r="H270" s="230" t="s">
        <v>1112</v>
      </c>
    </row>
    <row r="271" spans="2:8" ht="18.75" customHeight="1" x14ac:dyDescent="0.25">
      <c r="B271" s="227" t="s">
        <v>758</v>
      </c>
      <c r="C271" s="228"/>
      <c r="D271" s="227" t="s">
        <v>235</v>
      </c>
      <c r="E271" s="227" t="s">
        <v>212</v>
      </c>
      <c r="F271" s="227" t="s">
        <v>211</v>
      </c>
      <c r="G271" s="230" t="s">
        <v>1112</v>
      </c>
      <c r="H271" s="230" t="s">
        <v>1112</v>
      </c>
    </row>
    <row r="272" spans="2:8" ht="18.75" customHeight="1" x14ac:dyDescent="0.25">
      <c r="B272" s="227" t="s">
        <v>759</v>
      </c>
      <c r="C272" s="228"/>
      <c r="D272" s="227" t="s">
        <v>201</v>
      </c>
      <c r="E272" s="227" t="s">
        <v>202</v>
      </c>
      <c r="F272" s="227" t="s">
        <v>203</v>
      </c>
      <c r="G272" s="230" t="s">
        <v>1112</v>
      </c>
      <c r="H272" s="230" t="s">
        <v>1112</v>
      </c>
    </row>
    <row r="273" spans="2:8" ht="18.75" customHeight="1" x14ac:dyDescent="0.25">
      <c r="B273" s="227" t="s">
        <v>760</v>
      </c>
      <c r="C273" s="228"/>
      <c r="D273" s="227" t="s">
        <v>238</v>
      </c>
      <c r="E273" s="227" t="s">
        <v>273</v>
      </c>
      <c r="F273" s="227" t="s">
        <v>221</v>
      </c>
      <c r="G273" s="230" t="s">
        <v>1112</v>
      </c>
      <c r="H273" s="230" t="s">
        <v>1112</v>
      </c>
    </row>
    <row r="274" spans="2:8" ht="18.75" customHeight="1" x14ac:dyDescent="0.25">
      <c r="B274" s="227" t="s">
        <v>761</v>
      </c>
      <c r="C274" s="228"/>
      <c r="D274" s="227" t="s">
        <v>247</v>
      </c>
      <c r="E274" s="227" t="s">
        <v>212</v>
      </c>
      <c r="F274" s="227" t="s">
        <v>211</v>
      </c>
      <c r="G274" s="230" t="s">
        <v>1112</v>
      </c>
      <c r="H274" s="230" t="s">
        <v>1112</v>
      </c>
    </row>
    <row r="275" spans="2:8" ht="18.75" customHeight="1" x14ac:dyDescent="0.25">
      <c r="B275" s="227" t="s">
        <v>762</v>
      </c>
      <c r="C275" s="228"/>
      <c r="D275" s="227" t="s">
        <v>241</v>
      </c>
      <c r="E275" s="227" t="s">
        <v>242</v>
      </c>
      <c r="F275" s="227" t="s">
        <v>221</v>
      </c>
      <c r="G275" s="230" t="s">
        <v>1112</v>
      </c>
      <c r="H275" s="230" t="s">
        <v>1112</v>
      </c>
    </row>
    <row r="276" spans="2:8" ht="18.75" customHeight="1" x14ac:dyDescent="0.25">
      <c r="B276" s="227" t="s">
        <v>763</v>
      </c>
      <c r="C276" s="228"/>
      <c r="D276" s="227" t="s">
        <v>257</v>
      </c>
      <c r="E276" s="227" t="s">
        <v>212</v>
      </c>
      <c r="F276" s="227" t="s">
        <v>211</v>
      </c>
      <c r="G276" s="230" t="s">
        <v>1112</v>
      </c>
      <c r="H276" s="230" t="s">
        <v>1112</v>
      </c>
    </row>
    <row r="277" spans="2:8" ht="18.75" customHeight="1" x14ac:dyDescent="0.25">
      <c r="B277" s="227" t="s">
        <v>764</v>
      </c>
      <c r="C277" s="228"/>
      <c r="D277" s="227" t="s">
        <v>235</v>
      </c>
      <c r="E277" s="227" t="s">
        <v>212</v>
      </c>
      <c r="F277" s="227" t="s">
        <v>211</v>
      </c>
      <c r="G277" s="230" t="s">
        <v>1112</v>
      </c>
      <c r="H277" s="230" t="s">
        <v>1112</v>
      </c>
    </row>
    <row r="278" spans="2:8" ht="18.75" customHeight="1" x14ac:dyDescent="0.25">
      <c r="B278" s="227" t="s">
        <v>765</v>
      </c>
      <c r="C278" s="228"/>
      <c r="D278" s="227" t="s">
        <v>395</v>
      </c>
      <c r="E278" s="227" t="s">
        <v>232</v>
      </c>
      <c r="F278" s="227" t="s">
        <v>208</v>
      </c>
      <c r="G278" s="230" t="s">
        <v>1112</v>
      </c>
      <c r="H278" s="230" t="s">
        <v>1112</v>
      </c>
    </row>
    <row r="279" spans="2:8" ht="18.75" customHeight="1" x14ac:dyDescent="0.25">
      <c r="B279" s="227" t="s">
        <v>766</v>
      </c>
      <c r="C279" s="228"/>
      <c r="D279" s="227" t="s">
        <v>235</v>
      </c>
      <c r="E279" s="227" t="s">
        <v>212</v>
      </c>
      <c r="F279" s="227" t="s">
        <v>211</v>
      </c>
      <c r="G279" s="230" t="s">
        <v>1112</v>
      </c>
      <c r="H279" s="230" t="s">
        <v>1112</v>
      </c>
    </row>
    <row r="280" spans="2:8" ht="18.75" customHeight="1" x14ac:dyDescent="0.25">
      <c r="B280" s="233" t="s">
        <v>767</v>
      </c>
      <c r="C280" s="228"/>
      <c r="D280" s="227" t="s">
        <v>257</v>
      </c>
      <c r="E280" s="227" t="s">
        <v>202</v>
      </c>
      <c r="F280" s="227" t="s">
        <v>203</v>
      </c>
      <c r="G280" s="231" t="s">
        <v>1112</v>
      </c>
      <c r="H280" s="231">
        <v>2</v>
      </c>
    </row>
    <row r="281" spans="2:8" ht="18.75" customHeight="1" x14ac:dyDescent="0.25">
      <c r="B281" s="227" t="s">
        <v>768</v>
      </c>
      <c r="C281" s="228"/>
      <c r="D281" s="227" t="s">
        <v>219</v>
      </c>
      <c r="E281" s="227" t="s">
        <v>220</v>
      </c>
      <c r="F281" s="227" t="s">
        <v>221</v>
      </c>
      <c r="G281" s="230" t="s">
        <v>1112</v>
      </c>
      <c r="H281" s="230" t="s">
        <v>1112</v>
      </c>
    </row>
    <row r="282" spans="2:8" ht="18.75" customHeight="1" x14ac:dyDescent="0.25">
      <c r="B282" s="227" t="s">
        <v>769</v>
      </c>
      <c r="C282" s="228"/>
      <c r="D282" s="227" t="s">
        <v>247</v>
      </c>
      <c r="E282" s="227" t="s">
        <v>212</v>
      </c>
      <c r="F282" s="227" t="s">
        <v>211</v>
      </c>
      <c r="G282" s="230" t="s">
        <v>1112</v>
      </c>
      <c r="H282" s="230" t="s">
        <v>1112</v>
      </c>
    </row>
    <row r="283" spans="2:8" ht="18.75" customHeight="1" x14ac:dyDescent="0.25">
      <c r="B283" s="233" t="s">
        <v>770</v>
      </c>
      <c r="C283" s="228"/>
      <c r="D283" s="227" t="s">
        <v>257</v>
      </c>
      <c r="E283" s="227" t="s">
        <v>212</v>
      </c>
      <c r="F283" s="227" t="s">
        <v>211</v>
      </c>
      <c r="G283" s="231" t="s">
        <v>1112</v>
      </c>
      <c r="H283" s="231">
        <v>2</v>
      </c>
    </row>
    <row r="284" spans="2:8" ht="18.75" customHeight="1" x14ac:dyDescent="0.25">
      <c r="B284" s="227" t="s">
        <v>771</v>
      </c>
      <c r="C284" s="228"/>
      <c r="D284" s="227" t="s">
        <v>201</v>
      </c>
      <c r="E284" s="227" t="s">
        <v>282</v>
      </c>
      <c r="F284" s="227" t="s">
        <v>203</v>
      </c>
      <c r="G284" s="230" t="s">
        <v>1112</v>
      </c>
      <c r="H284" s="230" t="s">
        <v>1112</v>
      </c>
    </row>
    <row r="285" spans="2:8" ht="18.75" customHeight="1" x14ac:dyDescent="0.25">
      <c r="B285" s="227" t="s">
        <v>772</v>
      </c>
      <c r="C285" s="228"/>
      <c r="D285" s="227" t="s">
        <v>295</v>
      </c>
      <c r="E285" s="227" t="s">
        <v>202</v>
      </c>
      <c r="F285" s="227" t="s">
        <v>203</v>
      </c>
      <c r="G285" s="230" t="s">
        <v>1112</v>
      </c>
      <c r="H285" s="230" t="s">
        <v>1112</v>
      </c>
    </row>
    <row r="286" spans="2:8" ht="18.75" customHeight="1" x14ac:dyDescent="0.25">
      <c r="B286" s="227" t="s">
        <v>773</v>
      </c>
      <c r="C286" s="228"/>
      <c r="D286" s="227" t="s">
        <v>247</v>
      </c>
      <c r="E286" s="227" t="s">
        <v>212</v>
      </c>
      <c r="F286" s="227" t="s">
        <v>211</v>
      </c>
      <c r="G286" s="230" t="s">
        <v>1112</v>
      </c>
      <c r="H286" s="230" t="s">
        <v>1112</v>
      </c>
    </row>
    <row r="287" spans="2:8" ht="18.75" customHeight="1" x14ac:dyDescent="0.25">
      <c r="B287" s="233" t="s">
        <v>774</v>
      </c>
      <c r="C287" s="228"/>
      <c r="D287" s="227" t="s">
        <v>201</v>
      </c>
      <c r="E287" s="227" t="s">
        <v>282</v>
      </c>
      <c r="F287" s="227" t="s">
        <v>203</v>
      </c>
      <c r="G287" s="231" t="s">
        <v>1112</v>
      </c>
      <c r="H287" s="231">
        <v>2</v>
      </c>
    </row>
    <row r="288" spans="2:8" ht="18.75" customHeight="1" x14ac:dyDescent="0.25">
      <c r="B288" s="227" t="s">
        <v>775</v>
      </c>
      <c r="C288" s="228"/>
      <c r="D288" s="227" t="s">
        <v>247</v>
      </c>
      <c r="E288" s="227" t="s">
        <v>212</v>
      </c>
      <c r="F288" s="227" t="s">
        <v>211</v>
      </c>
      <c r="G288" s="230" t="s">
        <v>1112</v>
      </c>
      <c r="H288" s="230" t="s">
        <v>1112</v>
      </c>
    </row>
    <row r="289" spans="2:8" ht="18.75" customHeight="1" x14ac:dyDescent="0.25">
      <c r="B289" s="232" t="s">
        <v>776</v>
      </c>
      <c r="C289" s="228"/>
      <c r="D289" s="227" t="s">
        <v>247</v>
      </c>
      <c r="E289" s="227" t="s">
        <v>212</v>
      </c>
      <c r="F289" s="227" t="s">
        <v>211</v>
      </c>
      <c r="G289" s="229">
        <v>1</v>
      </c>
      <c r="H289" s="230" t="s">
        <v>1112</v>
      </c>
    </row>
    <row r="290" spans="2:8" ht="18.75" customHeight="1" x14ac:dyDescent="0.25">
      <c r="B290" s="227" t="s">
        <v>777</v>
      </c>
      <c r="C290" s="228"/>
      <c r="D290" s="227" t="s">
        <v>450</v>
      </c>
      <c r="E290" s="227" t="s">
        <v>227</v>
      </c>
      <c r="F290" s="227" t="s">
        <v>228</v>
      </c>
      <c r="G290" s="230" t="s">
        <v>1112</v>
      </c>
      <c r="H290" s="230" t="s">
        <v>1112</v>
      </c>
    </row>
    <row r="291" spans="2:8" ht="18.75" customHeight="1" x14ac:dyDescent="0.25">
      <c r="B291" s="227" t="s">
        <v>778</v>
      </c>
      <c r="C291" s="228"/>
      <c r="D291" s="227" t="s">
        <v>224</v>
      </c>
      <c r="E291" s="227" t="s">
        <v>220</v>
      </c>
      <c r="F291" s="227" t="s">
        <v>221</v>
      </c>
      <c r="G291" s="230" t="s">
        <v>1112</v>
      </c>
      <c r="H291" s="230" t="s">
        <v>1112</v>
      </c>
    </row>
    <row r="292" spans="2:8" ht="18.75" customHeight="1" x14ac:dyDescent="0.25">
      <c r="B292" s="232" t="s">
        <v>779</v>
      </c>
      <c r="C292" s="228"/>
      <c r="D292" s="227" t="s">
        <v>238</v>
      </c>
      <c r="E292" s="227" t="s">
        <v>273</v>
      </c>
      <c r="F292" s="227" t="s">
        <v>221</v>
      </c>
      <c r="G292" s="229">
        <v>1</v>
      </c>
      <c r="H292" s="230" t="s">
        <v>1112</v>
      </c>
    </row>
    <row r="293" spans="2:8" ht="18.75" customHeight="1" x14ac:dyDescent="0.25">
      <c r="B293" s="227" t="s">
        <v>780</v>
      </c>
      <c r="C293" s="228"/>
      <c r="D293" s="227" t="s">
        <v>241</v>
      </c>
      <c r="E293" s="227" t="s">
        <v>242</v>
      </c>
      <c r="F293" s="227" t="s">
        <v>221</v>
      </c>
      <c r="G293" s="230" t="s">
        <v>1112</v>
      </c>
      <c r="H293" s="230" t="s">
        <v>1112</v>
      </c>
    </row>
    <row r="294" spans="2:8" ht="18.75" customHeight="1" x14ac:dyDescent="0.25">
      <c r="B294" s="227" t="s">
        <v>781</v>
      </c>
      <c r="C294" s="228"/>
      <c r="D294" s="227" t="s">
        <v>314</v>
      </c>
      <c r="E294" s="227" t="s">
        <v>212</v>
      </c>
      <c r="F294" s="227" t="s">
        <v>211</v>
      </c>
      <c r="G294" s="230" t="s">
        <v>1112</v>
      </c>
      <c r="H294" s="230" t="s">
        <v>1112</v>
      </c>
    </row>
    <row r="295" spans="2:8" ht="18.75" customHeight="1" x14ac:dyDescent="0.25">
      <c r="B295" s="227" t="s">
        <v>782</v>
      </c>
      <c r="C295" s="228"/>
      <c r="D295" s="227" t="s">
        <v>374</v>
      </c>
      <c r="E295" s="227" t="s">
        <v>227</v>
      </c>
      <c r="F295" s="227" t="s">
        <v>228</v>
      </c>
      <c r="G295" s="230" t="s">
        <v>1112</v>
      </c>
      <c r="H295" s="230" t="s">
        <v>1112</v>
      </c>
    </row>
    <row r="296" spans="2:8" ht="18.75" customHeight="1" x14ac:dyDescent="0.25">
      <c r="B296" s="227" t="s">
        <v>783</v>
      </c>
      <c r="C296" s="228"/>
      <c r="D296" s="227" t="s">
        <v>231</v>
      </c>
      <c r="E296" s="227" t="s">
        <v>232</v>
      </c>
      <c r="F296" s="227" t="s">
        <v>208</v>
      </c>
      <c r="G296" s="230" t="s">
        <v>1112</v>
      </c>
      <c r="H296" s="230" t="s">
        <v>1112</v>
      </c>
    </row>
    <row r="297" spans="2:8" ht="18.75" customHeight="1" x14ac:dyDescent="0.25">
      <c r="B297" s="227" t="s">
        <v>784</v>
      </c>
      <c r="C297" s="228"/>
      <c r="D297" s="227" t="s">
        <v>206</v>
      </c>
      <c r="E297" s="227" t="s">
        <v>207</v>
      </c>
      <c r="F297" s="227" t="s">
        <v>208</v>
      </c>
      <c r="G297" s="230" t="s">
        <v>1112</v>
      </c>
      <c r="H297" s="230" t="s">
        <v>1112</v>
      </c>
    </row>
    <row r="298" spans="2:8" ht="18.75" customHeight="1" x14ac:dyDescent="0.25">
      <c r="B298" s="227" t="s">
        <v>785</v>
      </c>
      <c r="C298" s="228"/>
      <c r="D298" s="227" t="s">
        <v>215</v>
      </c>
      <c r="E298" s="227" t="s">
        <v>212</v>
      </c>
      <c r="F298" s="227" t="s">
        <v>211</v>
      </c>
      <c r="G298" s="230" t="s">
        <v>1112</v>
      </c>
      <c r="H298" s="230" t="s">
        <v>1112</v>
      </c>
    </row>
    <row r="299" spans="2:8" ht="18.75" customHeight="1" x14ac:dyDescent="0.25">
      <c r="B299" s="232" t="s">
        <v>786</v>
      </c>
      <c r="C299" s="228"/>
      <c r="D299" s="227" t="s">
        <v>224</v>
      </c>
      <c r="E299" s="227" t="s">
        <v>220</v>
      </c>
      <c r="F299" s="227" t="s">
        <v>221</v>
      </c>
      <c r="G299" s="229">
        <v>1</v>
      </c>
      <c r="H299" s="230" t="s">
        <v>1112</v>
      </c>
    </row>
    <row r="300" spans="2:8" ht="18.75" customHeight="1" x14ac:dyDescent="0.25">
      <c r="B300" s="233" t="s">
        <v>787</v>
      </c>
      <c r="C300" s="228"/>
      <c r="D300" s="227" t="s">
        <v>201</v>
      </c>
      <c r="E300" s="227" t="s">
        <v>202</v>
      </c>
      <c r="F300" s="227" t="s">
        <v>203</v>
      </c>
      <c r="G300" s="231" t="s">
        <v>1112</v>
      </c>
      <c r="H300" s="231">
        <v>2</v>
      </c>
    </row>
    <row r="301" spans="2:8" ht="18.75" customHeight="1" x14ac:dyDescent="0.25">
      <c r="B301" s="227" t="s">
        <v>788</v>
      </c>
      <c r="C301" s="228"/>
      <c r="D301" s="227" t="s">
        <v>250</v>
      </c>
      <c r="E301" s="227" t="s">
        <v>207</v>
      </c>
      <c r="F301" s="227" t="s">
        <v>208</v>
      </c>
      <c r="G301" s="230" t="s">
        <v>1112</v>
      </c>
      <c r="H301" s="230" t="s">
        <v>1112</v>
      </c>
    </row>
    <row r="302" spans="2:8" ht="18.75" customHeight="1" x14ac:dyDescent="0.25">
      <c r="B302" s="233" t="s">
        <v>789</v>
      </c>
      <c r="C302" s="228"/>
      <c r="D302" s="227" t="s">
        <v>257</v>
      </c>
      <c r="E302" s="227" t="s">
        <v>202</v>
      </c>
      <c r="F302" s="227" t="s">
        <v>203</v>
      </c>
      <c r="G302" s="231" t="s">
        <v>1112</v>
      </c>
      <c r="H302" s="231">
        <v>2</v>
      </c>
    </row>
    <row r="303" spans="2:8" ht="18.75" customHeight="1" x14ac:dyDescent="0.25">
      <c r="B303" s="227" t="s">
        <v>790</v>
      </c>
      <c r="C303" s="228"/>
      <c r="D303" s="227" t="s">
        <v>238</v>
      </c>
      <c r="E303" s="227" t="s">
        <v>273</v>
      </c>
      <c r="F303" s="227" t="s">
        <v>221</v>
      </c>
      <c r="G303" s="230"/>
      <c r="H303" s="230"/>
    </row>
    <row r="304" spans="2:8" ht="18.75" customHeight="1" x14ac:dyDescent="0.25">
      <c r="B304" s="233" t="s">
        <v>791</v>
      </c>
      <c r="C304" s="228"/>
      <c r="D304" s="227" t="s">
        <v>224</v>
      </c>
      <c r="E304" s="227" t="s">
        <v>220</v>
      </c>
      <c r="F304" s="227" t="s">
        <v>221</v>
      </c>
      <c r="G304" s="231" t="s">
        <v>1112</v>
      </c>
      <c r="H304" s="231">
        <v>2</v>
      </c>
    </row>
    <row r="305" spans="2:8" ht="18.75" customHeight="1" x14ac:dyDescent="0.25">
      <c r="B305" s="227" t="s">
        <v>792</v>
      </c>
      <c r="C305" s="228"/>
      <c r="D305" s="227" t="s">
        <v>257</v>
      </c>
      <c r="E305" s="227" t="s">
        <v>207</v>
      </c>
      <c r="F305" s="227" t="s">
        <v>208</v>
      </c>
      <c r="G305" s="230" t="s">
        <v>1112</v>
      </c>
      <c r="H305" s="230" t="s">
        <v>1112</v>
      </c>
    </row>
    <row r="306" spans="2:8" ht="18.75" customHeight="1" x14ac:dyDescent="0.25">
      <c r="B306" s="227" t="s">
        <v>793</v>
      </c>
      <c r="C306" s="228"/>
      <c r="D306" s="227" t="s">
        <v>219</v>
      </c>
      <c r="E306" s="227" t="s">
        <v>220</v>
      </c>
      <c r="F306" s="227" t="s">
        <v>221</v>
      </c>
      <c r="G306" s="230" t="s">
        <v>1112</v>
      </c>
      <c r="H306" s="230" t="s">
        <v>1112</v>
      </c>
    </row>
    <row r="307" spans="2:8" ht="18.75" customHeight="1" x14ac:dyDescent="0.25">
      <c r="B307" s="227" t="s">
        <v>794</v>
      </c>
      <c r="C307" s="228"/>
      <c r="D307" s="227" t="s">
        <v>215</v>
      </c>
      <c r="E307" s="227" t="s">
        <v>212</v>
      </c>
      <c r="F307" s="227" t="s">
        <v>211</v>
      </c>
      <c r="G307" s="230" t="s">
        <v>1112</v>
      </c>
      <c r="H307" s="230" t="s">
        <v>1112</v>
      </c>
    </row>
    <row r="308" spans="2:8" ht="18.75" customHeight="1" x14ac:dyDescent="0.25">
      <c r="B308" s="232" t="s">
        <v>795</v>
      </c>
      <c r="C308" s="228"/>
      <c r="D308" s="227" t="s">
        <v>219</v>
      </c>
      <c r="E308" s="227" t="s">
        <v>227</v>
      </c>
      <c r="F308" s="227" t="s">
        <v>228</v>
      </c>
      <c r="G308" s="230" t="s">
        <v>1112</v>
      </c>
      <c r="H308" s="230" t="s">
        <v>1112</v>
      </c>
    </row>
    <row r="309" spans="2:8" ht="18.75" customHeight="1" x14ac:dyDescent="0.25">
      <c r="B309" s="227" t="s">
        <v>796</v>
      </c>
      <c r="C309" s="228"/>
      <c r="D309" s="227" t="s">
        <v>250</v>
      </c>
      <c r="E309" s="227" t="s">
        <v>207</v>
      </c>
      <c r="F309" s="227" t="s">
        <v>208</v>
      </c>
      <c r="G309" s="229">
        <v>1</v>
      </c>
      <c r="H309" s="230" t="s">
        <v>1112</v>
      </c>
    </row>
    <row r="310" spans="2:8" ht="18.75" customHeight="1" x14ac:dyDescent="0.25">
      <c r="B310" s="227" t="s">
        <v>797</v>
      </c>
      <c r="C310" s="228"/>
      <c r="D310" s="227" t="s">
        <v>247</v>
      </c>
      <c r="E310" s="227" t="s">
        <v>212</v>
      </c>
      <c r="F310" s="227" t="s">
        <v>211</v>
      </c>
      <c r="G310" s="230" t="s">
        <v>1112</v>
      </c>
      <c r="H310" s="230" t="s">
        <v>1112</v>
      </c>
    </row>
    <row r="311" spans="2:8" ht="18.75" customHeight="1" x14ac:dyDescent="0.25">
      <c r="B311" s="227" t="s">
        <v>798</v>
      </c>
      <c r="C311" s="228"/>
      <c r="D311" s="227" t="s">
        <v>374</v>
      </c>
      <c r="E311" s="227" t="s">
        <v>227</v>
      </c>
      <c r="F311" s="227" t="s">
        <v>228</v>
      </c>
      <c r="G311" s="230" t="s">
        <v>1112</v>
      </c>
      <c r="H311" s="230" t="s">
        <v>1112</v>
      </c>
    </row>
    <row r="312" spans="2:8" ht="18.75" customHeight="1" x14ac:dyDescent="0.25">
      <c r="B312" s="232" t="s">
        <v>799</v>
      </c>
      <c r="C312" s="228"/>
      <c r="D312" s="227" t="s">
        <v>238</v>
      </c>
      <c r="E312" s="227" t="s">
        <v>273</v>
      </c>
      <c r="F312" s="227" t="s">
        <v>221</v>
      </c>
      <c r="G312" s="229">
        <v>1</v>
      </c>
      <c r="H312" s="230" t="s">
        <v>1112</v>
      </c>
    </row>
    <row r="313" spans="2:8" ht="18.75" customHeight="1" x14ac:dyDescent="0.25">
      <c r="B313" s="232" t="s">
        <v>800</v>
      </c>
      <c r="C313" s="228"/>
      <c r="D313" s="227" t="s">
        <v>250</v>
      </c>
      <c r="E313" s="227" t="s">
        <v>207</v>
      </c>
      <c r="F313" s="227" t="s">
        <v>208</v>
      </c>
      <c r="G313" s="229">
        <v>1</v>
      </c>
      <c r="H313" s="230" t="s">
        <v>1112</v>
      </c>
    </row>
    <row r="314" spans="2:8" ht="18.75" customHeight="1" x14ac:dyDescent="0.25">
      <c r="B314" s="227" t="s">
        <v>801</v>
      </c>
      <c r="C314" s="228"/>
      <c r="D314" s="227" t="s">
        <v>353</v>
      </c>
      <c r="E314" s="227" t="s">
        <v>207</v>
      </c>
      <c r="F314" s="227" t="s">
        <v>208</v>
      </c>
      <c r="G314" s="230" t="s">
        <v>1112</v>
      </c>
      <c r="H314" s="230" t="s">
        <v>1112</v>
      </c>
    </row>
    <row r="315" spans="2:8" ht="18.75" customHeight="1" x14ac:dyDescent="0.25">
      <c r="B315" s="227" t="s">
        <v>802</v>
      </c>
      <c r="C315" s="228"/>
      <c r="D315" s="227" t="s">
        <v>270</v>
      </c>
      <c r="E315" s="227" t="s">
        <v>227</v>
      </c>
      <c r="F315" s="227" t="s">
        <v>228</v>
      </c>
      <c r="G315" s="230" t="s">
        <v>1112</v>
      </c>
      <c r="H315" s="230" t="s">
        <v>1112</v>
      </c>
    </row>
    <row r="316" spans="2:8" ht="18.75" customHeight="1" x14ac:dyDescent="0.25">
      <c r="B316" s="232" t="s">
        <v>803</v>
      </c>
      <c r="C316" s="228"/>
      <c r="D316" s="227" t="s">
        <v>257</v>
      </c>
      <c r="E316" s="227" t="s">
        <v>207</v>
      </c>
      <c r="F316" s="227" t="s">
        <v>208</v>
      </c>
      <c r="G316" s="229">
        <v>1</v>
      </c>
      <c r="H316" s="230" t="s">
        <v>1112</v>
      </c>
    </row>
    <row r="317" spans="2:8" ht="18.75" customHeight="1" x14ac:dyDescent="0.25">
      <c r="B317" s="227" t="s">
        <v>804</v>
      </c>
      <c r="C317" s="228"/>
      <c r="D317" s="227" t="s">
        <v>450</v>
      </c>
      <c r="E317" s="227" t="s">
        <v>227</v>
      </c>
      <c r="F317" s="227" t="s">
        <v>228</v>
      </c>
      <c r="G317" s="230" t="s">
        <v>1112</v>
      </c>
      <c r="H317" s="230" t="s">
        <v>1112</v>
      </c>
    </row>
    <row r="318" spans="2:8" ht="18.75" customHeight="1" x14ac:dyDescent="0.25">
      <c r="B318" s="227" t="s">
        <v>805</v>
      </c>
      <c r="C318" s="228"/>
      <c r="D318" s="227" t="s">
        <v>450</v>
      </c>
      <c r="E318" s="227" t="s">
        <v>227</v>
      </c>
      <c r="F318" s="227" t="s">
        <v>228</v>
      </c>
      <c r="G318" s="230" t="s">
        <v>1112</v>
      </c>
      <c r="H318" s="230" t="s">
        <v>1112</v>
      </c>
    </row>
    <row r="319" spans="2:8" ht="18.75" customHeight="1" x14ac:dyDescent="0.25">
      <c r="B319" s="227" t="s">
        <v>806</v>
      </c>
      <c r="C319" s="228"/>
      <c r="D319" s="227" t="s">
        <v>238</v>
      </c>
      <c r="E319" s="227" t="s">
        <v>475</v>
      </c>
      <c r="F319" s="227" t="s">
        <v>221</v>
      </c>
      <c r="G319" s="230" t="s">
        <v>1112</v>
      </c>
      <c r="H319" s="230" t="s">
        <v>1112</v>
      </c>
    </row>
    <row r="320" spans="2:8" ht="18.75" customHeight="1" x14ac:dyDescent="0.25">
      <c r="B320" s="227" t="s">
        <v>807</v>
      </c>
      <c r="C320" s="228"/>
      <c r="D320" s="227" t="s">
        <v>235</v>
      </c>
      <c r="E320" s="227" t="s">
        <v>212</v>
      </c>
      <c r="F320" s="227" t="s">
        <v>211</v>
      </c>
      <c r="G320" s="230" t="s">
        <v>1112</v>
      </c>
      <c r="H320" s="230" t="s">
        <v>1112</v>
      </c>
    </row>
    <row r="321" spans="2:8" ht="18.75" customHeight="1" x14ac:dyDescent="0.25">
      <c r="B321" s="227" t="s">
        <v>808</v>
      </c>
      <c r="C321" s="228"/>
      <c r="D321" s="227" t="s">
        <v>374</v>
      </c>
      <c r="E321" s="227" t="s">
        <v>227</v>
      </c>
      <c r="F321" s="227" t="s">
        <v>228</v>
      </c>
      <c r="G321" s="230" t="s">
        <v>1112</v>
      </c>
      <c r="H321" s="230" t="s">
        <v>1112</v>
      </c>
    </row>
    <row r="322" spans="2:8" ht="18.75" customHeight="1" x14ac:dyDescent="0.25">
      <c r="B322" s="227" t="s">
        <v>809</v>
      </c>
      <c r="C322" s="228"/>
      <c r="D322" s="227" t="s">
        <v>224</v>
      </c>
      <c r="E322" s="227" t="s">
        <v>220</v>
      </c>
      <c r="F322" s="227" t="s">
        <v>221</v>
      </c>
      <c r="G322" s="230" t="s">
        <v>1112</v>
      </c>
      <c r="H322" s="230" t="s">
        <v>1112</v>
      </c>
    </row>
    <row r="323" spans="2:8" ht="18.75" customHeight="1" x14ac:dyDescent="0.25">
      <c r="B323" s="227" t="s">
        <v>810</v>
      </c>
      <c r="C323" s="228"/>
      <c r="D323" s="227" t="s">
        <v>241</v>
      </c>
      <c r="E323" s="227" t="s">
        <v>242</v>
      </c>
      <c r="F323" s="227" t="s">
        <v>221</v>
      </c>
      <c r="G323" s="230" t="s">
        <v>1112</v>
      </c>
      <c r="H323" s="230" t="s">
        <v>1112</v>
      </c>
    </row>
    <row r="324" spans="2:8" ht="18.75" customHeight="1" x14ac:dyDescent="0.25">
      <c r="B324" s="227" t="s">
        <v>811</v>
      </c>
      <c r="C324" s="228"/>
      <c r="D324" s="227" t="s">
        <v>219</v>
      </c>
      <c r="E324" s="227" t="s">
        <v>220</v>
      </c>
      <c r="F324" s="227" t="s">
        <v>221</v>
      </c>
      <c r="G324" s="230" t="s">
        <v>1112</v>
      </c>
      <c r="H324" s="230" t="s">
        <v>1112</v>
      </c>
    </row>
    <row r="325" spans="2:8" ht="18.75" customHeight="1" x14ac:dyDescent="0.25">
      <c r="B325" s="227" t="s">
        <v>812</v>
      </c>
      <c r="C325" s="228"/>
      <c r="D325" s="227" t="s">
        <v>450</v>
      </c>
      <c r="E325" s="227" t="s">
        <v>227</v>
      </c>
      <c r="F325" s="227" t="s">
        <v>228</v>
      </c>
      <c r="G325" s="230" t="s">
        <v>1112</v>
      </c>
      <c r="H325" s="230" t="s">
        <v>1112</v>
      </c>
    </row>
    <row r="326" spans="2:8" ht="18.75" customHeight="1" x14ac:dyDescent="0.25">
      <c r="B326" s="227" t="s">
        <v>813</v>
      </c>
      <c r="C326" s="228"/>
      <c r="D326" s="227" t="s">
        <v>356</v>
      </c>
      <c r="E326" s="227" t="s">
        <v>232</v>
      </c>
      <c r="F326" s="227" t="s">
        <v>208</v>
      </c>
      <c r="G326" s="230" t="s">
        <v>1112</v>
      </c>
      <c r="H326" s="230" t="s">
        <v>1112</v>
      </c>
    </row>
    <row r="327" spans="2:8" ht="18.75" customHeight="1" x14ac:dyDescent="0.25">
      <c r="B327" s="227" t="s">
        <v>814</v>
      </c>
      <c r="C327" s="228"/>
      <c r="D327" s="227" t="s">
        <v>231</v>
      </c>
      <c r="E327" s="227" t="s">
        <v>242</v>
      </c>
      <c r="F327" s="227" t="s">
        <v>221</v>
      </c>
      <c r="G327" s="230" t="s">
        <v>1112</v>
      </c>
      <c r="H327" s="230" t="s">
        <v>1112</v>
      </c>
    </row>
    <row r="328" spans="2:8" ht="18.75" customHeight="1" x14ac:dyDescent="0.25">
      <c r="B328" s="233" t="s">
        <v>815</v>
      </c>
      <c r="C328" s="228"/>
      <c r="D328" s="227" t="s">
        <v>270</v>
      </c>
      <c r="E328" s="227" t="s">
        <v>227</v>
      </c>
      <c r="F328" s="227" t="s">
        <v>228</v>
      </c>
      <c r="G328" s="231" t="s">
        <v>1112</v>
      </c>
      <c r="H328" s="231">
        <v>2</v>
      </c>
    </row>
    <row r="329" spans="2:8" ht="18.75" customHeight="1" x14ac:dyDescent="0.25">
      <c r="B329" s="227" t="s">
        <v>816</v>
      </c>
      <c r="C329" s="228"/>
      <c r="D329" s="227" t="s">
        <v>374</v>
      </c>
      <c r="E329" s="227" t="s">
        <v>227</v>
      </c>
      <c r="F329" s="227" t="s">
        <v>228</v>
      </c>
      <c r="G329" s="230" t="s">
        <v>1112</v>
      </c>
      <c r="H329" s="230" t="s">
        <v>1112</v>
      </c>
    </row>
    <row r="330" spans="2:8" ht="18.75" customHeight="1" x14ac:dyDescent="0.25">
      <c r="B330" s="227" t="s">
        <v>817</v>
      </c>
      <c r="C330" s="228"/>
      <c r="D330" s="227" t="s">
        <v>211</v>
      </c>
      <c r="E330" s="227" t="s">
        <v>212</v>
      </c>
      <c r="F330" s="227" t="s">
        <v>211</v>
      </c>
      <c r="G330" s="230" t="s">
        <v>1112</v>
      </c>
      <c r="H330" s="230" t="s">
        <v>1112</v>
      </c>
    </row>
    <row r="331" spans="2:8" ht="18.75" customHeight="1" x14ac:dyDescent="0.25">
      <c r="B331" s="227" t="s">
        <v>818</v>
      </c>
      <c r="C331" s="228"/>
      <c r="D331" s="227" t="s">
        <v>238</v>
      </c>
      <c r="E331" s="227" t="s">
        <v>273</v>
      </c>
      <c r="F331" s="227" t="s">
        <v>221</v>
      </c>
      <c r="G331" s="230" t="s">
        <v>1112</v>
      </c>
      <c r="H331" s="230" t="s">
        <v>1112</v>
      </c>
    </row>
    <row r="332" spans="2:8" ht="18.75" customHeight="1" x14ac:dyDescent="0.25">
      <c r="B332" s="227" t="s">
        <v>819</v>
      </c>
      <c r="C332" s="228"/>
      <c r="D332" s="227" t="s">
        <v>450</v>
      </c>
      <c r="E332" s="227" t="s">
        <v>227</v>
      </c>
      <c r="F332" s="227" t="s">
        <v>228</v>
      </c>
      <c r="G332" s="230" t="s">
        <v>1112</v>
      </c>
      <c r="H332" s="230" t="s">
        <v>1112</v>
      </c>
    </row>
    <row r="333" spans="2:8" ht="18.75" customHeight="1" x14ac:dyDescent="0.25">
      <c r="B333" s="227" t="s">
        <v>820</v>
      </c>
      <c r="C333" s="228"/>
      <c r="D333" s="227" t="s">
        <v>215</v>
      </c>
      <c r="E333" s="227" t="s">
        <v>216</v>
      </c>
      <c r="F333" s="227" t="s">
        <v>211</v>
      </c>
      <c r="G333" s="230" t="s">
        <v>1112</v>
      </c>
      <c r="H333" s="230" t="s">
        <v>1112</v>
      </c>
    </row>
    <row r="334" spans="2:8" ht="18.75" customHeight="1" x14ac:dyDescent="0.25">
      <c r="B334" s="227" t="s">
        <v>821</v>
      </c>
      <c r="C334" s="228"/>
      <c r="D334" s="227" t="s">
        <v>257</v>
      </c>
      <c r="E334" s="227" t="s">
        <v>207</v>
      </c>
      <c r="F334" s="227" t="s">
        <v>208</v>
      </c>
      <c r="G334" s="230" t="s">
        <v>1112</v>
      </c>
      <c r="H334" s="230" t="s">
        <v>1112</v>
      </c>
    </row>
    <row r="335" spans="2:8" ht="18.75" customHeight="1" x14ac:dyDescent="0.25">
      <c r="B335" s="232" t="s">
        <v>822</v>
      </c>
      <c r="C335" s="228"/>
      <c r="D335" s="227" t="s">
        <v>231</v>
      </c>
      <c r="E335" s="227" t="s">
        <v>242</v>
      </c>
      <c r="F335" s="227" t="s">
        <v>221</v>
      </c>
      <c r="G335" s="229">
        <v>1</v>
      </c>
      <c r="H335" s="230" t="s">
        <v>1112</v>
      </c>
    </row>
    <row r="336" spans="2:8" ht="18.75" customHeight="1" x14ac:dyDescent="0.25">
      <c r="B336" s="227" t="s">
        <v>823</v>
      </c>
      <c r="C336" s="228"/>
      <c r="D336" s="227" t="s">
        <v>257</v>
      </c>
      <c r="E336" s="227" t="s">
        <v>202</v>
      </c>
      <c r="F336" s="227" t="s">
        <v>203</v>
      </c>
      <c r="G336" s="230" t="s">
        <v>1112</v>
      </c>
      <c r="H336" s="230" t="s">
        <v>1112</v>
      </c>
    </row>
    <row r="337" spans="2:8" ht="18.75" customHeight="1" x14ac:dyDescent="0.25">
      <c r="B337" s="227" t="s">
        <v>824</v>
      </c>
      <c r="C337" s="228"/>
      <c r="D337" s="227" t="s">
        <v>582</v>
      </c>
      <c r="E337" s="227" t="s">
        <v>232</v>
      </c>
      <c r="F337" s="227" t="s">
        <v>208</v>
      </c>
      <c r="G337" s="230" t="s">
        <v>1112</v>
      </c>
      <c r="H337" s="230" t="s">
        <v>1112</v>
      </c>
    </row>
    <row r="338" spans="2:8" ht="18.75" customHeight="1" x14ac:dyDescent="0.25">
      <c r="B338" s="227" t="s">
        <v>825</v>
      </c>
      <c r="C338" s="228"/>
      <c r="D338" s="227" t="s">
        <v>238</v>
      </c>
      <c r="E338" s="227" t="s">
        <v>475</v>
      </c>
      <c r="F338" s="227" t="s">
        <v>221</v>
      </c>
      <c r="G338" s="230" t="s">
        <v>1112</v>
      </c>
      <c r="H338" s="230" t="s">
        <v>1112</v>
      </c>
    </row>
    <row r="339" spans="2:8" ht="18.75" customHeight="1" x14ac:dyDescent="0.25">
      <c r="B339" s="227" t="s">
        <v>826</v>
      </c>
      <c r="C339" s="228"/>
      <c r="D339" s="227" t="s">
        <v>231</v>
      </c>
      <c r="E339" s="227" t="s">
        <v>242</v>
      </c>
      <c r="F339" s="227" t="s">
        <v>221</v>
      </c>
      <c r="G339" s="230" t="s">
        <v>1112</v>
      </c>
      <c r="H339" s="230" t="s">
        <v>1112</v>
      </c>
    </row>
    <row r="340" spans="2:8" ht="18.75" customHeight="1" x14ac:dyDescent="0.25">
      <c r="B340" s="227" t="s">
        <v>827</v>
      </c>
      <c r="C340" s="228"/>
      <c r="D340" s="227" t="s">
        <v>201</v>
      </c>
      <c r="E340" s="227" t="s">
        <v>202</v>
      </c>
      <c r="F340" s="227" t="s">
        <v>203</v>
      </c>
      <c r="G340" s="230" t="s">
        <v>1112</v>
      </c>
      <c r="H340" s="230" t="s">
        <v>1112</v>
      </c>
    </row>
    <row r="341" spans="2:8" ht="18.75" customHeight="1" x14ac:dyDescent="0.25">
      <c r="B341" s="227" t="s">
        <v>828</v>
      </c>
      <c r="C341" s="228"/>
      <c r="D341" s="227" t="s">
        <v>231</v>
      </c>
      <c r="E341" s="227" t="s">
        <v>232</v>
      </c>
      <c r="F341" s="227" t="s">
        <v>208</v>
      </c>
      <c r="G341" s="230" t="s">
        <v>1112</v>
      </c>
      <c r="H341" s="230" t="s">
        <v>1112</v>
      </c>
    </row>
    <row r="342" spans="2:8" ht="18.75" customHeight="1" x14ac:dyDescent="0.25">
      <c r="B342" s="227" t="s">
        <v>829</v>
      </c>
      <c r="C342" s="228"/>
      <c r="D342" s="227" t="s">
        <v>231</v>
      </c>
      <c r="E342" s="227" t="s">
        <v>242</v>
      </c>
      <c r="F342" s="227" t="s">
        <v>221</v>
      </c>
      <c r="G342" s="230" t="s">
        <v>1112</v>
      </c>
      <c r="H342" s="230" t="s">
        <v>1112</v>
      </c>
    </row>
    <row r="343" spans="2:8" ht="18.75" customHeight="1" x14ac:dyDescent="0.25">
      <c r="B343" s="227" t="s">
        <v>830</v>
      </c>
      <c r="C343" s="228"/>
      <c r="D343" s="227" t="s">
        <v>374</v>
      </c>
      <c r="E343" s="227" t="s">
        <v>227</v>
      </c>
      <c r="F343" s="227" t="s">
        <v>228</v>
      </c>
      <c r="G343" s="230" t="s">
        <v>1112</v>
      </c>
      <c r="H343" s="230" t="s">
        <v>1112</v>
      </c>
    </row>
    <row r="344" spans="2:8" ht="18.75" customHeight="1" x14ac:dyDescent="0.25">
      <c r="B344" s="227" t="s">
        <v>831</v>
      </c>
      <c r="C344" s="228"/>
      <c r="D344" s="227" t="s">
        <v>235</v>
      </c>
      <c r="E344" s="227" t="s">
        <v>212</v>
      </c>
      <c r="F344" s="227" t="s">
        <v>211</v>
      </c>
      <c r="G344" s="230" t="s">
        <v>1112</v>
      </c>
      <c r="H344" s="230" t="s">
        <v>1112</v>
      </c>
    </row>
    <row r="345" spans="2:8" ht="18.75" customHeight="1" x14ac:dyDescent="0.25">
      <c r="B345" s="227" t="s">
        <v>832</v>
      </c>
      <c r="C345" s="228"/>
      <c r="D345" s="227" t="s">
        <v>270</v>
      </c>
      <c r="E345" s="227" t="s">
        <v>227</v>
      </c>
      <c r="F345" s="227" t="s">
        <v>228</v>
      </c>
      <c r="G345" s="230" t="s">
        <v>1112</v>
      </c>
      <c r="H345" s="230" t="s">
        <v>1112</v>
      </c>
    </row>
    <row r="346" spans="2:8" ht="18.75" customHeight="1" x14ac:dyDescent="0.25">
      <c r="B346" s="227" t="s">
        <v>833</v>
      </c>
      <c r="C346" s="228"/>
      <c r="D346" s="227" t="s">
        <v>270</v>
      </c>
      <c r="E346" s="227" t="s">
        <v>227</v>
      </c>
      <c r="F346" s="227" t="s">
        <v>228</v>
      </c>
      <c r="G346" s="230" t="s">
        <v>1112</v>
      </c>
      <c r="H346" s="230" t="s">
        <v>1112</v>
      </c>
    </row>
    <row r="347" spans="2:8" ht="18.75" customHeight="1" x14ac:dyDescent="0.25">
      <c r="B347" s="227" t="s">
        <v>834</v>
      </c>
      <c r="C347" s="228"/>
      <c r="D347" s="227" t="s">
        <v>201</v>
      </c>
      <c r="E347" s="227" t="s">
        <v>202</v>
      </c>
      <c r="F347" s="227" t="s">
        <v>203</v>
      </c>
      <c r="G347" s="230" t="s">
        <v>1112</v>
      </c>
      <c r="H347" s="230" t="s">
        <v>1112</v>
      </c>
    </row>
    <row r="348" spans="2:8" ht="18.75" customHeight="1" x14ac:dyDescent="0.25">
      <c r="B348" s="227" t="s">
        <v>835</v>
      </c>
      <c r="C348" s="228"/>
      <c r="D348" s="227" t="s">
        <v>211</v>
      </c>
      <c r="E348" s="227" t="s">
        <v>212</v>
      </c>
      <c r="F348" s="227" t="s">
        <v>211</v>
      </c>
      <c r="G348" s="230" t="s">
        <v>1112</v>
      </c>
      <c r="H348" s="230" t="s">
        <v>1112</v>
      </c>
    </row>
    <row r="349" spans="2:8" ht="18.75" customHeight="1" x14ac:dyDescent="0.25">
      <c r="B349" s="227" t="s">
        <v>836</v>
      </c>
      <c r="C349" s="228"/>
      <c r="D349" s="227" t="s">
        <v>356</v>
      </c>
      <c r="E349" s="227" t="s">
        <v>232</v>
      </c>
      <c r="F349" s="227" t="s">
        <v>208</v>
      </c>
      <c r="G349" s="230" t="s">
        <v>1112</v>
      </c>
      <c r="H349" s="230" t="s">
        <v>1112</v>
      </c>
    </row>
    <row r="350" spans="2:8" ht="18.75" customHeight="1" x14ac:dyDescent="0.25">
      <c r="B350" s="227" t="s">
        <v>837</v>
      </c>
      <c r="C350" s="228"/>
      <c r="D350" s="227" t="s">
        <v>359</v>
      </c>
      <c r="E350" s="227" t="s">
        <v>220</v>
      </c>
      <c r="F350" s="227" t="s">
        <v>221</v>
      </c>
      <c r="G350" s="230" t="s">
        <v>1112</v>
      </c>
      <c r="H350" s="230" t="s">
        <v>1112</v>
      </c>
    </row>
    <row r="351" spans="2:8" ht="18.75" customHeight="1" x14ac:dyDescent="0.25">
      <c r="B351" s="232" t="s">
        <v>838</v>
      </c>
      <c r="C351" s="228"/>
      <c r="D351" s="227" t="s">
        <v>257</v>
      </c>
      <c r="E351" s="227" t="s">
        <v>212</v>
      </c>
      <c r="F351" s="227" t="s">
        <v>211</v>
      </c>
      <c r="G351" s="229">
        <v>1</v>
      </c>
      <c r="H351" s="230" t="s">
        <v>1112</v>
      </c>
    </row>
    <row r="352" spans="2:8" ht="18.75" customHeight="1" x14ac:dyDescent="0.25">
      <c r="D352" s="117"/>
      <c r="E352" s="117"/>
      <c r="F352" s="117"/>
    </row>
    <row r="353" spans="3:7" ht="18.75" customHeight="1" x14ac:dyDescent="0.25">
      <c r="D353" s="117"/>
      <c r="E353" s="117"/>
      <c r="F353" s="117"/>
    </row>
    <row r="354" spans="3:7" ht="18.75" customHeight="1" x14ac:dyDescent="0.25">
      <c r="D354" s="117"/>
      <c r="E354" s="117"/>
      <c r="F354" s="117"/>
    </row>
    <row r="355" spans="3:7" ht="18.75" customHeight="1" x14ac:dyDescent="0.25">
      <c r="D355" s="117"/>
      <c r="E355" s="117"/>
      <c r="F355" s="117"/>
    </row>
    <row r="356" spans="3:7" ht="18.75" customHeight="1" x14ac:dyDescent="0.25">
      <c r="D356" s="117"/>
      <c r="E356" s="117"/>
      <c r="F356" s="117"/>
    </row>
    <row r="357" spans="3:7" ht="18.75" customHeight="1" x14ac:dyDescent="0.25">
      <c r="D357" s="117"/>
      <c r="E357" s="117"/>
      <c r="F357" s="117"/>
    </row>
    <row r="358" spans="3:7" ht="18.75" customHeight="1" x14ac:dyDescent="0.25">
      <c r="D358" s="117"/>
      <c r="E358" s="117"/>
      <c r="F358" s="117"/>
    </row>
    <row r="359" spans="3:7" ht="18.75" customHeight="1" x14ac:dyDescent="0.25">
      <c r="D359" s="117"/>
      <c r="E359" s="117"/>
      <c r="F359" s="117"/>
    </row>
    <row r="360" spans="3:7" ht="18.75" customHeight="1" x14ac:dyDescent="0.25">
      <c r="C360"/>
      <c r="G360"/>
    </row>
    <row r="361" spans="3:7" ht="18.75" customHeight="1" x14ac:dyDescent="0.25">
      <c r="C361"/>
      <c r="G361"/>
    </row>
    <row r="362" spans="3:7" ht="18.75" customHeight="1" x14ac:dyDescent="0.25">
      <c r="C362"/>
      <c r="G362"/>
    </row>
    <row r="363" spans="3:7" ht="18.75" customHeight="1" x14ac:dyDescent="0.25">
      <c r="C363"/>
      <c r="G363"/>
    </row>
    <row r="364" spans="3:7" ht="18.75" customHeight="1" x14ac:dyDescent="0.25">
      <c r="C364"/>
      <c r="G364"/>
    </row>
    <row r="365" spans="3:7" ht="18.75" customHeight="1" x14ac:dyDescent="0.25">
      <c r="C365"/>
      <c r="G365"/>
    </row>
    <row r="366" spans="3:7" ht="18.75" customHeight="1" x14ac:dyDescent="0.25">
      <c r="C366"/>
      <c r="G366"/>
    </row>
    <row r="367" spans="3:7" ht="18.75" customHeight="1" x14ac:dyDescent="0.25">
      <c r="C367"/>
      <c r="G367"/>
    </row>
    <row r="368" spans="3:7" ht="18.75" customHeight="1" x14ac:dyDescent="0.25">
      <c r="C368"/>
      <c r="G368"/>
    </row>
    <row r="369" spans="3:7" ht="18.75" customHeight="1" x14ac:dyDescent="0.25">
      <c r="C369"/>
      <c r="G369"/>
    </row>
    <row r="370" spans="3:7" ht="18.75" customHeight="1" x14ac:dyDescent="0.25">
      <c r="C370"/>
      <c r="G370"/>
    </row>
    <row r="371" spans="3:7" ht="18.75" customHeight="1" x14ac:dyDescent="0.25">
      <c r="C371"/>
      <c r="G371"/>
    </row>
    <row r="372" spans="3:7" ht="18.75" customHeight="1" x14ac:dyDescent="0.25">
      <c r="C372"/>
      <c r="G372"/>
    </row>
    <row r="373" spans="3:7" ht="18.75" customHeight="1" x14ac:dyDescent="0.25">
      <c r="C373"/>
      <c r="G373"/>
    </row>
    <row r="374" spans="3:7" ht="18.75" customHeight="1" x14ac:dyDescent="0.25">
      <c r="C374"/>
      <c r="G374"/>
    </row>
    <row r="375" spans="3:7" ht="18.75" customHeight="1" x14ac:dyDescent="0.25">
      <c r="C375"/>
      <c r="G375"/>
    </row>
    <row r="376" spans="3:7" ht="18.75" customHeight="1" x14ac:dyDescent="0.25">
      <c r="C376"/>
      <c r="G376"/>
    </row>
    <row r="377" spans="3:7" ht="18.75" customHeight="1" x14ac:dyDescent="0.25">
      <c r="C377"/>
      <c r="G377"/>
    </row>
    <row r="378" spans="3:7" ht="18.75" customHeight="1" x14ac:dyDescent="0.25">
      <c r="C378"/>
      <c r="G378"/>
    </row>
    <row r="379" spans="3:7" ht="18.75" customHeight="1" x14ac:dyDescent="0.25">
      <c r="C379"/>
      <c r="G379"/>
    </row>
    <row r="380" spans="3:7" ht="18.75" customHeight="1" x14ac:dyDescent="0.25">
      <c r="C380"/>
      <c r="G380"/>
    </row>
    <row r="381" spans="3:7" ht="18.75" customHeight="1" x14ac:dyDescent="0.25">
      <c r="C381"/>
      <c r="G381"/>
    </row>
    <row r="382" spans="3:7" ht="18.75" customHeight="1" x14ac:dyDescent="0.25">
      <c r="C382"/>
      <c r="G382"/>
    </row>
    <row r="383" spans="3:7" ht="18.75" customHeight="1" x14ac:dyDescent="0.25">
      <c r="C383"/>
      <c r="G383"/>
    </row>
    <row r="384" spans="3:7" ht="18.75" customHeight="1" x14ac:dyDescent="0.25">
      <c r="C384"/>
      <c r="G384"/>
    </row>
    <row r="385" spans="3:7" ht="18.75" customHeight="1" x14ac:dyDescent="0.25">
      <c r="C385"/>
      <c r="G385"/>
    </row>
    <row r="386" spans="3:7" ht="18.75" customHeight="1" x14ac:dyDescent="0.25">
      <c r="C386"/>
      <c r="G386"/>
    </row>
    <row r="387" spans="3:7" ht="18.75" customHeight="1" x14ac:dyDescent="0.25">
      <c r="C387"/>
      <c r="G387"/>
    </row>
    <row r="388" spans="3:7" ht="18.75" customHeight="1" x14ac:dyDescent="0.25">
      <c r="C388"/>
      <c r="G388"/>
    </row>
    <row r="389" spans="3:7" ht="18.75" customHeight="1" x14ac:dyDescent="0.25">
      <c r="C389"/>
      <c r="G389"/>
    </row>
    <row r="390" spans="3:7" ht="18.75" customHeight="1" x14ac:dyDescent="0.25">
      <c r="C390"/>
      <c r="G390"/>
    </row>
    <row r="391" spans="3:7" ht="18.75" customHeight="1" x14ac:dyDescent="0.25">
      <c r="C391"/>
      <c r="G391"/>
    </row>
    <row r="392" spans="3:7" ht="18.75" customHeight="1" x14ac:dyDescent="0.25">
      <c r="C392"/>
      <c r="G392"/>
    </row>
    <row r="393" spans="3:7" ht="18.75" customHeight="1" x14ac:dyDescent="0.25">
      <c r="C393"/>
      <c r="G393"/>
    </row>
    <row r="394" spans="3:7" ht="18.75" customHeight="1" x14ac:dyDescent="0.25">
      <c r="C394"/>
      <c r="G394"/>
    </row>
    <row r="395" spans="3:7" ht="18.75" customHeight="1" x14ac:dyDescent="0.25">
      <c r="C395"/>
      <c r="G395"/>
    </row>
    <row r="396" spans="3:7" ht="18.75" customHeight="1" x14ac:dyDescent="0.25">
      <c r="C396"/>
      <c r="G396"/>
    </row>
    <row r="397" spans="3:7" ht="18.75" customHeight="1" x14ac:dyDescent="0.25">
      <c r="C397"/>
      <c r="G397"/>
    </row>
    <row r="398" spans="3:7" ht="18.75" customHeight="1" x14ac:dyDescent="0.25">
      <c r="C398"/>
      <c r="G398"/>
    </row>
    <row r="399" spans="3:7" ht="18.75" customHeight="1" x14ac:dyDescent="0.25">
      <c r="C399"/>
      <c r="G399"/>
    </row>
    <row r="400" spans="3:7" ht="18.75" customHeight="1" x14ac:dyDescent="0.25">
      <c r="C400"/>
      <c r="G400"/>
    </row>
    <row r="401" spans="3:7" ht="18.75" customHeight="1" x14ac:dyDescent="0.25">
      <c r="C401"/>
      <c r="G401"/>
    </row>
    <row r="402" spans="3:7" ht="18.75" customHeight="1" x14ac:dyDescent="0.25">
      <c r="C402"/>
      <c r="G402"/>
    </row>
    <row r="403" spans="3:7" ht="18.75" customHeight="1" x14ac:dyDescent="0.25">
      <c r="C403"/>
      <c r="G403"/>
    </row>
    <row r="404" spans="3:7" ht="18.75" customHeight="1" x14ac:dyDescent="0.25">
      <c r="C404"/>
      <c r="G404"/>
    </row>
    <row r="405" spans="3:7" ht="18.75" customHeight="1" x14ac:dyDescent="0.25">
      <c r="C405"/>
      <c r="G405"/>
    </row>
    <row r="406" spans="3:7" ht="18.75" customHeight="1" x14ac:dyDescent="0.25">
      <c r="C406"/>
      <c r="G406"/>
    </row>
    <row r="407" spans="3:7" ht="18.75" customHeight="1" x14ac:dyDescent="0.25">
      <c r="C407"/>
      <c r="G407"/>
    </row>
    <row r="408" spans="3:7" ht="18.75" customHeight="1" x14ac:dyDescent="0.25">
      <c r="C408"/>
      <c r="G408"/>
    </row>
  </sheetData>
  <autoFilter ref="B2:F252" xr:uid="{00000000-0009-0000-0000-00000A000000}"/>
  <mergeCells count="1">
    <mergeCell ref="B1:F1"/>
  </mergeCells>
  <phoneticPr fontId="0" type="noConversion"/>
  <conditionalFormatting sqref="C3:C251">
    <cfRule type="cellIs" dxfId="55" priority="3" operator="equal">
      <formula>0</formula>
    </cfRule>
  </conditionalFormatting>
  <conditionalFormatting sqref="F2 F409:F65536">
    <cfRule type="cellIs" dxfId="54" priority="4" operator="equal">
      <formula>"FRAGILES"</formula>
    </cfRule>
  </conditionalFormatting>
  <conditionalFormatting sqref="C252:C351">
    <cfRule type="cellIs" dxfId="53" priority="1" operator="equal">
      <formula>0</formula>
    </cfRule>
  </conditionalFormatting>
  <dataValidations count="1">
    <dataValidation type="list" allowBlank="1" showInputMessage="1" showErrorMessage="1" sqref="C3:C351" xr:uid="{00000000-0002-0000-0A00-000000000000}">
      <formula1>$I$1:$I$1</formula1>
      <formula2>0</formula2>
    </dataValidation>
  </dataValidations>
  <hyperlinks>
    <hyperlink ref="G1" location="'Page de garde'!Zone_d_impression" display="Page 1" xr:uid="{00000000-0004-0000-0A00-000000000000}"/>
    <hyperlink ref="H1" location="Objectifs!Zone_d_impression" display="Suivant" xr:uid="{00000000-0004-0000-0A00-000001000000}"/>
  </hyperlinks>
  <pageMargins left="0.78749999999999998" right="0.78749999999999998" top="1.05277777777778" bottom="1.05277777777778" header="0.78749999999999998" footer="0.78749999999999998"/>
  <pageSetup paperSize="9" firstPageNumber="0" orientation="portrait" horizontalDpi="300" verticalDpi="300"/>
  <headerFooter>
    <oddHeader>&amp;C&amp;"Times New Roman,Normal"&amp;12&amp;A</oddHeader>
    <oddFooter>&amp;C&amp;"Times New Roman,Normal"&amp;12Page &amp;P</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89"/>
  <sheetViews>
    <sheetView zoomScale="75" zoomScaleNormal="75" workbookViewId="0">
      <pane xSplit="6" ySplit="1" topLeftCell="G2" activePane="bottomRight" state="frozen"/>
      <selection pane="topRight" activeCell="G1" sqref="G1"/>
      <selection pane="bottomLeft" activeCell="A2" sqref="A2"/>
      <selection pane="bottomRight" activeCell="G10" sqref="G10"/>
    </sheetView>
  </sheetViews>
  <sheetFormatPr baseColWidth="10" defaultColWidth="18.85546875" defaultRowHeight="16.5" x14ac:dyDescent="0.25"/>
  <cols>
    <col min="1" max="5" width="18.85546875" style="48" customWidth="1"/>
    <col min="6" max="6" width="34.7109375" style="136" customWidth="1"/>
    <col min="7" max="7" width="82.42578125" style="55" customWidth="1"/>
    <col min="8" max="8" width="8.140625" style="48" bestFit="1" customWidth="1"/>
    <col min="9" max="9" width="18.85546875" style="48" customWidth="1"/>
    <col min="10" max="10" width="21" style="137" customWidth="1"/>
    <col min="11" max="11" width="18.85546875" style="137" customWidth="1"/>
    <col min="12" max="16384" width="18.85546875" style="48"/>
  </cols>
  <sheetData>
    <row r="1" spans="1:11" ht="20.25" customHeight="1" x14ac:dyDescent="0.25">
      <c r="A1" s="55" t="s">
        <v>880</v>
      </c>
      <c r="B1" s="55" t="s">
        <v>881</v>
      </c>
      <c r="C1" s="55" t="s">
        <v>882</v>
      </c>
      <c r="D1" s="55" t="s">
        <v>883</v>
      </c>
      <c r="E1" s="138" t="s">
        <v>884</v>
      </c>
      <c r="F1" s="138" t="s">
        <v>885</v>
      </c>
      <c r="G1" s="139" t="s">
        <v>886</v>
      </c>
    </row>
    <row r="2" spans="1:11" ht="20.25" customHeight="1" x14ac:dyDescent="0.25">
      <c r="A2" s="48" t="str">
        <f>CONCATENATE(Identification!J5,"0101")</f>
        <v>20230101</v>
      </c>
      <c r="B2" s="48">
        <f>Identification!N26</f>
        <v>0</v>
      </c>
      <c r="C2" s="48">
        <f>Identification!B10</f>
        <v>0</v>
      </c>
      <c r="D2" s="48" t="str">
        <f>CONCATENATE(A2,B2,C2)</f>
        <v>2023010100</v>
      </c>
      <c r="E2" s="140" t="s">
        <v>887</v>
      </c>
      <c r="F2" s="141" t="s">
        <v>888</v>
      </c>
      <c r="G2" s="141">
        <f>Identification!N26</f>
        <v>0</v>
      </c>
      <c r="I2" s="142"/>
    </row>
    <row r="3" spans="1:11" ht="20.25" customHeight="1" x14ac:dyDescent="0.25">
      <c r="A3" s="48" t="str">
        <f t="shared" ref="A3:A36" si="0">A2</f>
        <v>20230101</v>
      </c>
      <c r="B3" s="48">
        <f t="shared" ref="B3:B36" si="1">B2</f>
        <v>0</v>
      </c>
      <c r="C3" s="48">
        <f t="shared" ref="C3:C36" si="2">C2</f>
        <v>0</v>
      </c>
      <c r="D3" s="48" t="str">
        <f t="shared" ref="D3:D36" si="3">D2</f>
        <v>2023010100</v>
      </c>
      <c r="E3" s="140" t="s">
        <v>887</v>
      </c>
      <c r="F3" s="143" t="s">
        <v>889</v>
      </c>
      <c r="G3" s="144" t="e">
        <f>VLOOKUP(G2,[1]Porteurs!$A$1:$B$65536,2,0)</f>
        <v>#N/A</v>
      </c>
    </row>
    <row r="4" spans="1:11" ht="20.25" customHeight="1" x14ac:dyDescent="0.25">
      <c r="A4" s="48" t="str">
        <f t="shared" si="0"/>
        <v>20230101</v>
      </c>
      <c r="B4" s="48">
        <f t="shared" si="1"/>
        <v>0</v>
      </c>
      <c r="C4" s="48">
        <f t="shared" si="2"/>
        <v>0</v>
      </c>
      <c r="D4" s="48" t="str">
        <f t="shared" si="3"/>
        <v>2023010100</v>
      </c>
      <c r="E4" s="140" t="s">
        <v>887</v>
      </c>
      <c r="F4" s="141" t="s">
        <v>890</v>
      </c>
      <c r="G4" s="141">
        <f>Identification!B10</f>
        <v>0</v>
      </c>
    </row>
    <row r="5" spans="1:11" ht="20.25" customHeight="1" x14ac:dyDescent="0.25">
      <c r="A5" s="48" t="str">
        <f t="shared" si="0"/>
        <v>20230101</v>
      </c>
      <c r="B5" s="48">
        <f t="shared" si="1"/>
        <v>0</v>
      </c>
      <c r="C5" s="48">
        <f t="shared" si="2"/>
        <v>0</v>
      </c>
      <c r="D5" s="48" t="str">
        <f t="shared" si="3"/>
        <v>2023010100</v>
      </c>
      <c r="E5" s="140" t="s">
        <v>887</v>
      </c>
      <c r="F5" s="143" t="s">
        <v>891</v>
      </c>
      <c r="G5" s="144" t="e">
        <f>VLOOKUP(G4,[1]Projet!$C$1:$E$65536,3,0)</f>
        <v>#N/A</v>
      </c>
    </row>
    <row r="6" spans="1:11" ht="20.25" customHeight="1" x14ac:dyDescent="0.25">
      <c r="A6" s="48" t="str">
        <f t="shared" si="0"/>
        <v>20230101</v>
      </c>
      <c r="B6" s="48">
        <f t="shared" si="1"/>
        <v>0</v>
      </c>
      <c r="C6" s="48">
        <f t="shared" si="2"/>
        <v>0</v>
      </c>
      <c r="D6" s="48" t="str">
        <f t="shared" si="3"/>
        <v>2023010100</v>
      </c>
      <c r="E6" s="140" t="s">
        <v>887</v>
      </c>
      <c r="F6" s="141" t="s">
        <v>892</v>
      </c>
      <c r="G6" s="145">
        <f>Identification!R17</f>
        <v>0</v>
      </c>
    </row>
    <row r="7" spans="1:11" ht="20.25" customHeight="1" x14ac:dyDescent="0.25">
      <c r="A7" s="48" t="str">
        <f t="shared" si="0"/>
        <v>20230101</v>
      </c>
      <c r="B7" s="48">
        <f t="shared" si="1"/>
        <v>0</v>
      </c>
      <c r="C7" s="48">
        <f t="shared" si="2"/>
        <v>0</v>
      </c>
      <c r="D7" s="48" t="str">
        <f t="shared" si="3"/>
        <v>2023010100</v>
      </c>
      <c r="E7" s="140" t="s">
        <v>887</v>
      </c>
      <c r="F7" s="141" t="s">
        <v>893</v>
      </c>
      <c r="G7" s="145">
        <f>Identification!AE17</f>
        <v>0</v>
      </c>
    </row>
    <row r="8" spans="1:11" ht="20.25" customHeight="1" x14ac:dyDescent="0.25">
      <c r="A8" s="48" t="str">
        <f t="shared" si="0"/>
        <v>20230101</v>
      </c>
      <c r="B8" s="48">
        <f t="shared" si="1"/>
        <v>0</v>
      </c>
      <c r="C8" s="48">
        <f t="shared" si="2"/>
        <v>0</v>
      </c>
      <c r="D8" s="48" t="str">
        <f t="shared" si="3"/>
        <v>2023010100</v>
      </c>
      <c r="E8" s="140" t="s">
        <v>887</v>
      </c>
      <c r="F8" s="141" t="s">
        <v>894</v>
      </c>
      <c r="G8" s="141">
        <f>Identification!J5</f>
        <v>2023</v>
      </c>
    </row>
    <row r="9" spans="1:11" ht="20.25" customHeight="1" x14ac:dyDescent="0.25">
      <c r="A9" s="48" t="str">
        <f t="shared" si="0"/>
        <v>20230101</v>
      </c>
      <c r="B9" s="48">
        <f t="shared" si="1"/>
        <v>0</v>
      </c>
      <c r="C9" s="48">
        <f t="shared" si="2"/>
        <v>0</v>
      </c>
      <c r="D9" s="48" t="str">
        <f t="shared" si="3"/>
        <v>2023010100</v>
      </c>
      <c r="E9" s="140" t="s">
        <v>887</v>
      </c>
      <c r="F9" s="141" t="s">
        <v>895</v>
      </c>
      <c r="G9" s="141">
        <f>Identification!AE17</f>
        <v>0</v>
      </c>
    </row>
    <row r="10" spans="1:11" ht="20.25" customHeight="1" x14ac:dyDescent="0.25">
      <c r="A10" s="48" t="str">
        <f t="shared" si="0"/>
        <v>20230101</v>
      </c>
      <c r="B10" s="48">
        <f t="shared" si="1"/>
        <v>0</v>
      </c>
      <c r="C10" s="48">
        <f t="shared" si="2"/>
        <v>0</v>
      </c>
      <c r="D10" s="48" t="str">
        <f t="shared" si="3"/>
        <v>2023010100</v>
      </c>
      <c r="E10" s="140" t="s">
        <v>887</v>
      </c>
      <c r="F10" s="141" t="s">
        <v>896</v>
      </c>
      <c r="G10" s="141">
        <f>Identification!AQ17</f>
        <v>1</v>
      </c>
    </row>
    <row r="11" spans="1:11" ht="20.25" customHeight="1" x14ac:dyDescent="0.25">
      <c r="A11" s="48" t="str">
        <f t="shared" si="0"/>
        <v>20230101</v>
      </c>
      <c r="B11" s="48">
        <f t="shared" si="1"/>
        <v>0</v>
      </c>
      <c r="C11" s="48">
        <f t="shared" si="2"/>
        <v>0</v>
      </c>
      <c r="D11" s="48" t="str">
        <f t="shared" si="3"/>
        <v>2023010100</v>
      </c>
      <c r="E11" s="140" t="s">
        <v>887</v>
      </c>
      <c r="F11" s="146" t="s">
        <v>897</v>
      </c>
      <c r="G11" s="146">
        <f>IF(Identification!AQ20=0,1,Identification!AQ20)</f>
        <v>1</v>
      </c>
      <c r="H11" s="48" t="str">
        <f>IF(G11&gt;1,"exercices","exercice")</f>
        <v>exercice</v>
      </c>
      <c r="I11" s="48" t="str">
        <f>IF(G11&gt;1,"budgets","budget")</f>
        <v>budget</v>
      </c>
    </row>
    <row r="12" spans="1:11" ht="20.25" customHeight="1" x14ac:dyDescent="0.25">
      <c r="A12" s="48" t="str">
        <f t="shared" si="0"/>
        <v>20230101</v>
      </c>
      <c r="B12" s="48">
        <f t="shared" si="1"/>
        <v>0</v>
      </c>
      <c r="C12" s="48">
        <f t="shared" si="2"/>
        <v>0</v>
      </c>
      <c r="D12" s="48" t="str">
        <f t="shared" si="3"/>
        <v>2023010100</v>
      </c>
      <c r="E12" s="147" t="s">
        <v>898</v>
      </c>
      <c r="F12" s="148" t="str">
        <f>Thématiques!D19</f>
        <v>Nutrition</v>
      </c>
      <c r="G12" s="149">
        <f>IF(Thématiques!N19="oui",1,0)</f>
        <v>0</v>
      </c>
      <c r="H12" s="150">
        <f>SUM(G12:G19)</f>
        <v>0</v>
      </c>
      <c r="J12" s="137" t="str">
        <f t="shared" ref="J12:J18" si="4">IF(G12=1,F12,"")</f>
        <v/>
      </c>
      <c r="K12" s="137" t="str">
        <f t="shared" ref="K12:K18" si="5">IF(J12="","","  -  ")</f>
        <v/>
      </c>
    </row>
    <row r="13" spans="1:11" ht="20.25" customHeight="1" x14ac:dyDescent="0.25">
      <c r="A13" s="48" t="str">
        <f t="shared" si="0"/>
        <v>20230101</v>
      </c>
      <c r="B13" s="48">
        <f t="shared" si="1"/>
        <v>0</v>
      </c>
      <c r="C13" s="48">
        <f t="shared" si="2"/>
        <v>0</v>
      </c>
      <c r="D13" s="48" t="str">
        <f t="shared" si="3"/>
        <v>2023010100</v>
      </c>
      <c r="E13" s="147" t="s">
        <v>898</v>
      </c>
      <c r="F13" s="151" t="str">
        <f>Thématiques!D21</f>
        <v>Mémoire</v>
      </c>
      <c r="G13" s="141">
        <f>IF(Thématiques!N21="oui",1,0)</f>
        <v>0</v>
      </c>
      <c r="H13" s="152"/>
      <c r="J13" s="137" t="str">
        <f t="shared" si="4"/>
        <v/>
      </c>
      <c r="K13" s="137" t="str">
        <f t="shared" si="5"/>
        <v/>
      </c>
    </row>
    <row r="14" spans="1:11" ht="20.25" customHeight="1" x14ac:dyDescent="0.25">
      <c r="A14" s="48" t="str">
        <f t="shared" si="0"/>
        <v>20230101</v>
      </c>
      <c r="B14" s="48">
        <f t="shared" si="1"/>
        <v>0</v>
      </c>
      <c r="C14" s="48">
        <f t="shared" si="2"/>
        <v>0</v>
      </c>
      <c r="D14" s="48" t="str">
        <f t="shared" si="3"/>
        <v>2023010100</v>
      </c>
      <c r="E14" s="147" t="s">
        <v>898</v>
      </c>
      <c r="F14" s="151" t="str">
        <f>Thématiques!D23</f>
        <v>Sommeil</v>
      </c>
      <c r="G14" s="141">
        <f>IF(Thématiques!N23="oui",1,0)</f>
        <v>0</v>
      </c>
      <c r="H14" s="152"/>
      <c r="J14" s="137" t="str">
        <f t="shared" si="4"/>
        <v/>
      </c>
      <c r="K14" s="137" t="str">
        <f t="shared" si="5"/>
        <v/>
      </c>
    </row>
    <row r="15" spans="1:11" ht="20.25" customHeight="1" x14ac:dyDescent="0.25">
      <c r="A15" s="48" t="str">
        <f t="shared" si="0"/>
        <v>20230101</v>
      </c>
      <c r="B15" s="48">
        <f t="shared" si="1"/>
        <v>0</v>
      </c>
      <c r="C15" s="48">
        <f t="shared" si="2"/>
        <v>0</v>
      </c>
      <c r="D15" s="48" t="str">
        <f t="shared" si="3"/>
        <v>2023010100</v>
      </c>
      <c r="E15" s="147" t="s">
        <v>898</v>
      </c>
      <c r="F15" s="151" t="str">
        <f>Thématiques!D25</f>
        <v>Activités physiques</v>
      </c>
      <c r="G15" s="141">
        <f>IF(Thématiques!N25="oui",1,0)</f>
        <v>0</v>
      </c>
      <c r="H15" s="152"/>
      <c r="J15" s="137" t="str">
        <f t="shared" si="4"/>
        <v/>
      </c>
      <c r="K15" s="137" t="str">
        <f t="shared" si="5"/>
        <v/>
      </c>
    </row>
    <row r="16" spans="1:11" ht="20.25" customHeight="1" x14ac:dyDescent="0.25">
      <c r="A16" s="48" t="str">
        <f t="shared" si="0"/>
        <v>20230101</v>
      </c>
      <c r="B16" s="48">
        <f t="shared" si="1"/>
        <v>0</v>
      </c>
      <c r="C16" s="48">
        <f t="shared" si="2"/>
        <v>0</v>
      </c>
      <c r="D16" s="48" t="str">
        <f t="shared" si="3"/>
        <v>2023010100</v>
      </c>
      <c r="E16" s="147" t="s">
        <v>898</v>
      </c>
      <c r="F16" s="151" t="str">
        <f>Thématiques!D27</f>
        <v>Equilibre</v>
      </c>
      <c r="G16" s="141">
        <f>IF(Thématiques!N27="oui",1,0)</f>
        <v>0</v>
      </c>
      <c r="H16" s="152"/>
      <c r="J16" s="137" t="str">
        <f t="shared" si="4"/>
        <v/>
      </c>
      <c r="K16" s="137" t="str">
        <f t="shared" si="5"/>
        <v/>
      </c>
    </row>
    <row r="17" spans="1:11" ht="20.25" customHeight="1" x14ac:dyDescent="0.25">
      <c r="A17" s="48" t="str">
        <f t="shared" si="0"/>
        <v>20230101</v>
      </c>
      <c r="B17" s="48">
        <f t="shared" si="1"/>
        <v>0</v>
      </c>
      <c r="C17" s="48">
        <f t="shared" si="2"/>
        <v>0</v>
      </c>
      <c r="D17" s="48" t="str">
        <f t="shared" si="3"/>
        <v>2023010100</v>
      </c>
      <c r="E17" s="147" t="s">
        <v>898</v>
      </c>
      <c r="F17" s="151" t="str">
        <f>Thématiques!D29</f>
        <v>Déficiences sensorielles</v>
      </c>
      <c r="G17" s="141">
        <f>IF(Thématiques!N29="oui",1,0)</f>
        <v>0</v>
      </c>
      <c r="H17" s="152"/>
      <c r="J17" s="137" t="str">
        <f t="shared" si="4"/>
        <v/>
      </c>
      <c r="K17" s="137" t="str">
        <f t="shared" si="5"/>
        <v/>
      </c>
    </row>
    <row r="18" spans="1:11" ht="20.25" customHeight="1" x14ac:dyDescent="0.25">
      <c r="A18" s="48" t="str">
        <f t="shared" si="0"/>
        <v>20230101</v>
      </c>
      <c r="B18" s="48">
        <f t="shared" si="1"/>
        <v>0</v>
      </c>
      <c r="C18" s="48">
        <f t="shared" si="2"/>
        <v>0</v>
      </c>
      <c r="D18" s="48" t="str">
        <f t="shared" si="3"/>
        <v>2023010100</v>
      </c>
      <c r="E18" s="147" t="s">
        <v>898</v>
      </c>
      <c r="F18" s="151" t="str">
        <f>Thématiques!D31</f>
        <v xml:space="preserve">Bien-être </v>
      </c>
      <c r="G18" s="141">
        <f>IF(Thématiques!N31="oui",1,0)</f>
        <v>0</v>
      </c>
      <c r="H18" s="152"/>
      <c r="J18" s="137" t="str">
        <f t="shared" si="4"/>
        <v/>
      </c>
      <c r="K18" s="137" t="str">
        <f t="shared" si="5"/>
        <v/>
      </c>
    </row>
    <row r="19" spans="1:11" ht="20.25" customHeight="1" x14ac:dyDescent="0.25">
      <c r="A19" s="48" t="str">
        <f t="shared" si="0"/>
        <v>20230101</v>
      </c>
      <c r="B19" s="48">
        <f t="shared" si="1"/>
        <v>0</v>
      </c>
      <c r="C19" s="48">
        <f t="shared" si="2"/>
        <v>0</v>
      </c>
      <c r="D19" s="48" t="str">
        <f t="shared" si="3"/>
        <v>2023010100</v>
      </c>
      <c r="E19" s="147" t="s">
        <v>898</v>
      </c>
      <c r="F19" s="153" t="str">
        <f>Thématiques!D33</f>
        <v>Bien vivre sa retraite</v>
      </c>
      <c r="G19" s="154">
        <f>IF(Thématiques!N33="oui",1,0)</f>
        <v>0</v>
      </c>
      <c r="H19" s="155"/>
    </row>
    <row r="20" spans="1:11" ht="20.25" customHeight="1" x14ac:dyDescent="0.25">
      <c r="A20" s="48" t="str">
        <f t="shared" si="0"/>
        <v>20230101</v>
      </c>
      <c r="B20" s="48">
        <f t="shared" si="1"/>
        <v>0</v>
      </c>
      <c r="C20" s="48">
        <f t="shared" si="2"/>
        <v>0</v>
      </c>
      <c r="D20" s="48" t="str">
        <f t="shared" si="3"/>
        <v>2023010100</v>
      </c>
      <c r="E20" s="147" t="s">
        <v>898</v>
      </c>
      <c r="F20" s="148" t="str">
        <f>Thématiques!T19</f>
        <v>Préparation à la retraite</v>
      </c>
      <c r="G20" s="149">
        <f>IF(Thématiques!AD19="oui",1,0)</f>
        <v>0</v>
      </c>
      <c r="H20" s="150">
        <f>G20+G21</f>
        <v>0</v>
      </c>
      <c r="J20" s="137" t="str">
        <f t="shared" ref="J20:J28" si="6">IF(G20=1,F20,"")</f>
        <v/>
      </c>
      <c r="K20" s="137" t="str">
        <f t="shared" ref="K20:K34" si="7">IF(J20="","","  -  ")</f>
        <v/>
      </c>
    </row>
    <row r="21" spans="1:11" ht="20.25" customHeight="1" x14ac:dyDescent="0.25">
      <c r="A21" s="48" t="str">
        <f t="shared" si="0"/>
        <v>20230101</v>
      </c>
      <c r="B21" s="48">
        <f t="shared" si="1"/>
        <v>0</v>
      </c>
      <c r="C21" s="48">
        <f t="shared" si="2"/>
        <v>0</v>
      </c>
      <c r="D21" s="48" t="str">
        <f t="shared" si="3"/>
        <v>2023010100</v>
      </c>
      <c r="E21" s="147" t="s">
        <v>898</v>
      </c>
      <c r="F21" s="156" t="str">
        <f>Thématiques!T21</f>
        <v>Souffrance psychique</v>
      </c>
      <c r="G21" s="157">
        <f>IF(Thématiques!AD21="oui",1,0)</f>
        <v>0</v>
      </c>
      <c r="H21" s="155"/>
      <c r="J21" s="137" t="str">
        <f t="shared" si="6"/>
        <v/>
      </c>
      <c r="K21" s="137" t="str">
        <f t="shared" si="7"/>
        <v/>
      </c>
    </row>
    <row r="22" spans="1:11" ht="20.25" customHeight="1" x14ac:dyDescent="0.25">
      <c r="A22" s="48" t="str">
        <f t="shared" si="0"/>
        <v>20230101</v>
      </c>
      <c r="B22" s="48">
        <f t="shared" si="1"/>
        <v>0</v>
      </c>
      <c r="C22" s="48">
        <f t="shared" si="2"/>
        <v>0</v>
      </c>
      <c r="D22" s="48" t="str">
        <f t="shared" si="3"/>
        <v>2023010100</v>
      </c>
      <c r="E22" s="147" t="s">
        <v>898</v>
      </c>
      <c r="F22" s="158" t="s">
        <v>1065</v>
      </c>
      <c r="G22" s="159">
        <f>IF(Thématiques!AR24="oui",1,0)</f>
        <v>0</v>
      </c>
      <c r="H22" s="160">
        <f>G22</f>
        <v>0</v>
      </c>
      <c r="J22" s="137" t="str">
        <f t="shared" si="6"/>
        <v/>
      </c>
      <c r="K22" s="137" t="str">
        <f t="shared" si="7"/>
        <v/>
      </c>
    </row>
    <row r="23" spans="1:11" ht="20.25" customHeight="1" x14ac:dyDescent="0.25">
      <c r="A23" s="48" t="str">
        <f t="shared" si="0"/>
        <v>20230101</v>
      </c>
      <c r="B23" s="48">
        <f t="shared" si="1"/>
        <v>0</v>
      </c>
      <c r="C23" s="48">
        <f t="shared" si="2"/>
        <v>0</v>
      </c>
      <c r="D23" s="48" t="str">
        <f t="shared" si="3"/>
        <v>2023010100</v>
      </c>
      <c r="E23" s="147" t="s">
        <v>898</v>
      </c>
      <c r="F23" s="158" t="str">
        <f>Thématiques!AH19</f>
        <v>Soutien aux aidants</v>
      </c>
      <c r="G23" s="159">
        <f>IF(Thématiques!AR19="oui",1,0)</f>
        <v>0</v>
      </c>
      <c r="H23" s="160">
        <f>G23</f>
        <v>0</v>
      </c>
      <c r="J23" s="137" t="str">
        <f t="shared" si="6"/>
        <v/>
      </c>
      <c r="K23" s="137" t="str">
        <f t="shared" si="7"/>
        <v/>
      </c>
    </row>
    <row r="24" spans="1:11" ht="20.25" customHeight="1" x14ac:dyDescent="0.25">
      <c r="A24" s="48" t="str">
        <f t="shared" si="0"/>
        <v>20230101</v>
      </c>
      <c r="B24" s="48">
        <f t="shared" si="1"/>
        <v>0</v>
      </c>
      <c r="C24" s="48">
        <f t="shared" si="2"/>
        <v>0</v>
      </c>
      <c r="D24" s="48" t="str">
        <f t="shared" si="3"/>
        <v>2023010100</v>
      </c>
      <c r="E24" s="147" t="s">
        <v>898</v>
      </c>
      <c r="F24" s="148" t="s">
        <v>1082</v>
      </c>
      <c r="G24" s="149">
        <f>IF(Thématiques!AD28="oui",1,0)</f>
        <v>0</v>
      </c>
      <c r="H24" s="150">
        <f>G24+G25</f>
        <v>0</v>
      </c>
      <c r="J24" s="137" t="str">
        <f t="shared" si="6"/>
        <v/>
      </c>
      <c r="K24" s="137" t="str">
        <f t="shared" si="7"/>
        <v/>
      </c>
    </row>
    <row r="25" spans="1:11" ht="20.25" customHeight="1" x14ac:dyDescent="0.25">
      <c r="A25" s="48" t="str">
        <f t="shared" si="0"/>
        <v>20230101</v>
      </c>
      <c r="B25" s="48">
        <f t="shared" si="1"/>
        <v>0</v>
      </c>
      <c r="C25" s="48">
        <f t="shared" si="2"/>
        <v>0</v>
      </c>
      <c r="D25" s="48" t="str">
        <f t="shared" si="3"/>
        <v>2023010100</v>
      </c>
      <c r="E25" s="147" t="s">
        <v>898</v>
      </c>
      <c r="F25" s="153" t="s">
        <v>1080</v>
      </c>
      <c r="G25" s="154">
        <f>IF(Thématiques!AD26="oui",1,0)</f>
        <v>0</v>
      </c>
      <c r="H25" s="155"/>
      <c r="J25" s="137" t="str">
        <f t="shared" si="6"/>
        <v/>
      </c>
      <c r="K25" s="137" t="str">
        <f t="shared" si="7"/>
        <v/>
      </c>
    </row>
    <row r="26" spans="1:11" ht="20.25" customHeight="1" x14ac:dyDescent="0.25">
      <c r="A26" s="48" t="str">
        <f t="shared" si="0"/>
        <v>20230101</v>
      </c>
      <c r="B26" s="48">
        <f t="shared" si="1"/>
        <v>0</v>
      </c>
      <c r="C26" s="48">
        <f t="shared" si="2"/>
        <v>0</v>
      </c>
      <c r="D26" s="48" t="str">
        <f t="shared" si="3"/>
        <v>2023010100</v>
      </c>
      <c r="E26" s="147" t="s">
        <v>898</v>
      </c>
      <c r="F26" s="161" t="str">
        <f>Thématiques!AH24</f>
        <v>Aides Techniques</v>
      </c>
      <c r="G26" s="154">
        <f>IF(Thématiques!AR24="oui",1,0)</f>
        <v>0</v>
      </c>
      <c r="H26" s="160">
        <f>G26</f>
        <v>0</v>
      </c>
      <c r="J26" s="137" t="str">
        <f t="shared" si="6"/>
        <v/>
      </c>
      <c r="K26" s="137" t="str">
        <f t="shared" si="7"/>
        <v/>
      </c>
    </row>
    <row r="27" spans="1:11" ht="20.25" customHeight="1" x14ac:dyDescent="0.25">
      <c r="A27" s="48" t="str">
        <f t="shared" si="0"/>
        <v>20230101</v>
      </c>
      <c r="B27" s="48">
        <f t="shared" si="1"/>
        <v>0</v>
      </c>
      <c r="C27" s="48">
        <f t="shared" si="2"/>
        <v>0</v>
      </c>
      <c r="D27" s="48" t="str">
        <f t="shared" si="3"/>
        <v>2023010100</v>
      </c>
      <c r="E27" s="147" t="s">
        <v>898</v>
      </c>
      <c r="F27" s="161" t="str">
        <f>Thématiques!AH26</f>
        <v>Adaptation au logement</v>
      </c>
      <c r="G27" s="154">
        <f>IF(Thématiques!AR26="oui",1,0)</f>
        <v>0</v>
      </c>
      <c r="H27" s="160">
        <f>G27</f>
        <v>0</v>
      </c>
      <c r="J27" s="137" t="str">
        <f t="shared" si="6"/>
        <v/>
      </c>
      <c r="K27" s="137" t="str">
        <f t="shared" si="7"/>
        <v/>
      </c>
    </row>
    <row r="28" spans="1:11" ht="20.25" customHeight="1" x14ac:dyDescent="0.25">
      <c r="A28" s="48" t="str">
        <f t="shared" si="0"/>
        <v>20230101</v>
      </c>
      <c r="B28" s="48">
        <f t="shared" si="1"/>
        <v>0</v>
      </c>
      <c r="C28" s="48">
        <f t="shared" si="2"/>
        <v>0</v>
      </c>
      <c r="D28" s="48" t="str">
        <f t="shared" si="3"/>
        <v>2023010100</v>
      </c>
      <c r="E28" s="147" t="s">
        <v>898</v>
      </c>
      <c r="F28" s="161" t="str">
        <f>Thématiques!T30</f>
        <v>Lutte contre l’isolement</v>
      </c>
      <c r="G28" s="159">
        <f>IF(Thématiques!AD30="oui",1,0)</f>
        <v>0</v>
      </c>
      <c r="H28" s="160">
        <f>G28</f>
        <v>0</v>
      </c>
      <c r="J28" s="137" t="str">
        <f t="shared" si="6"/>
        <v/>
      </c>
      <c r="K28" s="137" t="str">
        <f t="shared" si="7"/>
        <v/>
      </c>
    </row>
    <row r="29" spans="1:11" ht="20.25" customHeight="1" x14ac:dyDescent="0.25">
      <c r="A29" s="48" t="str">
        <f t="shared" si="0"/>
        <v>20230101</v>
      </c>
      <c r="B29" s="48">
        <f t="shared" si="1"/>
        <v>0</v>
      </c>
      <c r="C29" s="48">
        <f t="shared" si="2"/>
        <v>0</v>
      </c>
      <c r="D29" s="48" t="str">
        <f t="shared" si="3"/>
        <v>2023010100</v>
      </c>
      <c r="E29" s="147" t="s">
        <v>899</v>
      </c>
      <c r="F29" s="148" t="str">
        <f>Thématiques!E50</f>
        <v>Ateliers (comportant 1 ou plusieurs séances)</v>
      </c>
      <c r="G29" s="149">
        <f>Thématiques!T50</f>
        <v>0</v>
      </c>
      <c r="H29" s="150"/>
      <c r="J29" s="137" t="str">
        <f t="shared" ref="J29:J34" si="8">IF(G29&gt;0,F29,"")</f>
        <v/>
      </c>
      <c r="K29" s="137" t="str">
        <f t="shared" si="7"/>
        <v/>
      </c>
    </row>
    <row r="30" spans="1:11" ht="20.25" customHeight="1" x14ac:dyDescent="0.25">
      <c r="A30" s="48" t="str">
        <f t="shared" si="0"/>
        <v>20230101</v>
      </c>
      <c r="B30" s="48">
        <f t="shared" si="1"/>
        <v>0</v>
      </c>
      <c r="C30" s="48">
        <f t="shared" si="2"/>
        <v>0</v>
      </c>
      <c r="D30" s="48" t="str">
        <f t="shared" si="3"/>
        <v>2023010100</v>
      </c>
      <c r="E30" s="147" t="s">
        <v>899</v>
      </c>
      <c r="F30" s="151" t="str">
        <f>Thématiques!E53</f>
        <v>Théâtre/ciné débat</v>
      </c>
      <c r="G30" s="141">
        <f>Thématiques!T53</f>
        <v>0</v>
      </c>
      <c r="H30" s="152"/>
      <c r="J30" s="137" t="str">
        <f t="shared" si="8"/>
        <v/>
      </c>
      <c r="K30" s="137" t="str">
        <f t="shared" si="7"/>
        <v/>
      </c>
    </row>
    <row r="31" spans="1:11" ht="20.25" customHeight="1" x14ac:dyDescent="0.25">
      <c r="A31" s="48" t="str">
        <f t="shared" si="0"/>
        <v>20230101</v>
      </c>
      <c r="B31" s="48">
        <f t="shared" si="1"/>
        <v>0</v>
      </c>
      <c r="C31" s="48">
        <f t="shared" si="2"/>
        <v>0</v>
      </c>
      <c r="D31" s="48" t="str">
        <f t="shared" si="3"/>
        <v>2023010100</v>
      </c>
      <c r="E31" s="147" t="s">
        <v>899</v>
      </c>
      <c r="F31" s="151" t="str">
        <f>Thématiques!E56</f>
        <v>Forum</v>
      </c>
      <c r="G31" s="141">
        <f>Thématiques!T56</f>
        <v>0</v>
      </c>
      <c r="H31" s="152"/>
      <c r="J31" s="137" t="str">
        <f t="shared" si="8"/>
        <v/>
      </c>
      <c r="K31" s="137" t="str">
        <f t="shared" si="7"/>
        <v/>
      </c>
    </row>
    <row r="32" spans="1:11" ht="20.25" customHeight="1" x14ac:dyDescent="0.25">
      <c r="A32" s="48" t="str">
        <f t="shared" si="0"/>
        <v>20230101</v>
      </c>
      <c r="B32" s="48">
        <f t="shared" si="1"/>
        <v>0</v>
      </c>
      <c r="C32" s="48">
        <f t="shared" si="2"/>
        <v>0</v>
      </c>
      <c r="D32" s="48" t="str">
        <f t="shared" si="3"/>
        <v>2023010100</v>
      </c>
      <c r="E32" s="147" t="s">
        <v>899</v>
      </c>
      <c r="F32" s="151" t="str">
        <f>Thématiques!E59</f>
        <v>Réunion d’information</v>
      </c>
      <c r="G32" s="141">
        <f>Thématiques!T59</f>
        <v>0</v>
      </c>
      <c r="H32" s="152"/>
      <c r="J32" s="137" t="str">
        <f t="shared" si="8"/>
        <v/>
      </c>
      <c r="K32" s="137" t="str">
        <f t="shared" si="7"/>
        <v/>
      </c>
    </row>
    <row r="33" spans="1:11" ht="20.25" customHeight="1" x14ac:dyDescent="0.25">
      <c r="A33" s="48" t="str">
        <f t="shared" si="0"/>
        <v>20230101</v>
      </c>
      <c r="B33" s="48">
        <f t="shared" si="1"/>
        <v>0</v>
      </c>
      <c r="C33" s="48">
        <f t="shared" si="2"/>
        <v>0</v>
      </c>
      <c r="D33" s="48" t="str">
        <f t="shared" si="3"/>
        <v>2023010100</v>
      </c>
      <c r="E33" s="147" t="s">
        <v>899</v>
      </c>
      <c r="F33" s="151" t="str">
        <f>Thématiques!E62</f>
        <v>Conférence</v>
      </c>
      <c r="G33" s="141">
        <f>Thématiques!T62</f>
        <v>0</v>
      </c>
      <c r="H33" s="152"/>
      <c r="J33" s="137" t="str">
        <f t="shared" si="8"/>
        <v/>
      </c>
      <c r="K33" s="137" t="str">
        <f t="shared" si="7"/>
        <v/>
      </c>
    </row>
    <row r="34" spans="1:11" ht="20.25" customHeight="1" x14ac:dyDescent="0.25">
      <c r="A34" s="48" t="str">
        <f t="shared" si="0"/>
        <v>20230101</v>
      </c>
      <c r="B34" s="48">
        <f t="shared" si="1"/>
        <v>0</v>
      </c>
      <c r="C34" s="48">
        <f t="shared" si="2"/>
        <v>0</v>
      </c>
      <c r="D34" s="48" t="str">
        <f t="shared" si="3"/>
        <v>2023010100</v>
      </c>
      <c r="E34" s="147" t="s">
        <v>899</v>
      </c>
      <c r="F34" s="151" t="str">
        <f>Thématiques!E65</f>
        <v>Formation</v>
      </c>
      <c r="G34" s="141">
        <f>Thématiques!T65</f>
        <v>0</v>
      </c>
      <c r="H34" s="152"/>
      <c r="J34" s="137" t="str">
        <f t="shared" si="8"/>
        <v/>
      </c>
      <c r="K34" s="137" t="str">
        <f t="shared" si="7"/>
        <v/>
      </c>
    </row>
    <row r="35" spans="1:11" ht="20.25" customHeight="1" x14ac:dyDescent="0.25">
      <c r="A35" s="48" t="str">
        <f t="shared" si="0"/>
        <v>20230101</v>
      </c>
      <c r="B35" s="48">
        <f t="shared" si="1"/>
        <v>0</v>
      </c>
      <c r="C35" s="48">
        <f t="shared" si="2"/>
        <v>0</v>
      </c>
      <c r="D35" s="48" t="str">
        <f t="shared" si="3"/>
        <v>2023010100</v>
      </c>
      <c r="E35" s="147" t="s">
        <v>899</v>
      </c>
      <c r="F35" s="151" t="str">
        <f>Thématiques!E68</f>
        <v>Bilan prévention</v>
      </c>
      <c r="G35" s="141">
        <f>Thématiques!T68</f>
        <v>0</v>
      </c>
      <c r="H35" s="152"/>
    </row>
    <row r="36" spans="1:11" ht="20.25" customHeight="1" x14ac:dyDescent="0.25">
      <c r="A36" s="48" t="str">
        <f t="shared" si="0"/>
        <v>20230101</v>
      </c>
      <c r="B36" s="48">
        <f t="shared" si="1"/>
        <v>0</v>
      </c>
      <c r="C36" s="48">
        <f t="shared" si="2"/>
        <v>0</v>
      </c>
      <c r="D36" s="48" t="str">
        <f t="shared" si="3"/>
        <v>2023010100</v>
      </c>
      <c r="E36" s="147" t="s">
        <v>899</v>
      </c>
      <c r="F36" s="153" t="str">
        <f>Thématiques!E71</f>
        <v>Autres : précisez</v>
      </c>
      <c r="G36" s="154">
        <f>Thématiques!T71</f>
        <v>0</v>
      </c>
      <c r="H36" s="155"/>
    </row>
    <row r="37" spans="1:11" ht="20.25" customHeight="1" x14ac:dyDescent="0.25">
      <c r="A37" s="48" t="str">
        <f>A34</f>
        <v>20230101</v>
      </c>
      <c r="B37" s="48">
        <f t="shared" ref="B37:D43" si="9">B36</f>
        <v>0</v>
      </c>
      <c r="C37" s="48">
        <f t="shared" si="9"/>
        <v>0</v>
      </c>
      <c r="D37" s="48" t="str">
        <f t="shared" si="9"/>
        <v>2023010100</v>
      </c>
      <c r="E37" s="162" t="s">
        <v>839</v>
      </c>
      <c r="F37" s="163" t="s">
        <v>1</v>
      </c>
      <c r="G37" s="163" t="e">
        <f>Objectifs!AX14</f>
        <v>#REF!</v>
      </c>
      <c r="J37" s="137" t="e">
        <f>IF(G37&gt;0,F37,"")</f>
        <v>#REF!</v>
      </c>
      <c r="K37" s="137" t="e">
        <f>IF(J37="","","  -  ")</f>
        <v>#REF!</v>
      </c>
    </row>
    <row r="38" spans="1:11" ht="20.25" customHeight="1" x14ac:dyDescent="0.25">
      <c r="A38" s="48" t="str">
        <f t="shared" ref="A38:A43" si="10">A37</f>
        <v>20230101</v>
      </c>
      <c r="B38" s="48">
        <f t="shared" si="9"/>
        <v>0</v>
      </c>
      <c r="C38" s="48">
        <f t="shared" si="9"/>
        <v>0</v>
      </c>
      <c r="D38" s="48" t="str">
        <f t="shared" si="9"/>
        <v>2023010100</v>
      </c>
      <c r="E38" s="162" t="s">
        <v>839</v>
      </c>
      <c r="F38" s="141" t="s">
        <v>2</v>
      </c>
      <c r="G38" s="141" t="e">
        <f>Objectifs!AZ14</f>
        <v>#REF!</v>
      </c>
      <c r="J38" s="137" t="e">
        <f>IF(G38&gt;0,F38,"")</f>
        <v>#REF!</v>
      </c>
      <c r="K38" s="137" t="e">
        <f>IF(J38="","","  -  ")</f>
        <v>#REF!</v>
      </c>
    </row>
    <row r="39" spans="1:11" ht="20.25" customHeight="1" x14ac:dyDescent="0.25">
      <c r="A39" s="48" t="str">
        <f t="shared" si="10"/>
        <v>20230101</v>
      </c>
      <c r="B39" s="48">
        <f t="shared" si="9"/>
        <v>0</v>
      </c>
      <c r="C39" s="48">
        <f t="shared" si="9"/>
        <v>0</v>
      </c>
      <c r="D39" s="48" t="str">
        <f t="shared" si="9"/>
        <v>2023010100</v>
      </c>
      <c r="E39" s="162" t="s">
        <v>839</v>
      </c>
      <c r="F39" s="141" t="s">
        <v>900</v>
      </c>
      <c r="G39" s="141" t="e">
        <f>Objectifs!BB14</f>
        <v>#REF!</v>
      </c>
      <c r="J39" s="137" t="e">
        <f>IF(G39&gt;0,F39,"")</f>
        <v>#REF!</v>
      </c>
      <c r="K39" s="137" t="e">
        <f>IF(J39="","","  -  ")</f>
        <v>#REF!</v>
      </c>
    </row>
    <row r="40" spans="1:11" ht="20.25" customHeight="1" x14ac:dyDescent="0.25">
      <c r="A40" s="48" t="str">
        <f t="shared" si="10"/>
        <v>20230101</v>
      </c>
      <c r="B40" s="48">
        <f t="shared" si="9"/>
        <v>0</v>
      </c>
      <c r="C40" s="48">
        <f t="shared" si="9"/>
        <v>0</v>
      </c>
      <c r="D40" s="48" t="str">
        <f t="shared" si="9"/>
        <v>2023010100</v>
      </c>
      <c r="E40" s="162" t="s">
        <v>839</v>
      </c>
      <c r="F40" s="141" t="s">
        <v>901</v>
      </c>
      <c r="G40" s="141" t="e">
        <f>Objectifs!AX18</f>
        <v>#N/A</v>
      </c>
    </row>
    <row r="41" spans="1:11" ht="20.25" customHeight="1" x14ac:dyDescent="0.25">
      <c r="A41" s="48" t="str">
        <f t="shared" si="10"/>
        <v>20230101</v>
      </c>
      <c r="B41" s="48">
        <f t="shared" si="9"/>
        <v>0</v>
      </c>
      <c r="C41" s="48">
        <f t="shared" si="9"/>
        <v>0</v>
      </c>
      <c r="D41" s="48" t="str">
        <f t="shared" si="9"/>
        <v>2023010100</v>
      </c>
      <c r="E41" s="162" t="s">
        <v>839</v>
      </c>
      <c r="F41" s="141" t="s">
        <v>902</v>
      </c>
      <c r="G41" s="141" t="e">
        <f>Objectifs!AZ18</f>
        <v>#N/A</v>
      </c>
    </row>
    <row r="42" spans="1:11" ht="20.25" customHeight="1" x14ac:dyDescent="0.25">
      <c r="A42" s="48" t="str">
        <f t="shared" si="10"/>
        <v>20230101</v>
      </c>
      <c r="B42" s="48">
        <f t="shared" si="9"/>
        <v>0</v>
      </c>
      <c r="C42" s="48">
        <f t="shared" si="9"/>
        <v>0</v>
      </c>
      <c r="D42" s="48" t="str">
        <f t="shared" si="9"/>
        <v>2023010100</v>
      </c>
      <c r="E42" s="162" t="s">
        <v>839</v>
      </c>
      <c r="F42" s="141" t="s">
        <v>903</v>
      </c>
      <c r="G42" s="141" t="e">
        <f>Objectifs!BB18</f>
        <v>#N/A</v>
      </c>
    </row>
    <row r="43" spans="1:11" ht="20.25" customHeight="1" x14ac:dyDescent="0.25">
      <c r="A43" s="48" t="str">
        <f t="shared" si="10"/>
        <v>20230101</v>
      </c>
      <c r="B43" s="48">
        <f t="shared" si="9"/>
        <v>0</v>
      </c>
      <c r="C43" s="48">
        <f t="shared" si="9"/>
        <v>0</v>
      </c>
      <c r="D43" s="48" t="str">
        <f t="shared" si="9"/>
        <v>2023010100</v>
      </c>
      <c r="E43" s="162" t="s">
        <v>904</v>
      </c>
      <c r="F43" s="141" t="s">
        <v>905</v>
      </c>
      <c r="G43" s="141" t="e">
        <f>Objectifs!AX22</f>
        <v>#N/A</v>
      </c>
    </row>
    <row r="44" spans="1:11" ht="20.25" customHeight="1" x14ac:dyDescent="0.25">
      <c r="A44" s="48" t="str">
        <f>A42</f>
        <v>20230101</v>
      </c>
      <c r="B44" s="48">
        <f>B42</f>
        <v>0</v>
      </c>
      <c r="C44" s="48">
        <f>C42</f>
        <v>0</v>
      </c>
      <c r="D44" s="48" t="str">
        <f>D42</f>
        <v>2023010100</v>
      </c>
      <c r="E44" s="162" t="s">
        <v>839</v>
      </c>
      <c r="F44" s="141" t="s">
        <v>906</v>
      </c>
      <c r="G44" s="141" t="e">
        <f>Objectifs!BB22</f>
        <v>#N/A</v>
      </c>
    </row>
    <row r="45" spans="1:11" ht="20.25" customHeight="1" x14ac:dyDescent="0.25">
      <c r="A45" s="48" t="str">
        <f>A44</f>
        <v>20230101</v>
      </c>
      <c r="B45" s="48">
        <f>B44</f>
        <v>0</v>
      </c>
      <c r="C45" s="48">
        <f>C44</f>
        <v>0</v>
      </c>
      <c r="D45" s="48" t="str">
        <f>D44</f>
        <v>2023010100</v>
      </c>
      <c r="E45" s="162" t="s">
        <v>839</v>
      </c>
      <c r="F45" s="164" t="s">
        <v>907</v>
      </c>
      <c r="G45" s="141">
        <f>Objectifs!AB24</f>
        <v>0</v>
      </c>
    </row>
    <row r="46" spans="1:11" ht="20.25" customHeight="1" x14ac:dyDescent="0.25">
      <c r="A46" s="48" t="str">
        <f>A44</f>
        <v>20230101</v>
      </c>
      <c r="B46" s="48">
        <f>B44</f>
        <v>0</v>
      </c>
      <c r="C46" s="48">
        <f>C44</f>
        <v>0</v>
      </c>
      <c r="D46" s="48" t="str">
        <f>D44</f>
        <v>2023010100</v>
      </c>
      <c r="E46" s="162" t="s">
        <v>904</v>
      </c>
      <c r="F46" s="164" t="s">
        <v>908</v>
      </c>
      <c r="G46" s="165">
        <f>Objectifs!BA28</f>
        <v>0</v>
      </c>
    </row>
    <row r="47" spans="1:11" ht="20.25" customHeight="1" x14ac:dyDescent="0.25">
      <c r="A47" s="48" t="str">
        <f>A46</f>
        <v>20230101</v>
      </c>
      <c r="B47" s="48">
        <f>B46</f>
        <v>0</v>
      </c>
      <c r="C47" s="48">
        <f>C46</f>
        <v>0</v>
      </c>
      <c r="D47" s="48" t="str">
        <f>D46</f>
        <v>2023010100</v>
      </c>
      <c r="E47" s="162" t="s">
        <v>909</v>
      </c>
      <c r="F47" s="164" t="s">
        <v>910</v>
      </c>
      <c r="G47" s="165">
        <f>Objectifs!BD28</f>
        <v>0</v>
      </c>
    </row>
    <row r="48" spans="1:11" ht="20.25" customHeight="1" x14ac:dyDescent="0.25">
      <c r="A48" s="48" t="str">
        <f t="shared" ref="A48:D49" si="11">A45</f>
        <v>20230101</v>
      </c>
      <c r="B48" s="48">
        <f t="shared" si="11"/>
        <v>0</v>
      </c>
      <c r="C48" s="48">
        <f t="shared" si="11"/>
        <v>0</v>
      </c>
      <c r="D48" s="48" t="str">
        <f t="shared" si="11"/>
        <v>2023010100</v>
      </c>
      <c r="E48" s="162" t="s">
        <v>839</v>
      </c>
      <c r="F48" s="164" t="s">
        <v>911</v>
      </c>
      <c r="G48" s="141">
        <f>Objectifs!AB28</f>
        <v>0</v>
      </c>
    </row>
    <row r="49" spans="1:7" ht="20.25" customHeight="1" x14ac:dyDescent="0.25">
      <c r="A49" s="48" t="str">
        <f t="shared" si="11"/>
        <v>20230101</v>
      </c>
      <c r="B49" s="48">
        <f t="shared" si="11"/>
        <v>0</v>
      </c>
      <c r="C49" s="48">
        <f t="shared" si="11"/>
        <v>0</v>
      </c>
      <c r="D49" s="48" t="str">
        <f t="shared" si="11"/>
        <v>2023010100</v>
      </c>
      <c r="E49" s="162" t="s">
        <v>839</v>
      </c>
      <c r="F49" s="164" t="s">
        <v>912</v>
      </c>
      <c r="G49" s="141">
        <f>Objectifs!AB31</f>
        <v>0</v>
      </c>
    </row>
    <row r="50" spans="1:7" ht="20.25" customHeight="1" x14ac:dyDescent="0.25">
      <c r="A50" s="48" t="str">
        <f t="shared" ref="A50:A84" si="12">A49</f>
        <v>20230101</v>
      </c>
      <c r="B50" s="48">
        <f t="shared" ref="B50:B84" si="13">B49</f>
        <v>0</v>
      </c>
      <c r="C50" s="48">
        <f t="shared" ref="C50:C84" si="14">C49</f>
        <v>0</v>
      </c>
      <c r="D50" s="48" t="str">
        <f t="shared" ref="D50:D84" si="15">D49</f>
        <v>2023010100</v>
      </c>
      <c r="E50" s="166" t="s">
        <v>913</v>
      </c>
      <c r="F50" s="141" t="s">
        <v>58</v>
      </c>
      <c r="G50" s="141" t="e">
        <f>'Mise en oeuvre'!AX51</f>
        <v>#N/A</v>
      </c>
    </row>
    <row r="51" spans="1:7" ht="20.25" customHeight="1" x14ac:dyDescent="0.25">
      <c r="A51" s="48" t="str">
        <f t="shared" si="12"/>
        <v>20230101</v>
      </c>
      <c r="B51" s="48">
        <f t="shared" si="13"/>
        <v>0</v>
      </c>
      <c r="C51" s="48">
        <f t="shared" si="14"/>
        <v>0</v>
      </c>
      <c r="D51" s="48" t="str">
        <f t="shared" si="15"/>
        <v>2023010100</v>
      </c>
      <c r="E51" s="166" t="s">
        <v>913</v>
      </c>
      <c r="F51" s="141" t="s">
        <v>914</v>
      </c>
      <c r="G51" s="141" t="e">
        <f>'Mise en oeuvre'!AZ51</f>
        <v>#N/A</v>
      </c>
    </row>
    <row r="52" spans="1:7" ht="20.25" customHeight="1" x14ac:dyDescent="0.25">
      <c r="A52" s="48" t="str">
        <f t="shared" si="12"/>
        <v>20230101</v>
      </c>
      <c r="B52" s="48">
        <f t="shared" si="13"/>
        <v>0</v>
      </c>
      <c r="C52" s="48">
        <f t="shared" si="14"/>
        <v>0</v>
      </c>
      <c r="D52" s="48" t="str">
        <f t="shared" si="15"/>
        <v>2023010100</v>
      </c>
      <c r="E52" s="166" t="s">
        <v>913</v>
      </c>
      <c r="F52" s="141" t="s">
        <v>60</v>
      </c>
      <c r="G52" s="141" t="e">
        <f>'Mise en oeuvre'!BB51</f>
        <v>#N/A</v>
      </c>
    </row>
    <row r="53" spans="1:7" ht="20.25" customHeight="1" x14ac:dyDescent="0.25">
      <c r="A53" s="48" t="str">
        <f t="shared" si="12"/>
        <v>20230101</v>
      </c>
      <c r="B53" s="48">
        <f t="shared" si="13"/>
        <v>0</v>
      </c>
      <c r="C53" s="48">
        <f t="shared" si="14"/>
        <v>0</v>
      </c>
      <c r="D53" s="48" t="str">
        <f t="shared" si="15"/>
        <v>2023010100</v>
      </c>
      <c r="E53" s="166" t="s">
        <v>913</v>
      </c>
      <c r="F53" s="141" t="s">
        <v>915</v>
      </c>
      <c r="G53" s="141" t="e">
        <f>'Mise en oeuvre'!AY17</f>
        <v>#N/A</v>
      </c>
    </row>
    <row r="54" spans="1:7" ht="20.25" customHeight="1" x14ac:dyDescent="0.25">
      <c r="A54" s="48" t="str">
        <f t="shared" si="12"/>
        <v>20230101</v>
      </c>
      <c r="B54" s="48">
        <f t="shared" si="13"/>
        <v>0</v>
      </c>
      <c r="C54" s="48">
        <f t="shared" si="14"/>
        <v>0</v>
      </c>
      <c r="D54" s="48" t="str">
        <f t="shared" si="15"/>
        <v>2023010100</v>
      </c>
      <c r="E54" s="166" t="s">
        <v>913</v>
      </c>
      <c r="F54" s="141" t="s">
        <v>916</v>
      </c>
      <c r="G54" s="141" t="e">
        <f>'Mise en oeuvre'!AY35</f>
        <v>#N/A</v>
      </c>
    </row>
    <row r="55" spans="1:7" ht="20.25" customHeight="1" x14ac:dyDescent="0.25">
      <c r="A55" s="48" t="str">
        <f t="shared" si="12"/>
        <v>20230101</v>
      </c>
      <c r="B55" s="48">
        <f t="shared" si="13"/>
        <v>0</v>
      </c>
      <c r="C55" s="48">
        <f t="shared" si="14"/>
        <v>0</v>
      </c>
      <c r="D55" s="48" t="str">
        <f t="shared" si="15"/>
        <v>2023010100</v>
      </c>
      <c r="E55" s="166" t="s">
        <v>913</v>
      </c>
      <c r="F55" s="141" t="s">
        <v>917</v>
      </c>
      <c r="G55" s="141" t="e">
        <f>'Mise en oeuvre'!AY38</f>
        <v>#N/A</v>
      </c>
    </row>
    <row r="56" spans="1:7" ht="20.25" customHeight="1" x14ac:dyDescent="0.25">
      <c r="A56" s="48" t="str">
        <f t="shared" si="12"/>
        <v>20230101</v>
      </c>
      <c r="B56" s="48">
        <f t="shared" si="13"/>
        <v>0</v>
      </c>
      <c r="C56" s="48">
        <f t="shared" si="14"/>
        <v>0</v>
      </c>
      <c r="D56" s="48" t="str">
        <f t="shared" si="15"/>
        <v>2023010100</v>
      </c>
      <c r="E56" s="166" t="s">
        <v>913</v>
      </c>
      <c r="F56" s="141" t="s">
        <v>918</v>
      </c>
      <c r="G56" s="141" t="e">
        <f>'Mise en oeuvre'!AY32</f>
        <v>#N/A</v>
      </c>
    </row>
    <row r="57" spans="1:7" ht="20.25" customHeight="1" x14ac:dyDescent="0.25">
      <c r="A57" s="48" t="str">
        <f t="shared" si="12"/>
        <v>20230101</v>
      </c>
      <c r="B57" s="48">
        <f t="shared" si="13"/>
        <v>0</v>
      </c>
      <c r="C57" s="48">
        <f t="shared" si="14"/>
        <v>0</v>
      </c>
      <c r="D57" s="48" t="str">
        <f t="shared" si="15"/>
        <v>2023010100</v>
      </c>
      <c r="E57" s="166" t="s">
        <v>913</v>
      </c>
      <c r="F57" s="141" t="s">
        <v>919</v>
      </c>
      <c r="G57" s="141" t="e">
        <f>'Mise en oeuvre'!AY20</f>
        <v>#N/A</v>
      </c>
    </row>
    <row r="58" spans="1:7" ht="20.25" customHeight="1" x14ac:dyDescent="0.25">
      <c r="A58" s="48" t="str">
        <f t="shared" si="12"/>
        <v>20230101</v>
      </c>
      <c r="B58" s="48">
        <f t="shared" si="13"/>
        <v>0</v>
      </c>
      <c r="C58" s="48">
        <f t="shared" si="14"/>
        <v>0</v>
      </c>
      <c r="D58" s="48" t="str">
        <f t="shared" si="15"/>
        <v>2023010100</v>
      </c>
      <c r="E58" s="166" t="s">
        <v>913</v>
      </c>
      <c r="F58" s="141" t="s">
        <v>920</v>
      </c>
      <c r="G58" s="141" t="e">
        <f>'Mise en oeuvre'!AY23</f>
        <v>#N/A</v>
      </c>
    </row>
    <row r="59" spans="1:7" ht="20.25" customHeight="1" x14ac:dyDescent="0.25">
      <c r="A59" s="48" t="str">
        <f t="shared" si="12"/>
        <v>20230101</v>
      </c>
      <c r="B59" s="48">
        <f t="shared" si="13"/>
        <v>0</v>
      </c>
      <c r="C59" s="48">
        <f t="shared" si="14"/>
        <v>0</v>
      </c>
      <c r="D59" s="48" t="str">
        <f t="shared" si="15"/>
        <v>2023010100</v>
      </c>
      <c r="E59" s="166" t="s">
        <v>913</v>
      </c>
      <c r="F59" s="141" t="s">
        <v>921</v>
      </c>
      <c r="G59" s="141" t="e">
        <f>'Mise en oeuvre'!BD17</f>
        <v>#N/A</v>
      </c>
    </row>
    <row r="60" spans="1:7" ht="20.25" customHeight="1" x14ac:dyDescent="0.25">
      <c r="A60" s="48" t="str">
        <f t="shared" si="12"/>
        <v>20230101</v>
      </c>
      <c r="B60" s="48">
        <f t="shared" si="13"/>
        <v>0</v>
      </c>
      <c r="C60" s="48">
        <f t="shared" si="14"/>
        <v>0</v>
      </c>
      <c r="D60" s="48" t="str">
        <f t="shared" si="15"/>
        <v>2023010100</v>
      </c>
      <c r="E60" s="166" t="s">
        <v>913</v>
      </c>
      <c r="F60" s="141" t="s">
        <v>922</v>
      </c>
      <c r="G60" s="141" t="e">
        <f>'Mise en oeuvre'!AY26</f>
        <v>#N/A</v>
      </c>
    </row>
    <row r="61" spans="1:7" ht="20.25" customHeight="1" x14ac:dyDescent="0.25">
      <c r="A61" s="48" t="str">
        <f t="shared" si="12"/>
        <v>20230101</v>
      </c>
      <c r="B61" s="48">
        <f t="shared" si="13"/>
        <v>0</v>
      </c>
      <c r="C61" s="48">
        <f t="shared" si="14"/>
        <v>0</v>
      </c>
      <c r="D61" s="48" t="str">
        <f t="shared" si="15"/>
        <v>2023010100</v>
      </c>
      <c r="E61" s="166" t="s">
        <v>913</v>
      </c>
      <c r="F61" s="141" t="s">
        <v>923</v>
      </c>
      <c r="G61" s="141" t="e">
        <f>'Mise en oeuvre'!BD26</f>
        <v>#N/A</v>
      </c>
    </row>
    <row r="62" spans="1:7" ht="20.25" customHeight="1" x14ac:dyDescent="0.25">
      <c r="A62" s="48" t="str">
        <f t="shared" si="12"/>
        <v>20230101</v>
      </c>
      <c r="B62" s="48">
        <f t="shared" si="13"/>
        <v>0</v>
      </c>
      <c r="C62" s="48">
        <f t="shared" si="14"/>
        <v>0</v>
      </c>
      <c r="D62" s="48" t="str">
        <f t="shared" si="15"/>
        <v>2023010100</v>
      </c>
      <c r="E62" s="166" t="s">
        <v>913</v>
      </c>
      <c r="F62" s="141" t="s">
        <v>924</v>
      </c>
      <c r="G62" s="141" t="e">
        <f>'Mise en oeuvre'!BD23</f>
        <v>#N/A</v>
      </c>
    </row>
    <row r="63" spans="1:7" ht="20.25" customHeight="1" x14ac:dyDescent="0.25">
      <c r="A63" s="48" t="str">
        <f t="shared" si="12"/>
        <v>20230101</v>
      </c>
      <c r="B63" s="48">
        <f t="shared" si="13"/>
        <v>0</v>
      </c>
      <c r="C63" s="48">
        <f t="shared" si="14"/>
        <v>0</v>
      </c>
      <c r="D63" s="48" t="str">
        <f t="shared" si="15"/>
        <v>2023010100</v>
      </c>
      <c r="E63" s="166" t="s">
        <v>913</v>
      </c>
      <c r="F63" s="141" t="s">
        <v>925</v>
      </c>
      <c r="G63" s="141" t="e">
        <f>'Mise en oeuvre'!BD20</f>
        <v>#N/A</v>
      </c>
    </row>
    <row r="64" spans="1:7" ht="20.25" customHeight="1" x14ac:dyDescent="0.25">
      <c r="A64" s="48" t="str">
        <f t="shared" si="12"/>
        <v>20230101</v>
      </c>
      <c r="B64" s="48">
        <f t="shared" si="13"/>
        <v>0</v>
      </c>
      <c r="C64" s="48">
        <f t="shared" si="14"/>
        <v>0</v>
      </c>
      <c r="D64" s="48" t="str">
        <f t="shared" si="15"/>
        <v>2023010100</v>
      </c>
      <c r="E64" s="166" t="s">
        <v>913</v>
      </c>
      <c r="F64" s="141" t="s">
        <v>926</v>
      </c>
      <c r="G64" s="141" t="e">
        <f>'Mise en oeuvre'!AY29</f>
        <v>#N/A</v>
      </c>
    </row>
    <row r="65" spans="1:7" ht="20.25" customHeight="1" x14ac:dyDescent="0.25">
      <c r="A65" s="48" t="str">
        <f t="shared" si="12"/>
        <v>20230101</v>
      </c>
      <c r="B65" s="48">
        <f t="shared" si="13"/>
        <v>0</v>
      </c>
      <c r="C65" s="48">
        <f t="shared" si="14"/>
        <v>0</v>
      </c>
      <c r="D65" s="48" t="str">
        <f t="shared" si="15"/>
        <v>2023010100</v>
      </c>
      <c r="E65" s="166" t="s">
        <v>913</v>
      </c>
      <c r="F65" s="141" t="s">
        <v>927</v>
      </c>
      <c r="G65" s="141">
        <f>'Mise en oeuvre'!BD32</f>
        <v>0</v>
      </c>
    </row>
    <row r="66" spans="1:7" ht="20.25" customHeight="1" x14ac:dyDescent="0.25">
      <c r="A66" s="48" t="str">
        <f t="shared" si="12"/>
        <v>20230101</v>
      </c>
      <c r="B66" s="48">
        <f t="shared" si="13"/>
        <v>0</v>
      </c>
      <c r="C66" s="48">
        <f t="shared" si="14"/>
        <v>0</v>
      </c>
      <c r="D66" s="48" t="str">
        <f t="shared" si="15"/>
        <v>2023010100</v>
      </c>
      <c r="E66" s="167" t="s">
        <v>928</v>
      </c>
      <c r="F66" s="141" t="s">
        <v>929</v>
      </c>
      <c r="G66" s="168">
        <f>Financement!W21</f>
        <v>0</v>
      </c>
    </row>
    <row r="67" spans="1:7" ht="20.25" customHeight="1" x14ac:dyDescent="0.25">
      <c r="A67" s="48" t="str">
        <f t="shared" si="12"/>
        <v>20230101</v>
      </c>
      <c r="B67" s="48">
        <f t="shared" si="13"/>
        <v>0</v>
      </c>
      <c r="C67" s="48">
        <f t="shared" si="14"/>
        <v>0</v>
      </c>
      <c r="D67" s="48" t="str">
        <f t="shared" si="15"/>
        <v>2023010100</v>
      </c>
      <c r="E67" s="167" t="s">
        <v>928</v>
      </c>
      <c r="F67" s="141" t="s">
        <v>930</v>
      </c>
      <c r="G67" s="168">
        <f>Financement!W25</f>
        <v>0</v>
      </c>
    </row>
    <row r="68" spans="1:7" ht="20.25" customHeight="1" x14ac:dyDescent="0.25">
      <c r="A68" s="48" t="str">
        <f t="shared" si="12"/>
        <v>20230101</v>
      </c>
      <c r="B68" s="48">
        <f t="shared" si="13"/>
        <v>0</v>
      </c>
      <c r="C68" s="48">
        <f t="shared" si="14"/>
        <v>0</v>
      </c>
      <c r="D68" s="48" t="str">
        <f t="shared" si="15"/>
        <v>2023010100</v>
      </c>
      <c r="E68" s="167" t="s">
        <v>928</v>
      </c>
      <c r="F68" s="141" t="s">
        <v>931</v>
      </c>
      <c r="G68" s="168">
        <f>Financement!W28</f>
        <v>0</v>
      </c>
    </row>
    <row r="69" spans="1:7" ht="20.25" customHeight="1" x14ac:dyDescent="0.25">
      <c r="A69" s="48" t="str">
        <f t="shared" si="12"/>
        <v>20230101</v>
      </c>
      <c r="B69" s="48">
        <f t="shared" si="13"/>
        <v>0</v>
      </c>
      <c r="C69" s="48">
        <f t="shared" si="14"/>
        <v>0</v>
      </c>
      <c r="D69" s="48" t="str">
        <f t="shared" si="15"/>
        <v>2023010100</v>
      </c>
      <c r="E69" s="167" t="s">
        <v>928</v>
      </c>
      <c r="F69" s="141" t="s">
        <v>932</v>
      </c>
      <c r="G69" s="168">
        <f>Financement!W31</f>
        <v>0</v>
      </c>
    </row>
    <row r="70" spans="1:7" ht="20.25" customHeight="1" x14ac:dyDescent="0.25">
      <c r="A70" s="48" t="str">
        <f t="shared" si="12"/>
        <v>20230101</v>
      </c>
      <c r="B70" s="48">
        <f t="shared" si="13"/>
        <v>0</v>
      </c>
      <c r="C70" s="48">
        <f t="shared" si="14"/>
        <v>0</v>
      </c>
      <c r="D70" s="48" t="str">
        <f t="shared" si="15"/>
        <v>2023010100</v>
      </c>
      <c r="E70" s="167" t="s">
        <v>928</v>
      </c>
      <c r="F70" s="141" t="s">
        <v>933</v>
      </c>
      <c r="G70" s="168">
        <f>Financement!W34</f>
        <v>0</v>
      </c>
    </row>
    <row r="71" spans="1:7" ht="20.25" customHeight="1" x14ac:dyDescent="0.25">
      <c r="A71" s="48" t="str">
        <f t="shared" si="12"/>
        <v>20230101</v>
      </c>
      <c r="B71" s="48">
        <f t="shared" si="13"/>
        <v>0</v>
      </c>
      <c r="C71" s="48">
        <f t="shared" si="14"/>
        <v>0</v>
      </c>
      <c r="D71" s="48" t="str">
        <f t="shared" si="15"/>
        <v>2023010100</v>
      </c>
      <c r="E71" s="169" t="s">
        <v>861</v>
      </c>
      <c r="F71" s="141" t="str">
        <f>Evaluation!D23</f>
        <v>Ateliers (comportant 1 ou plusieurs séances)</v>
      </c>
      <c r="G71" s="141">
        <f>Evaluation!X23</f>
        <v>9</v>
      </c>
    </row>
    <row r="72" spans="1:7" ht="20.25" customHeight="1" x14ac:dyDescent="0.25">
      <c r="A72" s="48" t="str">
        <f t="shared" si="12"/>
        <v>20230101</v>
      </c>
      <c r="B72" s="48">
        <f t="shared" si="13"/>
        <v>0</v>
      </c>
      <c r="C72" s="48">
        <f t="shared" si="14"/>
        <v>0</v>
      </c>
      <c r="D72" s="48" t="str">
        <f t="shared" si="15"/>
        <v>2023010100</v>
      </c>
      <c r="E72" s="169" t="s">
        <v>861</v>
      </c>
      <c r="F72" s="141" t="str">
        <f>Evaluation!D26</f>
        <v>Théâtre/ciné débat</v>
      </c>
      <c r="G72" s="141">
        <f>Evaluation!X26</f>
        <v>10</v>
      </c>
    </row>
    <row r="73" spans="1:7" ht="20.25" customHeight="1" x14ac:dyDescent="0.25">
      <c r="A73" s="48" t="str">
        <f t="shared" si="12"/>
        <v>20230101</v>
      </c>
      <c r="B73" s="48">
        <f t="shared" si="13"/>
        <v>0</v>
      </c>
      <c r="C73" s="48">
        <f t="shared" si="14"/>
        <v>0</v>
      </c>
      <c r="D73" s="48" t="str">
        <f t="shared" si="15"/>
        <v>2023010100</v>
      </c>
      <c r="E73" s="169" t="s">
        <v>861</v>
      </c>
      <c r="F73" s="141" t="str">
        <f>Evaluation!D29</f>
        <v>Forum</v>
      </c>
      <c r="G73" s="141">
        <f>Evaluation!X29</f>
        <v>11</v>
      </c>
    </row>
    <row r="74" spans="1:7" ht="20.25" customHeight="1" x14ac:dyDescent="0.25">
      <c r="A74" s="48" t="str">
        <f t="shared" si="12"/>
        <v>20230101</v>
      </c>
      <c r="B74" s="48">
        <f t="shared" si="13"/>
        <v>0</v>
      </c>
      <c r="C74" s="48">
        <f t="shared" si="14"/>
        <v>0</v>
      </c>
      <c r="D74" s="48" t="str">
        <f t="shared" si="15"/>
        <v>2023010100</v>
      </c>
      <c r="E74" s="169" t="s">
        <v>861</v>
      </c>
      <c r="F74" s="141" t="str">
        <f>Evaluation!D32</f>
        <v>Réunion d’information</v>
      </c>
      <c r="G74" s="141">
        <f>Evaluation!X32</f>
        <v>12</v>
      </c>
    </row>
    <row r="75" spans="1:7" ht="20.25" customHeight="1" x14ac:dyDescent="0.25">
      <c r="A75" s="48" t="str">
        <f t="shared" si="12"/>
        <v>20230101</v>
      </c>
      <c r="B75" s="48">
        <f t="shared" si="13"/>
        <v>0</v>
      </c>
      <c r="C75" s="48">
        <f t="shared" si="14"/>
        <v>0</v>
      </c>
      <c r="D75" s="48" t="str">
        <f t="shared" si="15"/>
        <v>2023010100</v>
      </c>
      <c r="E75" s="169" t="s">
        <v>861</v>
      </c>
      <c r="F75" s="141" t="str">
        <f>Evaluation!D35</f>
        <v>Conférence</v>
      </c>
      <c r="G75" s="141">
        <f>Evaluation!X35</f>
        <v>13</v>
      </c>
    </row>
    <row r="76" spans="1:7" ht="20.25" customHeight="1" x14ac:dyDescent="0.25">
      <c r="A76" s="48" t="str">
        <f t="shared" si="12"/>
        <v>20230101</v>
      </c>
      <c r="B76" s="48">
        <f t="shared" si="13"/>
        <v>0</v>
      </c>
      <c r="C76" s="48">
        <f t="shared" si="14"/>
        <v>0</v>
      </c>
      <c r="D76" s="48" t="str">
        <f t="shared" si="15"/>
        <v>2023010100</v>
      </c>
      <c r="E76" s="169" t="s">
        <v>861</v>
      </c>
      <c r="F76" s="141" t="str">
        <f>Evaluation!D38</f>
        <v>Formation</v>
      </c>
      <c r="G76" s="141">
        <f>Evaluation!X38</f>
        <v>14</v>
      </c>
    </row>
    <row r="77" spans="1:7" ht="20.25" customHeight="1" x14ac:dyDescent="0.25">
      <c r="A77" s="48" t="str">
        <f t="shared" si="12"/>
        <v>20230101</v>
      </c>
      <c r="B77" s="48">
        <f t="shared" si="13"/>
        <v>0</v>
      </c>
      <c r="C77" s="48">
        <f t="shared" si="14"/>
        <v>0</v>
      </c>
      <c r="D77" s="48" t="str">
        <f t="shared" si="15"/>
        <v>2023010100</v>
      </c>
      <c r="E77" s="169" t="s">
        <v>861</v>
      </c>
      <c r="F77" s="141" t="str">
        <f>Evaluation!D41</f>
        <v>Bilan prévention</v>
      </c>
      <c r="G77" s="141">
        <f>Evaluation!X41</f>
        <v>15</v>
      </c>
    </row>
    <row r="78" spans="1:7" ht="20.25" customHeight="1" x14ac:dyDescent="0.25">
      <c r="A78" s="48" t="str">
        <f t="shared" si="12"/>
        <v>20230101</v>
      </c>
      <c r="B78" s="48">
        <f t="shared" si="13"/>
        <v>0</v>
      </c>
      <c r="C78" s="48">
        <f t="shared" si="14"/>
        <v>0</v>
      </c>
      <c r="D78" s="48" t="str">
        <f t="shared" si="15"/>
        <v>2023010100</v>
      </c>
      <c r="E78" s="169" t="s">
        <v>861</v>
      </c>
      <c r="F78" s="141" t="str">
        <f>Evaluation!D44</f>
        <v>Autres : précisez</v>
      </c>
      <c r="G78" s="141">
        <f>Evaluation!X44</f>
        <v>16</v>
      </c>
    </row>
    <row r="79" spans="1:7" ht="20.25" customHeight="1" x14ac:dyDescent="0.25">
      <c r="A79" s="48" t="str">
        <f t="shared" si="12"/>
        <v>20230101</v>
      </c>
      <c r="B79" s="48">
        <f t="shared" si="13"/>
        <v>0</v>
      </c>
      <c r="C79" s="48">
        <f t="shared" si="14"/>
        <v>0</v>
      </c>
      <c r="D79" s="48" t="str">
        <f t="shared" si="15"/>
        <v>2023010100</v>
      </c>
      <c r="E79" s="169" t="s">
        <v>861</v>
      </c>
      <c r="F79" s="164" t="s">
        <v>934</v>
      </c>
      <c r="G79" s="141">
        <f>Evaluation!X72</f>
        <v>105</v>
      </c>
    </row>
    <row r="80" spans="1:7" ht="20.25" customHeight="1" x14ac:dyDescent="0.25">
      <c r="A80" s="48" t="str">
        <f t="shared" si="12"/>
        <v>20230101</v>
      </c>
      <c r="B80" s="48">
        <f t="shared" si="13"/>
        <v>0</v>
      </c>
      <c r="C80" s="48">
        <f t="shared" si="14"/>
        <v>0</v>
      </c>
      <c r="D80" s="48" t="str">
        <f t="shared" si="15"/>
        <v>2023010100</v>
      </c>
      <c r="E80" s="169" t="s">
        <v>861</v>
      </c>
      <c r="F80" s="164" t="s">
        <v>935</v>
      </c>
      <c r="G80" s="141">
        <f>Evaluation!X60</f>
        <v>101</v>
      </c>
    </row>
    <row r="81" spans="1:7" ht="20.25" customHeight="1" x14ac:dyDescent="0.25">
      <c r="A81" s="48" t="str">
        <f t="shared" si="12"/>
        <v>20230101</v>
      </c>
      <c r="B81" s="48">
        <f t="shared" si="13"/>
        <v>0</v>
      </c>
      <c r="C81" s="48">
        <f t="shared" si="14"/>
        <v>0</v>
      </c>
      <c r="D81" s="48" t="str">
        <f t="shared" si="15"/>
        <v>2023010100</v>
      </c>
      <c r="E81" s="169" t="s">
        <v>861</v>
      </c>
      <c r="F81" s="164" t="s">
        <v>936</v>
      </c>
      <c r="G81" s="141">
        <f>Evaluation!X63</f>
        <v>102</v>
      </c>
    </row>
    <row r="82" spans="1:7" ht="20.25" customHeight="1" x14ac:dyDescent="0.25">
      <c r="A82" s="48" t="str">
        <f t="shared" si="12"/>
        <v>20230101</v>
      </c>
      <c r="B82" s="48">
        <f t="shared" si="13"/>
        <v>0</v>
      </c>
      <c r="C82" s="48">
        <f t="shared" si="14"/>
        <v>0</v>
      </c>
      <c r="D82" s="48" t="str">
        <f t="shared" si="15"/>
        <v>2023010100</v>
      </c>
      <c r="E82" s="169" t="s">
        <v>861</v>
      </c>
      <c r="F82" s="164" t="s">
        <v>937</v>
      </c>
      <c r="G82" s="141">
        <f>Evaluation!X66</f>
        <v>103</v>
      </c>
    </row>
    <row r="83" spans="1:7" ht="20.25" customHeight="1" x14ac:dyDescent="0.25">
      <c r="A83" s="48" t="str">
        <f t="shared" si="12"/>
        <v>20230101</v>
      </c>
      <c r="B83" s="48">
        <f t="shared" si="13"/>
        <v>0</v>
      </c>
      <c r="C83" s="48">
        <f t="shared" si="14"/>
        <v>0</v>
      </c>
      <c r="D83" s="48" t="str">
        <f t="shared" si="15"/>
        <v>2023010100</v>
      </c>
      <c r="E83" s="169" t="s">
        <v>861</v>
      </c>
      <c r="F83" s="164" t="s">
        <v>938</v>
      </c>
      <c r="G83" s="141">
        <f>Evaluation!X69</f>
        <v>104</v>
      </c>
    </row>
    <row r="84" spans="1:7" ht="20.25" customHeight="1" x14ac:dyDescent="0.25">
      <c r="A84" s="48" t="str">
        <f t="shared" si="12"/>
        <v>20230101</v>
      </c>
      <c r="B84" s="48">
        <f t="shared" si="13"/>
        <v>0</v>
      </c>
      <c r="C84" s="48">
        <f t="shared" si="14"/>
        <v>0</v>
      </c>
      <c r="D84" s="48" t="str">
        <f t="shared" si="15"/>
        <v>2023010100</v>
      </c>
      <c r="E84" s="169" t="s">
        <v>861</v>
      </c>
      <c r="F84" s="141" t="s">
        <v>939</v>
      </c>
      <c r="G84" s="141">
        <f>Evaluation!M82</f>
        <v>1</v>
      </c>
    </row>
    <row r="85" spans="1:7" ht="20.25" customHeight="1" x14ac:dyDescent="0.25">
      <c r="A85" s="48" t="str">
        <f>A83</f>
        <v>20230101</v>
      </c>
      <c r="B85" s="48">
        <f>B83</f>
        <v>0</v>
      </c>
      <c r="C85" s="48">
        <f>C83</f>
        <v>0</v>
      </c>
      <c r="D85" s="48" t="str">
        <f>D83</f>
        <v>2023010100</v>
      </c>
      <c r="E85" s="169" t="s">
        <v>861</v>
      </c>
      <c r="F85" s="141" t="s">
        <v>940</v>
      </c>
      <c r="G85" s="141">
        <f>Evaluation!T82</f>
        <v>2</v>
      </c>
    </row>
    <row r="86" spans="1:7" ht="20.25" customHeight="1" x14ac:dyDescent="0.25">
      <c r="A86" s="48" t="str">
        <f t="shared" ref="A86:D89" si="16">A85</f>
        <v>20230101</v>
      </c>
      <c r="B86" s="48">
        <f t="shared" si="16"/>
        <v>0</v>
      </c>
      <c r="C86" s="48">
        <f t="shared" si="16"/>
        <v>0</v>
      </c>
      <c r="D86" s="48" t="str">
        <f t="shared" si="16"/>
        <v>2023010100</v>
      </c>
      <c r="E86" s="169" t="s">
        <v>861</v>
      </c>
      <c r="F86" s="141" t="s">
        <v>941</v>
      </c>
      <c r="G86" s="141">
        <f>Evaluation!AA82</f>
        <v>3</v>
      </c>
    </row>
    <row r="87" spans="1:7" ht="20.25" customHeight="1" x14ac:dyDescent="0.25">
      <c r="A87" s="48" t="str">
        <f t="shared" si="16"/>
        <v>20230101</v>
      </c>
      <c r="B87" s="48">
        <f t="shared" si="16"/>
        <v>0</v>
      </c>
      <c r="C87" s="48">
        <f t="shared" si="16"/>
        <v>0</v>
      </c>
      <c r="D87" s="48" t="str">
        <f t="shared" si="16"/>
        <v>2023010100</v>
      </c>
      <c r="E87" s="169" t="s">
        <v>861</v>
      </c>
      <c r="F87" s="141" t="s">
        <v>941</v>
      </c>
      <c r="G87" s="141">
        <f>Evaluation!AH82</f>
        <v>4</v>
      </c>
    </row>
    <row r="88" spans="1:7" ht="20.25" customHeight="1" x14ac:dyDescent="0.25">
      <c r="A88" s="48" t="str">
        <f t="shared" si="16"/>
        <v>20230101</v>
      </c>
      <c r="B88" s="48">
        <f t="shared" si="16"/>
        <v>0</v>
      </c>
      <c r="C88" s="48">
        <f t="shared" si="16"/>
        <v>0</v>
      </c>
      <c r="D88" s="48" t="str">
        <f t="shared" si="16"/>
        <v>2023010100</v>
      </c>
      <c r="E88" s="169" t="s">
        <v>861</v>
      </c>
      <c r="F88" s="141" t="s">
        <v>942</v>
      </c>
      <c r="G88" s="141">
        <f>Evaluation!AO82</f>
        <v>5</v>
      </c>
    </row>
    <row r="89" spans="1:7" ht="20.25" customHeight="1" x14ac:dyDescent="0.25">
      <c r="A89" s="48" t="str">
        <f t="shared" si="16"/>
        <v>20230101</v>
      </c>
      <c r="B89" s="48">
        <f t="shared" si="16"/>
        <v>0</v>
      </c>
      <c r="C89" s="48">
        <f t="shared" si="16"/>
        <v>0</v>
      </c>
      <c r="D89" s="48" t="str">
        <f t="shared" si="16"/>
        <v>2023010100</v>
      </c>
      <c r="E89" s="48" t="s">
        <v>943</v>
      </c>
      <c r="F89" s="136" t="s">
        <v>943</v>
      </c>
      <c r="G89" s="55" t="str">
        <f>CONCATENATE(G2,G4,G6)</f>
        <v>000</v>
      </c>
    </row>
  </sheetData>
  <phoneticPr fontId="0" type="noConversion"/>
  <conditionalFormatting sqref="G1:G2 G4 G59:G65536 G56:G57 G6:G54">
    <cfRule type="cellIs" dxfId="52" priority="2" operator="equal">
      <formula>0</formula>
    </cfRule>
  </conditionalFormatting>
  <conditionalFormatting sqref="G3">
    <cfRule type="cellIs" dxfId="51" priority="3" operator="equal">
      <formula>0</formula>
    </cfRule>
  </conditionalFormatting>
  <conditionalFormatting sqref="G5">
    <cfRule type="cellIs" dxfId="50" priority="4" operator="equal">
      <formula>0</formula>
    </cfRule>
  </conditionalFormatting>
  <conditionalFormatting sqref="G58">
    <cfRule type="cellIs" dxfId="49" priority="5" operator="equal">
      <formula>0</formula>
    </cfRule>
  </conditionalFormatting>
  <conditionalFormatting sqref="G55">
    <cfRule type="cellIs" dxfId="48" priority="6" operator="equal">
      <formula>0</formula>
    </cfRule>
  </conditionalFormatting>
  <pageMargins left="0.7" right="0.7" top="0.75" bottom="0.75" header="0.51180555555555496" footer="0.51180555555555496"/>
  <pageSetup paperSize="9" firstPageNumber="0"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BN176"/>
  <sheetViews>
    <sheetView showGridLines="0" showRowColHeaders="0" topLeftCell="A100" zoomScale="90" zoomScaleNormal="90" workbookViewId="0">
      <selection activeCell="BD106" sqref="BD106"/>
    </sheetView>
  </sheetViews>
  <sheetFormatPr baseColWidth="10" defaultColWidth="2.7109375" defaultRowHeight="15" x14ac:dyDescent="0.25"/>
  <cols>
    <col min="1" max="48" width="2.7109375" style="94" customWidth="1"/>
    <col min="49" max="58" width="2.7109375" style="104" customWidth="1"/>
    <col min="59" max="61" width="2.7109375" style="105" customWidth="1"/>
    <col min="62" max="66" width="2.7109375" style="104" customWidth="1"/>
    <col min="67" max="16384" width="2.7109375" style="105"/>
  </cols>
  <sheetData>
    <row r="1" spans="1:56" ht="12" customHeight="1" x14ac:dyDescent="0.25">
      <c r="A1" s="287"/>
      <c r="B1" s="287"/>
      <c r="C1" s="287"/>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381" t="s">
        <v>970</v>
      </c>
      <c r="AO1" s="381"/>
      <c r="AP1" s="381"/>
      <c r="AQ1" s="381"/>
      <c r="AR1" s="381"/>
      <c r="AS1" s="381"/>
      <c r="AT1" s="381"/>
      <c r="AU1" s="381"/>
      <c r="AV1" s="381"/>
    </row>
    <row r="2" spans="1:56" ht="12" customHeight="1" x14ac:dyDescent="0.25">
      <c r="A2" s="287"/>
      <c r="B2" s="287"/>
      <c r="C2" s="287"/>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381"/>
      <c r="AO2" s="381"/>
      <c r="AP2" s="381"/>
      <c r="AQ2" s="381"/>
      <c r="AR2" s="381"/>
      <c r="AS2" s="381"/>
      <c r="AT2" s="381"/>
      <c r="AU2" s="381"/>
      <c r="AV2" s="381"/>
      <c r="AZ2" s="104" t="s">
        <v>971</v>
      </c>
    </row>
    <row r="3" spans="1:56" ht="12" customHeight="1" x14ac:dyDescent="0.25">
      <c r="A3" s="287"/>
      <c r="B3" s="287"/>
      <c r="C3" s="287"/>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381"/>
      <c r="AO3" s="381"/>
      <c r="AP3" s="381"/>
      <c r="AQ3" s="381"/>
      <c r="AR3" s="381"/>
      <c r="AS3" s="381"/>
      <c r="AT3" s="381"/>
      <c r="AU3" s="381"/>
      <c r="AV3" s="381"/>
      <c r="AZ3" s="104" t="s">
        <v>972</v>
      </c>
    </row>
    <row r="4" spans="1:56" ht="12" customHeight="1" x14ac:dyDescent="0.25">
      <c r="A4" s="516"/>
      <c r="B4" s="516"/>
      <c r="C4" s="516"/>
      <c r="D4" s="516"/>
      <c r="E4" s="516"/>
      <c r="F4" s="516"/>
      <c r="G4" s="516"/>
      <c r="H4" s="516"/>
      <c r="I4" s="516"/>
      <c r="J4" s="516"/>
      <c r="K4" s="516"/>
      <c r="L4" s="516"/>
      <c r="M4" s="516"/>
      <c r="N4" s="516"/>
      <c r="O4" s="516"/>
      <c r="P4" s="516"/>
      <c r="Q4" s="516"/>
      <c r="R4" s="516"/>
      <c r="S4" s="516"/>
      <c r="T4" s="516"/>
      <c r="U4" s="516"/>
      <c r="V4" s="516"/>
      <c r="W4" s="516"/>
      <c r="X4" s="516"/>
      <c r="Y4" s="516"/>
      <c r="Z4" s="516"/>
      <c r="AA4" s="516"/>
      <c r="AB4" s="516"/>
      <c r="AC4" s="516"/>
      <c r="AD4" s="516"/>
      <c r="AE4" s="516"/>
      <c r="AF4" s="516"/>
      <c r="AG4" s="516"/>
      <c r="AH4" s="516"/>
      <c r="AI4" s="516"/>
      <c r="AJ4" s="516"/>
      <c r="AK4" s="516"/>
      <c r="AL4" s="516"/>
      <c r="AM4" s="516"/>
      <c r="AN4" s="516"/>
      <c r="AO4" s="516"/>
      <c r="AP4" s="516"/>
      <c r="AQ4" s="516"/>
      <c r="AR4" s="516"/>
      <c r="AS4" s="516"/>
      <c r="AT4" s="516"/>
      <c r="AU4" s="516"/>
      <c r="AV4" s="516"/>
    </row>
    <row r="5" spans="1:56" ht="12" customHeight="1" x14ac:dyDescent="0.25">
      <c r="A5" s="516"/>
      <c r="B5" s="516"/>
      <c r="C5" s="516"/>
      <c r="D5" s="516"/>
      <c r="E5" s="516"/>
      <c r="F5" s="516"/>
      <c r="G5" s="516"/>
      <c r="H5" s="516"/>
      <c r="I5" s="516"/>
      <c r="J5" s="516"/>
      <c r="K5" s="516"/>
      <c r="L5" s="516"/>
      <c r="M5" s="516"/>
      <c r="N5" s="516"/>
      <c r="O5" s="516"/>
      <c r="P5" s="516"/>
      <c r="Q5" s="516"/>
      <c r="R5" s="516"/>
      <c r="S5" s="516"/>
      <c r="T5" s="516"/>
      <c r="U5" s="516"/>
      <c r="V5" s="516"/>
      <c r="W5" s="516"/>
      <c r="X5" s="516"/>
      <c r="Y5" s="516"/>
      <c r="Z5" s="516"/>
      <c r="AA5" s="516"/>
      <c r="AB5" s="516"/>
      <c r="AC5" s="516"/>
      <c r="AD5" s="516"/>
      <c r="AE5" s="516"/>
      <c r="AF5" s="516"/>
      <c r="AG5" s="516"/>
      <c r="AH5" s="516"/>
      <c r="AI5" s="516"/>
      <c r="AJ5" s="516"/>
      <c r="AK5" s="516"/>
      <c r="AL5" s="516"/>
      <c r="AM5" s="516"/>
      <c r="AN5" s="516"/>
      <c r="AO5" s="516"/>
      <c r="AP5" s="516"/>
      <c r="AQ5" s="516"/>
      <c r="AR5" s="516"/>
      <c r="AS5" s="516"/>
      <c r="AT5" s="516"/>
      <c r="AU5" s="516"/>
      <c r="AV5" s="516"/>
    </row>
    <row r="6" spans="1:56" ht="12" customHeight="1" x14ac:dyDescent="0.25">
      <c r="A6" s="516"/>
      <c r="B6" s="516"/>
      <c r="C6" s="516"/>
      <c r="D6" s="516"/>
      <c r="E6" s="516"/>
      <c r="F6" s="516"/>
      <c r="G6" s="516"/>
      <c r="H6" s="516"/>
      <c r="I6" s="516"/>
      <c r="J6" s="516"/>
      <c r="K6" s="516"/>
      <c r="L6" s="516"/>
      <c r="M6" s="516"/>
      <c r="N6" s="516"/>
      <c r="O6" s="516"/>
      <c r="P6" s="516"/>
      <c r="Q6" s="516"/>
      <c r="R6" s="516"/>
      <c r="S6" s="516"/>
      <c r="T6" s="516"/>
      <c r="U6" s="516"/>
      <c r="V6" s="516"/>
      <c r="W6" s="516"/>
      <c r="X6" s="516"/>
      <c r="Y6" s="516"/>
      <c r="Z6" s="516"/>
      <c r="AA6" s="516"/>
      <c r="AB6" s="516"/>
      <c r="AC6" s="516"/>
      <c r="AD6" s="516"/>
      <c r="AE6" s="516"/>
      <c r="AF6" s="516"/>
      <c r="AG6" s="516"/>
      <c r="AH6" s="516"/>
      <c r="AI6" s="516"/>
      <c r="AJ6" s="516"/>
      <c r="AK6" s="516"/>
      <c r="AL6" s="516"/>
      <c r="AM6" s="516"/>
      <c r="AN6" s="516"/>
      <c r="AO6" s="516"/>
      <c r="AP6" s="516"/>
      <c r="AQ6" s="516"/>
      <c r="AR6" s="516"/>
      <c r="AS6" s="516"/>
      <c r="AT6" s="516"/>
      <c r="AU6" s="516"/>
      <c r="AV6" s="516"/>
    </row>
    <row r="7" spans="1:56" ht="12" customHeight="1" x14ac:dyDescent="0.25">
      <c r="B7" s="344" t="s">
        <v>973</v>
      </c>
      <c r="C7" s="344"/>
      <c r="D7" s="344"/>
      <c r="E7" s="344"/>
      <c r="F7" s="344"/>
      <c r="G7" s="344"/>
      <c r="H7" s="344"/>
      <c r="I7" s="344"/>
      <c r="J7" s="344"/>
      <c r="K7" s="344"/>
      <c r="L7" s="344"/>
      <c r="M7" s="344"/>
      <c r="N7" s="344"/>
      <c r="O7" s="344"/>
      <c r="P7" s="344"/>
      <c r="Q7" s="344"/>
      <c r="R7" s="344"/>
      <c r="S7" s="344"/>
      <c r="T7" s="344"/>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c r="AT7" s="344"/>
      <c r="AU7" s="344"/>
    </row>
    <row r="8" spans="1:56" ht="12" customHeight="1" x14ac:dyDescent="0.25">
      <c r="B8" s="344"/>
      <c r="C8" s="344"/>
      <c r="D8" s="344"/>
      <c r="E8" s="344"/>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row>
    <row r="9" spans="1:56" ht="12" customHeight="1" x14ac:dyDescent="0.25">
      <c r="B9" s="344"/>
      <c r="C9" s="344"/>
      <c r="D9" s="344"/>
      <c r="E9" s="344"/>
      <c r="F9" s="344"/>
      <c r="G9" s="344"/>
      <c r="H9" s="344"/>
      <c r="I9" s="344"/>
      <c r="J9" s="344"/>
      <c r="K9" s="344"/>
      <c r="L9" s="344"/>
      <c r="M9" s="344"/>
      <c r="N9" s="344"/>
      <c r="O9" s="344"/>
      <c r="P9" s="344"/>
      <c r="Q9" s="344"/>
      <c r="R9" s="344"/>
      <c r="S9" s="344"/>
      <c r="T9" s="344"/>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c r="AT9" s="344"/>
      <c r="AU9" s="344"/>
    </row>
    <row r="10" spans="1:56" ht="12" customHeight="1" x14ac:dyDescent="0.25">
      <c r="B10" s="344"/>
      <c r="C10" s="344"/>
      <c r="D10" s="344"/>
      <c r="E10" s="344"/>
      <c r="F10" s="344"/>
      <c r="G10" s="344"/>
      <c r="H10" s="344"/>
      <c r="I10" s="344"/>
      <c r="J10" s="344"/>
      <c r="K10" s="344"/>
      <c r="L10" s="344"/>
      <c r="M10" s="344"/>
      <c r="N10" s="344"/>
      <c r="O10" s="344"/>
      <c r="P10" s="344"/>
      <c r="Q10" s="344"/>
      <c r="R10" s="344"/>
      <c r="S10" s="344"/>
      <c r="T10" s="344"/>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c r="AT10" s="344"/>
      <c r="AU10" s="344"/>
    </row>
    <row r="11" spans="1:56" ht="12" customHeight="1" x14ac:dyDescent="0.25">
      <c r="B11" s="344"/>
      <c r="C11" s="344"/>
      <c r="D11" s="344"/>
      <c r="E11" s="344"/>
      <c r="F11" s="344"/>
      <c r="G11" s="344"/>
      <c r="H11" s="344"/>
      <c r="I11" s="344"/>
      <c r="J11" s="344"/>
      <c r="K11" s="344"/>
      <c r="L11" s="344"/>
      <c r="M11" s="344"/>
      <c r="N11" s="344"/>
      <c r="O11" s="344"/>
      <c r="P11" s="344"/>
      <c r="Q11" s="344"/>
      <c r="R11" s="344"/>
      <c r="S11" s="344"/>
      <c r="T11" s="344"/>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c r="AT11" s="344"/>
      <c r="AU11" s="344"/>
    </row>
    <row r="14" spans="1:56" ht="12" customHeight="1" x14ac:dyDescent="0.25">
      <c r="E14" s="510" t="s">
        <v>974</v>
      </c>
      <c r="F14" s="510"/>
      <c r="G14" s="510"/>
      <c r="H14" s="510"/>
      <c r="I14" s="510"/>
      <c r="J14" s="510"/>
      <c r="K14" s="510"/>
      <c r="L14" s="510"/>
      <c r="M14" s="510"/>
      <c r="N14" s="510"/>
      <c r="O14" s="510"/>
      <c r="P14" s="510"/>
      <c r="Q14" s="510"/>
      <c r="R14" s="510"/>
      <c r="S14" s="510"/>
      <c r="T14" s="510"/>
      <c r="U14" s="510"/>
      <c r="V14" s="510"/>
      <c r="W14" s="510"/>
      <c r="X14" s="510"/>
      <c r="Y14" s="510"/>
      <c r="Z14" s="510"/>
      <c r="AA14" s="510"/>
      <c r="AB14" s="510"/>
      <c r="AC14" s="510"/>
      <c r="AD14" s="510"/>
      <c r="AE14" s="510"/>
      <c r="AF14" s="510"/>
      <c r="AG14" s="510"/>
      <c r="AH14" s="510"/>
      <c r="AI14" s="510"/>
      <c r="AJ14" s="510"/>
      <c r="AK14" s="510"/>
      <c r="AL14" s="510"/>
      <c r="AM14" s="510"/>
      <c r="AN14" s="510"/>
      <c r="AO14" s="510"/>
      <c r="AP14" s="510"/>
      <c r="AQ14" s="510"/>
      <c r="AR14" s="510"/>
      <c r="AS14" s="510"/>
      <c r="AT14" s="510"/>
      <c r="AU14" s="510"/>
      <c r="AX14" s="329"/>
      <c r="AY14" s="329"/>
      <c r="AZ14" s="329"/>
      <c r="BA14" s="329"/>
      <c r="BB14" s="329"/>
      <c r="BC14" s="329"/>
      <c r="BD14" s="107"/>
    </row>
    <row r="15" spans="1:56" ht="12" customHeight="1" x14ac:dyDescent="0.25">
      <c r="D15" s="96"/>
      <c r="E15" s="510"/>
      <c r="F15" s="510"/>
      <c r="G15" s="510"/>
      <c r="H15" s="510"/>
      <c r="I15" s="510"/>
      <c r="J15" s="510"/>
      <c r="K15" s="510"/>
      <c r="L15" s="510"/>
      <c r="M15" s="510"/>
      <c r="N15" s="510"/>
      <c r="O15" s="510"/>
      <c r="P15" s="510"/>
      <c r="Q15" s="510"/>
      <c r="R15" s="510"/>
      <c r="S15" s="510"/>
      <c r="T15" s="510"/>
      <c r="U15" s="510"/>
      <c r="V15" s="510"/>
      <c r="W15" s="510"/>
      <c r="X15" s="510"/>
      <c r="Y15" s="510"/>
      <c r="Z15" s="510"/>
      <c r="AA15" s="510"/>
      <c r="AB15" s="510"/>
      <c r="AC15" s="510"/>
      <c r="AD15" s="510"/>
      <c r="AE15" s="510"/>
      <c r="AF15" s="510"/>
      <c r="AG15" s="510"/>
      <c r="AH15" s="510"/>
      <c r="AI15" s="510"/>
      <c r="AJ15" s="510"/>
      <c r="AK15" s="510"/>
      <c r="AL15" s="510"/>
      <c r="AM15" s="510"/>
      <c r="AN15" s="510"/>
      <c r="AO15" s="510"/>
      <c r="AP15" s="510"/>
      <c r="AQ15" s="510"/>
      <c r="AR15" s="510"/>
      <c r="AS15" s="510"/>
      <c r="AT15" s="510"/>
      <c r="AU15" s="510"/>
      <c r="AX15" s="329"/>
      <c r="AY15" s="329"/>
      <c r="AZ15" s="329"/>
      <c r="BA15" s="329"/>
      <c r="BB15" s="329"/>
      <c r="BC15" s="329"/>
      <c r="BD15" s="107"/>
    </row>
    <row r="16" spans="1:56" ht="12" customHeight="1" x14ac:dyDescent="0.25">
      <c r="E16" s="510"/>
      <c r="F16" s="510"/>
      <c r="G16" s="510"/>
      <c r="H16" s="510"/>
      <c r="I16" s="510"/>
      <c r="J16" s="510"/>
      <c r="K16" s="510"/>
      <c r="L16" s="510"/>
      <c r="M16" s="510"/>
      <c r="N16" s="510"/>
      <c r="O16" s="510"/>
      <c r="P16" s="510"/>
      <c r="Q16" s="510"/>
      <c r="R16" s="510"/>
      <c r="S16" s="510"/>
      <c r="T16" s="510"/>
      <c r="U16" s="510"/>
      <c r="V16" s="510"/>
      <c r="W16" s="510"/>
      <c r="X16" s="510"/>
      <c r="Y16" s="510"/>
      <c r="Z16" s="510"/>
      <c r="AA16" s="510"/>
      <c r="AB16" s="510"/>
      <c r="AC16" s="510"/>
      <c r="AD16" s="510"/>
      <c r="AE16" s="510"/>
      <c r="AF16" s="510"/>
      <c r="AG16" s="510"/>
      <c r="AH16" s="510"/>
      <c r="AI16" s="510"/>
      <c r="AJ16" s="510"/>
      <c r="AK16" s="510"/>
      <c r="AL16" s="510"/>
      <c r="AM16" s="510"/>
      <c r="AN16" s="510"/>
      <c r="AO16" s="510"/>
      <c r="AP16" s="510"/>
      <c r="AQ16" s="510"/>
      <c r="AR16" s="510"/>
      <c r="AS16" s="510"/>
      <c r="AT16" s="510"/>
      <c r="AU16" s="510"/>
      <c r="AV16" s="127"/>
    </row>
    <row r="17" spans="4:58" ht="12" customHeight="1" x14ac:dyDescent="0.25">
      <c r="AV17" s="127"/>
    </row>
    <row r="18" spans="4:58" ht="12" customHeight="1" x14ac:dyDescent="0.25">
      <c r="F18" s="436" t="s">
        <v>975</v>
      </c>
      <c r="G18" s="436"/>
      <c r="H18" s="436"/>
      <c r="I18" s="436"/>
      <c r="J18" s="436"/>
      <c r="K18" s="436"/>
      <c r="L18" s="436"/>
      <c r="M18" s="436"/>
      <c r="N18" s="436"/>
      <c r="P18" s="517" t="e">
        <f>VLOOKUP(AX18,[1]Projet!$A$1:$E$65536,5,0)</f>
        <v>#N/A</v>
      </c>
      <c r="Q18" s="517"/>
      <c r="W18" s="436" t="s">
        <v>976</v>
      </c>
      <c r="X18" s="436"/>
      <c r="Y18" s="436"/>
      <c r="Z18" s="436"/>
      <c r="AA18" s="436"/>
      <c r="AB18" s="436"/>
      <c r="AC18" s="436"/>
      <c r="AD18" s="436"/>
      <c r="AE18" s="436"/>
      <c r="AG18" s="518" t="e">
        <f>VLOOKUP(AX18,[1]Projet!$A$1:$E$65536,4,0)</f>
        <v>#N/A</v>
      </c>
      <c r="AH18" s="518"/>
      <c r="AI18" s="518"/>
      <c r="AJ18" s="518"/>
      <c r="AK18" s="518"/>
      <c r="AV18" s="127"/>
      <c r="AX18" s="519" t="str">
        <f>CONCATENATE(P24,P21)</f>
        <v>00</v>
      </c>
      <c r="AY18" s="519"/>
      <c r="AZ18" s="329"/>
      <c r="BA18" s="329"/>
      <c r="BB18" s="329"/>
      <c r="BC18" s="329"/>
      <c r="BD18" s="107"/>
    </row>
    <row r="19" spans="4:58" ht="12" customHeight="1" x14ac:dyDescent="0.25">
      <c r="D19" s="96"/>
      <c r="E19" s="96"/>
      <c r="F19" s="436"/>
      <c r="G19" s="436"/>
      <c r="H19" s="436"/>
      <c r="I19" s="436"/>
      <c r="J19" s="436"/>
      <c r="K19" s="436"/>
      <c r="L19" s="436"/>
      <c r="M19" s="436"/>
      <c r="N19" s="436"/>
      <c r="P19" s="517"/>
      <c r="Q19" s="517"/>
      <c r="W19" s="436"/>
      <c r="X19" s="436"/>
      <c r="Y19" s="436"/>
      <c r="Z19" s="436"/>
      <c r="AA19" s="436"/>
      <c r="AB19" s="436"/>
      <c r="AC19" s="436"/>
      <c r="AD19" s="436"/>
      <c r="AE19" s="436"/>
      <c r="AG19" s="518"/>
      <c r="AH19" s="518"/>
      <c r="AI19" s="518"/>
      <c r="AJ19" s="518"/>
      <c r="AK19" s="518"/>
      <c r="AV19" s="128"/>
      <c r="AX19" s="519"/>
      <c r="AY19" s="519"/>
      <c r="AZ19" s="329"/>
      <c r="BA19" s="329"/>
      <c r="BB19" s="329"/>
      <c r="BC19" s="329"/>
      <c r="BD19" s="107"/>
    </row>
    <row r="20" spans="4:58" ht="12" customHeight="1" x14ac:dyDescent="0.25">
      <c r="AU20" s="128"/>
      <c r="AV20" s="128"/>
    </row>
    <row r="21" spans="4:58" ht="12" customHeight="1" x14ac:dyDescent="0.25">
      <c r="F21" s="436" t="s">
        <v>977</v>
      </c>
      <c r="G21" s="436"/>
      <c r="H21" s="436"/>
      <c r="I21" s="436"/>
      <c r="J21" s="436"/>
      <c r="K21" s="436"/>
      <c r="L21" s="436"/>
      <c r="M21" s="436"/>
      <c r="N21" s="436"/>
      <c r="P21" s="511">
        <f>Identification!B10</f>
        <v>0</v>
      </c>
      <c r="Q21" s="511"/>
      <c r="R21" s="511"/>
      <c r="S21" s="511"/>
      <c r="T21" s="511"/>
      <c r="U21" s="511"/>
      <c r="V21" s="511"/>
      <c r="W21" s="511"/>
      <c r="X21" s="511"/>
      <c r="Y21" s="511"/>
      <c r="Z21" s="511"/>
      <c r="AA21" s="511"/>
      <c r="AB21" s="511"/>
      <c r="AC21" s="511"/>
      <c r="AD21" s="511"/>
      <c r="AE21" s="511"/>
      <c r="AF21" s="511"/>
      <c r="AG21" s="511"/>
      <c r="AH21" s="511"/>
      <c r="AI21" s="511"/>
      <c r="AJ21" s="511"/>
      <c r="AK21" s="511"/>
      <c r="AL21" s="511"/>
      <c r="AM21" s="511"/>
      <c r="AN21" s="511"/>
      <c r="AO21" s="511"/>
      <c r="AP21" s="511"/>
      <c r="AQ21" s="511"/>
      <c r="AR21" s="511"/>
      <c r="AS21" s="511"/>
      <c r="AT21" s="511"/>
      <c r="AU21" s="511"/>
      <c r="AZ21" s="329"/>
      <c r="BA21" s="329"/>
    </row>
    <row r="22" spans="4:58" ht="12" customHeight="1" x14ac:dyDescent="0.25">
      <c r="D22" s="96"/>
      <c r="E22" s="96"/>
      <c r="F22" s="436"/>
      <c r="G22" s="436"/>
      <c r="H22" s="436"/>
      <c r="I22" s="436"/>
      <c r="J22" s="436"/>
      <c r="K22" s="436"/>
      <c r="L22" s="436"/>
      <c r="M22" s="436"/>
      <c r="N22" s="436"/>
      <c r="P22" s="511"/>
      <c r="Q22" s="511"/>
      <c r="R22" s="511"/>
      <c r="S22" s="511"/>
      <c r="T22" s="511"/>
      <c r="U22" s="511"/>
      <c r="V22" s="511"/>
      <c r="W22" s="511"/>
      <c r="X22" s="511"/>
      <c r="Y22" s="511"/>
      <c r="Z22" s="511"/>
      <c r="AA22" s="511"/>
      <c r="AB22" s="511"/>
      <c r="AC22" s="511"/>
      <c r="AD22" s="511"/>
      <c r="AE22" s="511"/>
      <c r="AF22" s="511"/>
      <c r="AG22" s="511"/>
      <c r="AH22" s="511"/>
      <c r="AI22" s="511"/>
      <c r="AJ22" s="511"/>
      <c r="AK22" s="511"/>
      <c r="AL22" s="511"/>
      <c r="AM22" s="511"/>
      <c r="AN22" s="511"/>
      <c r="AO22" s="511"/>
      <c r="AP22" s="511"/>
      <c r="AQ22" s="511"/>
      <c r="AR22" s="511"/>
      <c r="AS22" s="511"/>
      <c r="AT22" s="511"/>
      <c r="AU22" s="511"/>
      <c r="AZ22" s="329"/>
      <c r="BA22" s="329"/>
    </row>
    <row r="23" spans="4:58" ht="12" customHeight="1" x14ac:dyDescent="0.25">
      <c r="D23" s="96"/>
      <c r="E23" s="96"/>
      <c r="P23" s="113"/>
      <c r="Q23" s="113"/>
      <c r="R23" s="113"/>
      <c r="S23" s="113"/>
      <c r="T23" s="113"/>
      <c r="U23" s="113"/>
      <c r="V23" s="113"/>
      <c r="W23" s="113"/>
      <c r="X23" s="113"/>
      <c r="Y23" s="113"/>
      <c r="Z23" s="113"/>
      <c r="AA23" s="113"/>
      <c r="AB23" s="113"/>
      <c r="AC23" s="113"/>
      <c r="AD23" s="113"/>
      <c r="AE23" s="113"/>
      <c r="AF23" s="113"/>
      <c r="AG23" s="113"/>
      <c r="AH23" s="113"/>
      <c r="AI23" s="113"/>
      <c r="AJ23" s="113"/>
      <c r="AK23" s="113"/>
      <c r="AL23" s="113"/>
      <c r="AM23" s="113"/>
      <c r="AN23" s="113"/>
      <c r="AO23" s="113"/>
      <c r="AP23" s="113"/>
      <c r="AQ23" s="113"/>
      <c r="AR23" s="113"/>
      <c r="AS23" s="113"/>
      <c r="AT23" s="113"/>
      <c r="AU23" s="185"/>
      <c r="AW23" s="130"/>
      <c r="AX23" s="130"/>
    </row>
    <row r="24" spans="4:58" ht="12" customHeight="1" x14ac:dyDescent="0.25">
      <c r="D24" s="96"/>
      <c r="E24" s="96"/>
      <c r="F24" s="436" t="s">
        <v>978</v>
      </c>
      <c r="G24" s="436"/>
      <c r="H24" s="436"/>
      <c r="I24" s="436"/>
      <c r="J24" s="436"/>
      <c r="K24" s="436"/>
      <c r="L24" s="436"/>
      <c r="M24" s="436"/>
      <c r="N24" s="436"/>
      <c r="P24" s="511">
        <f>Identification!N26</f>
        <v>0</v>
      </c>
      <c r="Q24" s="511"/>
      <c r="R24" s="511"/>
      <c r="S24" s="511"/>
      <c r="T24" s="511"/>
      <c r="U24" s="511"/>
      <c r="V24" s="511"/>
      <c r="W24" s="511"/>
      <c r="X24" s="511"/>
      <c r="Y24" s="511"/>
      <c r="Z24" s="511"/>
      <c r="AA24" s="511"/>
      <c r="AB24" s="511"/>
      <c r="AC24" s="511"/>
      <c r="AD24" s="511"/>
      <c r="AE24" s="511"/>
      <c r="AF24" s="511"/>
      <c r="AG24" s="511"/>
      <c r="AH24" s="511"/>
      <c r="AI24" s="511"/>
      <c r="AJ24" s="511"/>
      <c r="AK24" s="511"/>
      <c r="AL24" s="511"/>
      <c r="AM24" s="511"/>
      <c r="AN24" s="511"/>
      <c r="AO24" s="511"/>
      <c r="AP24" s="511"/>
      <c r="AQ24" s="511"/>
      <c r="AR24" s="511"/>
      <c r="AS24" s="511"/>
      <c r="AT24" s="511"/>
      <c r="AU24" s="511"/>
    </row>
    <row r="25" spans="4:58" ht="12" customHeight="1" x14ac:dyDescent="0.25">
      <c r="D25" s="96"/>
      <c r="E25" s="96"/>
      <c r="F25" s="436"/>
      <c r="G25" s="436"/>
      <c r="H25" s="436"/>
      <c r="I25" s="436"/>
      <c r="J25" s="436"/>
      <c r="K25" s="436"/>
      <c r="L25" s="436"/>
      <c r="M25" s="436"/>
      <c r="N25" s="436"/>
      <c r="P25" s="511"/>
      <c r="Q25" s="511"/>
      <c r="R25" s="511"/>
      <c r="S25" s="511"/>
      <c r="T25" s="511"/>
      <c r="U25" s="511"/>
      <c r="V25" s="511"/>
      <c r="W25" s="511"/>
      <c r="X25" s="511"/>
      <c r="Y25" s="511"/>
      <c r="Z25" s="511"/>
      <c r="AA25" s="511"/>
      <c r="AB25" s="511"/>
      <c r="AC25" s="511"/>
      <c r="AD25" s="511"/>
      <c r="AE25" s="511"/>
      <c r="AF25" s="511"/>
      <c r="AG25" s="511"/>
      <c r="AH25" s="511"/>
      <c r="AI25" s="511"/>
      <c r="AJ25" s="511"/>
      <c r="AK25" s="511"/>
      <c r="AL25" s="511"/>
      <c r="AM25" s="511"/>
      <c r="AN25" s="511"/>
      <c r="AO25" s="511"/>
      <c r="AP25" s="511"/>
      <c r="AQ25" s="511"/>
      <c r="AR25" s="511"/>
      <c r="AS25" s="511"/>
      <c r="AT25" s="511"/>
      <c r="AU25" s="511"/>
    </row>
    <row r="26" spans="4:58" ht="12" customHeight="1" x14ac:dyDescent="0.25">
      <c r="D26" s="96"/>
      <c r="E26" s="96"/>
      <c r="F26" s="96"/>
      <c r="G26" s="96"/>
      <c r="H26" s="96"/>
      <c r="I26" s="96"/>
      <c r="J26" s="96"/>
      <c r="K26" s="96"/>
      <c r="L26" s="96"/>
      <c r="M26" s="96"/>
      <c r="N26" s="96"/>
      <c r="O26" s="96"/>
      <c r="P26" s="186"/>
      <c r="Q26" s="186"/>
      <c r="R26" s="186"/>
      <c r="S26" s="186"/>
      <c r="T26" s="186"/>
      <c r="U26" s="186"/>
      <c r="V26" s="186"/>
      <c r="W26" s="186"/>
      <c r="X26" s="186"/>
      <c r="Y26" s="186"/>
      <c r="Z26" s="186"/>
      <c r="AA26" s="186"/>
      <c r="AB26" s="186"/>
      <c r="AC26" s="186"/>
      <c r="AD26" s="186"/>
      <c r="AE26" s="186"/>
      <c r="AF26" s="186"/>
      <c r="AG26" s="186"/>
      <c r="AH26" s="186"/>
      <c r="AI26" s="186"/>
      <c r="AJ26" s="186"/>
      <c r="AK26" s="186"/>
      <c r="AL26" s="186"/>
      <c r="AM26" s="186"/>
      <c r="AN26" s="186"/>
      <c r="AO26" s="186"/>
      <c r="AP26" s="186"/>
      <c r="AQ26" s="186"/>
      <c r="AR26" s="186"/>
      <c r="AS26" s="186"/>
      <c r="AT26" s="186"/>
      <c r="AU26" s="186"/>
      <c r="AW26" s="130"/>
      <c r="AX26" s="130"/>
      <c r="AY26" s="130"/>
      <c r="AZ26" s="130"/>
      <c r="BA26" s="130"/>
      <c r="BB26" s="130"/>
      <c r="BC26" s="130"/>
      <c r="BD26" s="130"/>
      <c r="BE26" s="130"/>
    </row>
    <row r="27" spans="4:58" ht="12" customHeight="1" x14ac:dyDescent="0.25">
      <c r="D27" s="96"/>
      <c r="E27" s="96"/>
      <c r="F27" s="436" t="s">
        <v>979</v>
      </c>
      <c r="G27" s="436"/>
      <c r="H27" s="436"/>
      <c r="I27" s="436"/>
      <c r="J27" s="436"/>
      <c r="K27" s="436"/>
      <c r="L27" s="436"/>
      <c r="M27" s="436"/>
      <c r="N27" s="436"/>
      <c r="O27" s="96"/>
      <c r="P27" s="511" t="s">
        <v>980</v>
      </c>
      <c r="Q27" s="511"/>
      <c r="R27" s="511"/>
      <c r="S27" s="511"/>
      <c r="T27" s="511"/>
      <c r="U27" s="511"/>
      <c r="V27" s="511"/>
      <c r="W27" s="511"/>
      <c r="X27" s="511"/>
      <c r="Y27" s="511"/>
      <c r="Z27" s="511"/>
      <c r="AA27" s="511"/>
      <c r="AB27" s="511"/>
      <c r="AC27" s="511"/>
      <c r="AD27" s="511"/>
      <c r="AE27" s="511"/>
      <c r="AF27" s="511"/>
      <c r="AG27" s="511"/>
      <c r="AH27" s="511"/>
      <c r="AI27" s="511"/>
      <c r="AJ27" s="511"/>
      <c r="AK27" s="511"/>
      <c r="AL27" s="511"/>
      <c r="AM27" s="511"/>
      <c r="AN27" s="511"/>
      <c r="AO27" s="511"/>
      <c r="AP27" s="511"/>
      <c r="AQ27" s="511"/>
      <c r="AR27" s="511"/>
      <c r="AS27" s="511"/>
      <c r="AT27" s="511"/>
      <c r="AU27" s="511"/>
    </row>
    <row r="28" spans="4:58" ht="12" customHeight="1" x14ac:dyDescent="0.25">
      <c r="D28" s="96"/>
      <c r="E28" s="96"/>
      <c r="F28" s="436"/>
      <c r="G28" s="436"/>
      <c r="H28" s="436"/>
      <c r="I28" s="436"/>
      <c r="J28" s="436"/>
      <c r="K28" s="436"/>
      <c r="L28" s="436"/>
      <c r="M28" s="436"/>
      <c r="N28" s="436"/>
      <c r="O28" s="96"/>
      <c r="P28" s="511"/>
      <c r="Q28" s="511"/>
      <c r="R28" s="511"/>
      <c r="S28" s="511"/>
      <c r="T28" s="511"/>
      <c r="U28" s="511"/>
      <c r="V28" s="511"/>
      <c r="W28" s="511"/>
      <c r="X28" s="511"/>
      <c r="Y28" s="511"/>
      <c r="Z28" s="511"/>
      <c r="AA28" s="511"/>
      <c r="AB28" s="511"/>
      <c r="AC28" s="511"/>
      <c r="AD28" s="511"/>
      <c r="AE28" s="511"/>
      <c r="AF28" s="511"/>
      <c r="AG28" s="511"/>
      <c r="AH28" s="511"/>
      <c r="AI28" s="511"/>
      <c r="AJ28" s="511"/>
      <c r="AK28" s="511"/>
      <c r="AL28" s="511"/>
      <c r="AM28" s="511"/>
      <c r="AN28" s="511"/>
      <c r="AO28" s="511"/>
      <c r="AP28" s="511"/>
      <c r="AQ28" s="511"/>
      <c r="AR28" s="511"/>
      <c r="AS28" s="511"/>
      <c r="AT28" s="511"/>
      <c r="AU28" s="511"/>
    </row>
    <row r="29" spans="4:58" ht="12" customHeight="1" x14ac:dyDescent="0.25">
      <c r="D29" s="96"/>
      <c r="E29" s="96"/>
      <c r="F29" s="96"/>
      <c r="G29" s="96"/>
      <c r="H29" s="96"/>
      <c r="I29" s="96"/>
      <c r="J29" s="96"/>
      <c r="K29" s="96"/>
      <c r="L29" s="96"/>
      <c r="M29" s="96"/>
      <c r="N29" s="96"/>
      <c r="O29" s="96"/>
      <c r="P29" s="186"/>
      <c r="Q29" s="186"/>
      <c r="R29" s="186"/>
      <c r="S29" s="186"/>
      <c r="T29" s="186"/>
      <c r="U29" s="186"/>
      <c r="V29" s="186"/>
      <c r="W29" s="186"/>
      <c r="X29" s="186"/>
      <c r="Y29" s="186"/>
      <c r="Z29" s="186"/>
      <c r="AA29" s="186"/>
      <c r="AB29" s="186"/>
      <c r="AC29" s="186"/>
      <c r="AD29" s="186"/>
      <c r="AE29" s="186"/>
      <c r="AF29" s="186"/>
      <c r="AG29" s="186"/>
      <c r="AH29" s="186"/>
      <c r="AI29" s="186"/>
      <c r="AJ29" s="186"/>
      <c r="AK29" s="186"/>
      <c r="AL29" s="186"/>
      <c r="AM29" s="186"/>
      <c r="AN29" s="186"/>
      <c r="AO29" s="186"/>
      <c r="AP29" s="186"/>
      <c r="AQ29" s="186"/>
      <c r="AR29" s="186"/>
      <c r="AS29" s="186"/>
      <c r="AT29" s="186"/>
      <c r="AU29" s="186"/>
      <c r="AV29" s="96"/>
      <c r="AZ29" s="130"/>
      <c r="BF29" s="131"/>
    </row>
    <row r="30" spans="4:58" ht="24.75" customHeight="1" x14ac:dyDescent="0.25">
      <c r="D30" s="96"/>
      <c r="E30" s="96"/>
      <c r="F30" s="436" t="s">
        <v>1062</v>
      </c>
      <c r="G30" s="436"/>
      <c r="H30" s="436"/>
      <c r="I30" s="436"/>
      <c r="J30" s="436"/>
      <c r="K30" s="436"/>
      <c r="L30" s="436"/>
      <c r="M30" s="436"/>
      <c r="N30" s="436"/>
      <c r="O30" s="96"/>
      <c r="P30" s="512" t="e">
        <f>#VALUE!</f>
        <v>#VALUE!</v>
      </c>
      <c r="Q30" s="512"/>
      <c r="R30" s="512"/>
      <c r="S30" s="512"/>
      <c r="T30" s="512"/>
      <c r="U30" s="512"/>
      <c r="V30" s="512"/>
      <c r="W30" s="512"/>
      <c r="X30" s="512"/>
      <c r="Y30" s="512"/>
      <c r="Z30" s="512"/>
      <c r="AA30" s="512"/>
      <c r="AB30" s="512"/>
      <c r="AC30" s="512"/>
      <c r="AD30" s="512"/>
      <c r="AE30" s="512"/>
      <c r="AF30" s="512"/>
      <c r="AG30" s="512"/>
      <c r="AH30" s="512"/>
      <c r="AI30" s="512"/>
      <c r="AJ30" s="512"/>
      <c r="AK30" s="512"/>
      <c r="AL30" s="512"/>
      <c r="AM30" s="512"/>
      <c r="AN30" s="512"/>
      <c r="AO30" s="512"/>
      <c r="AP30" s="512"/>
      <c r="AQ30" s="512"/>
      <c r="AR30" s="512"/>
      <c r="AS30" s="512"/>
      <c r="AT30" s="512"/>
      <c r="AU30" s="512"/>
    </row>
    <row r="31" spans="4:58" ht="24.75" customHeight="1" x14ac:dyDescent="0.25">
      <c r="D31" s="96"/>
      <c r="E31" s="96"/>
      <c r="F31" s="436"/>
      <c r="G31" s="436"/>
      <c r="H31" s="436"/>
      <c r="I31" s="436"/>
      <c r="J31" s="436"/>
      <c r="K31" s="436"/>
      <c r="L31" s="436"/>
      <c r="M31" s="436"/>
      <c r="N31" s="436"/>
      <c r="O31" s="96"/>
      <c r="P31" s="512"/>
      <c r="Q31" s="512"/>
      <c r="R31" s="512"/>
      <c r="S31" s="512"/>
      <c r="T31" s="512"/>
      <c r="U31" s="512"/>
      <c r="V31" s="512"/>
      <c r="W31" s="512"/>
      <c r="X31" s="512"/>
      <c r="Y31" s="512"/>
      <c r="Z31" s="512"/>
      <c r="AA31" s="512"/>
      <c r="AB31" s="512"/>
      <c r="AC31" s="512"/>
      <c r="AD31" s="512"/>
      <c r="AE31" s="512"/>
      <c r="AF31" s="512"/>
      <c r="AG31" s="512"/>
      <c r="AH31" s="512"/>
      <c r="AI31" s="512"/>
      <c r="AJ31" s="512"/>
      <c r="AK31" s="512"/>
      <c r="AL31" s="512"/>
      <c r="AM31" s="512"/>
      <c r="AN31" s="512"/>
      <c r="AO31" s="512"/>
      <c r="AP31" s="512"/>
      <c r="AQ31" s="512"/>
      <c r="AR31" s="512"/>
      <c r="AS31" s="512"/>
      <c r="AT31" s="512"/>
      <c r="AU31" s="512"/>
    </row>
    <row r="32" spans="4:58" ht="12" customHeight="1" x14ac:dyDescent="0.25">
      <c r="D32" s="96"/>
      <c r="E32" s="96"/>
      <c r="F32" s="96"/>
      <c r="G32" s="96"/>
      <c r="H32" s="96"/>
      <c r="I32" s="96"/>
      <c r="J32" s="96"/>
      <c r="K32" s="96"/>
      <c r="L32" s="96"/>
      <c r="M32" s="96"/>
      <c r="N32" s="96"/>
      <c r="O32" s="96"/>
      <c r="P32" s="186"/>
      <c r="Q32" s="186"/>
      <c r="R32" s="186"/>
      <c r="S32" s="186"/>
      <c r="T32" s="186"/>
      <c r="U32" s="186"/>
      <c r="V32" s="186"/>
      <c r="W32" s="186"/>
      <c r="X32" s="186"/>
      <c r="Y32" s="186"/>
      <c r="Z32" s="186"/>
      <c r="AA32" s="186"/>
      <c r="AB32" s="186"/>
      <c r="AC32" s="186"/>
      <c r="AD32" s="186"/>
      <c r="AE32" s="186"/>
      <c r="AF32" s="186"/>
      <c r="AG32" s="186"/>
      <c r="AH32" s="186"/>
      <c r="AI32" s="186"/>
      <c r="AJ32" s="186"/>
      <c r="AK32" s="186"/>
      <c r="AL32" s="186"/>
      <c r="AM32" s="186"/>
      <c r="AN32" s="186"/>
      <c r="AO32" s="186"/>
      <c r="AP32" s="186"/>
      <c r="AQ32" s="186"/>
      <c r="AR32" s="186"/>
      <c r="AS32" s="186"/>
      <c r="AT32" s="186"/>
      <c r="AU32" s="186"/>
      <c r="AV32" s="96"/>
      <c r="AZ32" s="130"/>
    </row>
    <row r="33" spans="1:64" ht="20.25" customHeight="1" x14ac:dyDescent="0.25">
      <c r="D33" s="96"/>
      <c r="E33" s="96"/>
      <c r="F33" s="436" t="s">
        <v>981</v>
      </c>
      <c r="G33" s="436"/>
      <c r="H33" s="436"/>
      <c r="I33" s="436"/>
      <c r="J33" s="436"/>
      <c r="K33" s="436"/>
      <c r="L33" s="436"/>
      <c r="M33" s="436"/>
      <c r="N33" s="436"/>
      <c r="O33" s="96"/>
      <c r="P33" s="512" t="str">
        <f>CONCATENATE("-  ",Table!J29,Table!K29,Table!J30,Table!K30,Table!J31,Table!K31,Table!J32,Table!K32,Table!J33,Table!K33,Table!J34,Table!K34,Table!J35,Table!K35,Table!J36,Table!K36)</f>
        <v xml:space="preserve">-  </v>
      </c>
      <c r="Q33" s="512"/>
      <c r="R33" s="512"/>
      <c r="S33" s="512"/>
      <c r="T33" s="512"/>
      <c r="U33" s="512"/>
      <c r="V33" s="512"/>
      <c r="W33" s="512"/>
      <c r="X33" s="512"/>
      <c r="Y33" s="512"/>
      <c r="Z33" s="512"/>
      <c r="AA33" s="512"/>
      <c r="AB33" s="512"/>
      <c r="AC33" s="512"/>
      <c r="AD33" s="512"/>
      <c r="AE33" s="512"/>
      <c r="AF33" s="512"/>
      <c r="AG33" s="512"/>
      <c r="AH33" s="512"/>
      <c r="AI33" s="512"/>
      <c r="AJ33" s="512"/>
      <c r="AK33" s="512"/>
      <c r="AL33" s="512"/>
      <c r="AM33" s="512"/>
      <c r="AN33" s="512"/>
      <c r="AO33" s="512"/>
      <c r="AP33" s="512"/>
      <c r="AQ33" s="512"/>
      <c r="AR33" s="512"/>
      <c r="AS33" s="512"/>
      <c r="AT33" s="512"/>
      <c r="AU33" s="512"/>
    </row>
    <row r="34" spans="1:64" ht="20.25" customHeight="1" x14ac:dyDescent="0.25">
      <c r="F34" s="436"/>
      <c r="G34" s="436"/>
      <c r="H34" s="436"/>
      <c r="I34" s="436"/>
      <c r="J34" s="436"/>
      <c r="K34" s="436"/>
      <c r="L34" s="436"/>
      <c r="M34" s="436"/>
      <c r="N34" s="436"/>
      <c r="O34" s="96"/>
      <c r="P34" s="512"/>
      <c r="Q34" s="512"/>
      <c r="R34" s="512"/>
      <c r="S34" s="512"/>
      <c r="T34" s="512"/>
      <c r="U34" s="512"/>
      <c r="V34" s="512"/>
      <c r="W34" s="512"/>
      <c r="X34" s="512"/>
      <c r="Y34" s="512"/>
      <c r="Z34" s="512"/>
      <c r="AA34" s="512"/>
      <c r="AB34" s="512"/>
      <c r="AC34" s="512"/>
      <c r="AD34" s="512"/>
      <c r="AE34" s="512"/>
      <c r="AF34" s="512"/>
      <c r="AG34" s="512"/>
      <c r="AH34" s="512"/>
      <c r="AI34" s="512"/>
      <c r="AJ34" s="512"/>
      <c r="AK34" s="512"/>
      <c r="AL34" s="512"/>
      <c r="AM34" s="512"/>
      <c r="AN34" s="512"/>
      <c r="AO34" s="512"/>
      <c r="AP34" s="512"/>
      <c r="AQ34" s="512"/>
      <c r="AR34" s="512"/>
      <c r="AS34" s="512"/>
      <c r="AT34" s="512"/>
      <c r="AU34" s="512"/>
    </row>
    <row r="35" spans="1:64" ht="12" customHeight="1" x14ac:dyDescent="0.25">
      <c r="AD35" s="96"/>
      <c r="AE35" s="96"/>
      <c r="AF35" s="96"/>
      <c r="AG35" s="96"/>
      <c r="AH35" s="96"/>
      <c r="AI35" s="96"/>
      <c r="AJ35" s="96"/>
      <c r="AK35" s="96"/>
      <c r="AL35" s="96"/>
    </row>
    <row r="36" spans="1:64" ht="12" customHeight="1" x14ac:dyDescent="0.25">
      <c r="F36" s="436" t="s">
        <v>982</v>
      </c>
      <c r="G36" s="436"/>
      <c r="H36" s="436"/>
      <c r="I36" s="436"/>
      <c r="J36" s="436"/>
      <c r="K36" s="436"/>
      <c r="L36" s="436"/>
      <c r="M36" s="436"/>
      <c r="N36" s="436"/>
      <c r="P36" s="513" t="e">
        <f>CONCATENATE("-  ",Table!J37,Table!K37,Table!J38,Table!K38,Table!J39,Table!K39)</f>
        <v>#REF!</v>
      </c>
      <c r="Q36" s="513"/>
      <c r="R36" s="513"/>
      <c r="S36" s="513"/>
      <c r="T36" s="513"/>
      <c r="U36" s="513"/>
      <c r="V36" s="513"/>
      <c r="W36" s="513"/>
      <c r="X36" s="513"/>
      <c r="Y36" s="513"/>
      <c r="Z36" s="513"/>
      <c r="AA36" s="513"/>
      <c r="AB36" s="513"/>
      <c r="AC36" s="513"/>
      <c r="AD36" s="96"/>
      <c r="AE36" s="436" t="s">
        <v>983</v>
      </c>
      <c r="AF36" s="436"/>
      <c r="AG36" s="436"/>
      <c r="AH36" s="436"/>
      <c r="AI36" s="436"/>
      <c r="AJ36" s="436"/>
      <c r="AK36" s="436"/>
      <c r="AL36" s="436"/>
      <c r="AM36" s="436"/>
      <c r="AO36" s="514" t="e">
        <f>SUM(#REF!)</f>
        <v>#REF!</v>
      </c>
      <c r="AP36" s="514"/>
      <c r="AQ36" s="515" t="s">
        <v>984</v>
      </c>
      <c r="AR36" s="515"/>
      <c r="AS36" s="515"/>
      <c r="AT36" s="515"/>
      <c r="AU36" s="515"/>
    </row>
    <row r="37" spans="1:64" ht="12" customHeight="1" x14ac:dyDescent="0.25">
      <c r="F37" s="436"/>
      <c r="G37" s="436"/>
      <c r="H37" s="436"/>
      <c r="I37" s="436"/>
      <c r="J37" s="436"/>
      <c r="K37" s="436"/>
      <c r="L37" s="436"/>
      <c r="M37" s="436"/>
      <c r="N37" s="436"/>
      <c r="P37" s="513"/>
      <c r="Q37" s="513"/>
      <c r="R37" s="513"/>
      <c r="S37" s="513"/>
      <c r="T37" s="513"/>
      <c r="U37" s="513"/>
      <c r="V37" s="513"/>
      <c r="W37" s="513"/>
      <c r="X37" s="513"/>
      <c r="Y37" s="513"/>
      <c r="Z37" s="513"/>
      <c r="AA37" s="513"/>
      <c r="AB37" s="513"/>
      <c r="AC37" s="513"/>
      <c r="AD37" s="96"/>
      <c r="AE37" s="436"/>
      <c r="AF37" s="436"/>
      <c r="AG37" s="436"/>
      <c r="AH37" s="436"/>
      <c r="AI37" s="436"/>
      <c r="AJ37" s="436"/>
      <c r="AK37" s="436"/>
      <c r="AL37" s="436"/>
      <c r="AM37" s="436"/>
      <c r="AO37" s="514"/>
      <c r="AP37" s="514"/>
      <c r="AQ37" s="515"/>
      <c r="AR37" s="515"/>
      <c r="AS37" s="515"/>
      <c r="AT37" s="515"/>
      <c r="AU37" s="515"/>
      <c r="BJ37" s="105"/>
      <c r="BK37" s="105"/>
      <c r="BL37" s="105"/>
    </row>
    <row r="38" spans="1:64" ht="12" customHeight="1" x14ac:dyDescent="0.25">
      <c r="A38" s="295" t="s">
        <v>864</v>
      </c>
      <c r="B38" s="295"/>
      <c r="C38" s="295"/>
      <c r="D38" s="295"/>
      <c r="E38" s="295"/>
      <c r="F38" s="295"/>
      <c r="G38" s="295"/>
      <c r="H38" s="295"/>
      <c r="I38" s="295"/>
      <c r="J38" s="295"/>
      <c r="K38" s="295"/>
      <c r="L38" s="295"/>
      <c r="M38" s="295"/>
      <c r="N38" s="295"/>
      <c r="O38" s="295"/>
      <c r="P38" s="295"/>
      <c r="Q38" s="295"/>
      <c r="R38" s="295"/>
      <c r="S38" s="295"/>
      <c r="T38" s="295"/>
      <c r="U38" s="295"/>
      <c r="V38" s="295"/>
      <c r="W38" s="295"/>
      <c r="X38" s="295"/>
      <c r="Y38" s="295"/>
      <c r="Z38" s="295"/>
      <c r="AA38" s="295"/>
      <c r="AB38" s="295"/>
      <c r="AC38" s="295"/>
      <c r="AD38" s="295"/>
      <c r="AE38" s="295"/>
      <c r="AF38" s="295"/>
      <c r="AG38" s="295"/>
      <c r="AH38" s="295"/>
      <c r="AI38" s="295"/>
      <c r="AJ38" s="295"/>
      <c r="AK38" s="295"/>
      <c r="AL38" s="295"/>
      <c r="AM38" s="295"/>
      <c r="AN38" s="295"/>
      <c r="AO38" s="295"/>
      <c r="AP38" s="295"/>
      <c r="AQ38" s="295"/>
      <c r="AR38" s="295"/>
      <c r="AS38" s="295"/>
      <c r="AT38" s="295"/>
      <c r="AU38" s="295"/>
      <c r="AV38" s="295"/>
    </row>
    <row r="39" spans="1:64" ht="12" customHeight="1" x14ac:dyDescent="0.25">
      <c r="A39" s="287"/>
      <c r="B39" s="287"/>
      <c r="C39" s="287"/>
      <c r="D39" s="288">
        <f>$D$1</f>
        <v>0</v>
      </c>
      <c r="E39" s="288"/>
      <c r="F39" s="288"/>
      <c r="G39" s="288"/>
      <c r="H39" s="288"/>
      <c r="I39" s="288"/>
      <c r="J39" s="288"/>
      <c r="K39" s="288"/>
      <c r="L39" s="288"/>
      <c r="M39" s="288"/>
      <c r="N39" s="288"/>
      <c r="O39" s="288"/>
      <c r="P39" s="288"/>
      <c r="Q39" s="288"/>
      <c r="R39" s="288"/>
      <c r="S39" s="288"/>
      <c r="T39" s="288"/>
      <c r="U39" s="288"/>
      <c r="V39" s="288"/>
      <c r="W39" s="288"/>
      <c r="X39" s="288"/>
      <c r="Y39" s="288"/>
      <c r="Z39" s="288"/>
      <c r="AA39" s="288"/>
      <c r="AB39" s="288"/>
      <c r="AC39" s="288"/>
      <c r="AD39" s="288"/>
      <c r="AE39" s="288"/>
      <c r="AF39" s="288"/>
      <c r="AG39" s="288"/>
      <c r="AH39" s="288"/>
      <c r="AI39" s="288"/>
      <c r="AJ39" s="288"/>
      <c r="AK39" s="288"/>
      <c r="AL39" s="288"/>
      <c r="AM39" s="288"/>
      <c r="AN39" s="381" t="s">
        <v>970</v>
      </c>
      <c r="AO39" s="381"/>
      <c r="AP39" s="381"/>
      <c r="AQ39" s="381"/>
      <c r="AR39" s="381"/>
      <c r="AS39" s="381"/>
      <c r="AT39" s="381"/>
      <c r="AU39" s="381"/>
      <c r="AV39" s="381"/>
    </row>
    <row r="40" spans="1:64" ht="12" customHeight="1" x14ac:dyDescent="0.25">
      <c r="A40" s="287"/>
      <c r="B40" s="287"/>
      <c r="C40" s="287"/>
      <c r="D40" s="288"/>
      <c r="E40" s="288"/>
      <c r="F40" s="288"/>
      <c r="G40" s="288"/>
      <c r="H40" s="288"/>
      <c r="I40" s="288"/>
      <c r="J40" s="288"/>
      <c r="K40" s="288"/>
      <c r="L40" s="288"/>
      <c r="M40" s="288"/>
      <c r="N40" s="288"/>
      <c r="O40" s="288"/>
      <c r="P40" s="288"/>
      <c r="Q40" s="288"/>
      <c r="R40" s="288"/>
      <c r="S40" s="288"/>
      <c r="T40" s="288"/>
      <c r="U40" s="288"/>
      <c r="V40" s="288"/>
      <c r="W40" s="288"/>
      <c r="X40" s="288"/>
      <c r="Y40" s="288"/>
      <c r="Z40" s="288"/>
      <c r="AA40" s="288"/>
      <c r="AB40" s="288"/>
      <c r="AC40" s="288"/>
      <c r="AD40" s="288"/>
      <c r="AE40" s="288"/>
      <c r="AF40" s="288"/>
      <c r="AG40" s="288"/>
      <c r="AH40" s="288"/>
      <c r="AI40" s="288"/>
      <c r="AJ40" s="288"/>
      <c r="AK40" s="288"/>
      <c r="AL40" s="288"/>
      <c r="AM40" s="288"/>
      <c r="AN40" s="381"/>
      <c r="AO40" s="381"/>
      <c r="AP40" s="381"/>
      <c r="AQ40" s="381"/>
      <c r="AR40" s="381"/>
      <c r="AS40" s="381"/>
      <c r="AT40" s="381"/>
      <c r="AU40" s="381"/>
      <c r="AV40" s="381"/>
    </row>
    <row r="41" spans="1:64" ht="12" customHeight="1" x14ac:dyDescent="0.25">
      <c r="A41" s="287"/>
      <c r="B41" s="287"/>
      <c r="C41" s="287"/>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288"/>
      <c r="AF41" s="288"/>
      <c r="AG41" s="288"/>
      <c r="AH41" s="288"/>
      <c r="AI41" s="288"/>
      <c r="AJ41" s="288"/>
      <c r="AK41" s="288"/>
      <c r="AL41" s="288"/>
      <c r="AM41" s="288"/>
      <c r="AN41" s="381"/>
      <c r="AO41" s="381"/>
      <c r="AP41" s="381"/>
      <c r="AQ41" s="381"/>
      <c r="AR41" s="381"/>
      <c r="AS41" s="381"/>
      <c r="AT41" s="381"/>
      <c r="AU41" s="381"/>
      <c r="AV41" s="381"/>
    </row>
    <row r="42" spans="1:64" ht="12" customHeight="1" x14ac:dyDescent="0.25">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107"/>
      <c r="AX42" s="107"/>
      <c r="AY42" s="107"/>
      <c r="AZ42" s="107"/>
      <c r="BA42" s="107"/>
      <c r="BB42" s="107"/>
      <c r="BC42" s="107"/>
      <c r="BD42" s="107"/>
    </row>
    <row r="43" spans="1:64" ht="12" customHeight="1" x14ac:dyDescent="0.25">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107"/>
      <c r="AX43" s="107"/>
      <c r="AY43" s="107"/>
      <c r="AZ43" s="107"/>
      <c r="BA43" s="107"/>
      <c r="BB43" s="107"/>
      <c r="BC43" s="107"/>
      <c r="BD43" s="107"/>
    </row>
    <row r="44" spans="1:64" ht="12" customHeight="1" x14ac:dyDescent="0.25">
      <c r="E44" s="510" t="s">
        <v>985</v>
      </c>
      <c r="F44" s="510"/>
      <c r="G44" s="510"/>
      <c r="H44" s="510"/>
      <c r="I44" s="510"/>
      <c r="J44" s="510"/>
      <c r="K44" s="510"/>
      <c r="L44" s="510"/>
      <c r="M44" s="510"/>
      <c r="N44" s="510"/>
      <c r="O44" s="510"/>
      <c r="P44" s="510"/>
      <c r="Q44" s="510"/>
      <c r="R44" s="510"/>
      <c r="S44" s="510"/>
      <c r="T44" s="510"/>
      <c r="U44" s="510"/>
      <c r="V44" s="510"/>
      <c r="W44" s="510"/>
      <c r="X44" s="510"/>
      <c r="Y44" s="510"/>
      <c r="Z44" s="510"/>
      <c r="AA44" s="510"/>
      <c r="AB44" s="510"/>
      <c r="AC44" s="510"/>
      <c r="AD44" s="510"/>
      <c r="AE44" s="510"/>
      <c r="AF44" s="510"/>
      <c r="AG44" s="510"/>
      <c r="AH44" s="510"/>
      <c r="AI44" s="510"/>
      <c r="AJ44" s="510"/>
      <c r="AK44" s="510"/>
      <c r="AL44" s="510"/>
      <c r="AM44" s="510"/>
      <c r="AN44" s="510"/>
      <c r="AO44" s="510"/>
      <c r="AP44" s="510"/>
      <c r="AQ44" s="510"/>
      <c r="AR44" s="510"/>
      <c r="AS44" s="510"/>
      <c r="AT44" s="510"/>
      <c r="AU44" s="510"/>
      <c r="AV44" s="96"/>
      <c r="AZ44" s="107"/>
      <c r="BA44" s="107"/>
      <c r="BB44" s="107"/>
      <c r="BC44" s="107"/>
      <c r="BD44" s="107"/>
    </row>
    <row r="45" spans="1:64" ht="12" customHeight="1" x14ac:dyDescent="0.25">
      <c r="D45" s="96"/>
      <c r="E45" s="510"/>
      <c r="F45" s="510"/>
      <c r="G45" s="510"/>
      <c r="H45" s="510"/>
      <c r="I45" s="510"/>
      <c r="J45" s="510"/>
      <c r="K45" s="510"/>
      <c r="L45" s="510"/>
      <c r="M45" s="510"/>
      <c r="N45" s="510"/>
      <c r="O45" s="510"/>
      <c r="P45" s="510"/>
      <c r="Q45" s="510"/>
      <c r="R45" s="510"/>
      <c r="S45" s="510"/>
      <c r="T45" s="510"/>
      <c r="U45" s="510"/>
      <c r="V45" s="510"/>
      <c r="W45" s="510"/>
      <c r="X45" s="510"/>
      <c r="Y45" s="510"/>
      <c r="Z45" s="510"/>
      <c r="AA45" s="510"/>
      <c r="AB45" s="510"/>
      <c r="AC45" s="510"/>
      <c r="AD45" s="510"/>
      <c r="AE45" s="510"/>
      <c r="AF45" s="510"/>
      <c r="AG45" s="510"/>
      <c r="AH45" s="510"/>
      <c r="AI45" s="510"/>
      <c r="AJ45" s="510"/>
      <c r="AK45" s="510"/>
      <c r="AL45" s="510"/>
      <c r="AM45" s="510"/>
      <c r="AN45" s="510"/>
      <c r="AO45" s="510"/>
      <c r="AP45" s="510"/>
      <c r="AQ45" s="510"/>
      <c r="AR45" s="510"/>
      <c r="AS45" s="510"/>
      <c r="AT45" s="510"/>
      <c r="AU45" s="510"/>
      <c r="AV45" s="96"/>
      <c r="AZ45" s="107"/>
      <c r="BA45" s="107"/>
      <c r="BB45" s="107"/>
      <c r="BC45" s="107"/>
      <c r="BD45" s="107"/>
    </row>
    <row r="46" spans="1:64" ht="12" customHeight="1" x14ac:dyDescent="0.25">
      <c r="E46" s="510"/>
      <c r="F46" s="510"/>
      <c r="G46" s="510"/>
      <c r="H46" s="510"/>
      <c r="I46" s="510"/>
      <c r="J46" s="510"/>
      <c r="K46" s="510"/>
      <c r="L46" s="510"/>
      <c r="M46" s="510"/>
      <c r="N46" s="510"/>
      <c r="O46" s="510"/>
      <c r="P46" s="510"/>
      <c r="Q46" s="510"/>
      <c r="R46" s="510"/>
      <c r="S46" s="510"/>
      <c r="T46" s="510"/>
      <c r="U46" s="510"/>
      <c r="V46" s="510"/>
      <c r="W46" s="510"/>
      <c r="X46" s="510"/>
      <c r="Y46" s="510"/>
      <c r="Z46" s="510"/>
      <c r="AA46" s="510"/>
      <c r="AB46" s="510"/>
      <c r="AC46" s="510"/>
      <c r="AD46" s="510"/>
      <c r="AE46" s="510"/>
      <c r="AF46" s="510"/>
      <c r="AG46" s="510"/>
      <c r="AH46" s="510"/>
      <c r="AI46" s="510"/>
      <c r="AJ46" s="510"/>
      <c r="AK46" s="510"/>
      <c r="AL46" s="510"/>
      <c r="AM46" s="510"/>
      <c r="AN46" s="510"/>
      <c r="AO46" s="510"/>
      <c r="AP46" s="510"/>
      <c r="AQ46" s="510"/>
      <c r="AR46" s="510"/>
      <c r="AS46" s="510"/>
      <c r="AT46" s="510"/>
      <c r="AU46" s="510"/>
      <c r="AV46" s="96"/>
      <c r="AZ46" s="107"/>
      <c r="BA46" s="107"/>
      <c r="BB46" s="107"/>
      <c r="BC46" s="107"/>
      <c r="BD46" s="107"/>
    </row>
    <row r="47" spans="1:64" ht="12" customHeight="1" x14ac:dyDescent="0.25">
      <c r="D47" s="96"/>
      <c r="E47" s="96"/>
      <c r="F47" s="96"/>
      <c r="G47" s="96"/>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Z47" s="107"/>
      <c r="BA47" s="107"/>
      <c r="BB47" s="107"/>
      <c r="BC47" s="107"/>
      <c r="BD47" s="107"/>
    </row>
    <row r="48" spans="1:64" ht="12" customHeight="1" x14ac:dyDescent="0.25">
      <c r="C48" s="187"/>
      <c r="D48" s="188"/>
      <c r="E48" s="188"/>
      <c r="F48" s="188"/>
      <c r="G48" s="188"/>
      <c r="H48" s="188"/>
      <c r="I48" s="188"/>
      <c r="J48" s="188"/>
      <c r="K48" s="188"/>
      <c r="L48" s="188"/>
      <c r="M48" s="188"/>
      <c r="N48" s="188"/>
      <c r="O48" s="188"/>
      <c r="P48" s="188"/>
      <c r="Q48" s="188"/>
      <c r="R48" s="188"/>
      <c r="S48" s="188"/>
      <c r="T48" s="188"/>
      <c r="U48" s="188"/>
      <c r="V48" s="188"/>
      <c r="W48" s="188"/>
      <c r="X48" s="188"/>
      <c r="Y48" s="188"/>
      <c r="Z48" s="188"/>
      <c r="AA48" s="188"/>
      <c r="AB48" s="188"/>
      <c r="AC48" s="188"/>
      <c r="AD48" s="188"/>
      <c r="AE48" s="188"/>
      <c r="AF48" s="188"/>
      <c r="AG48" s="188"/>
      <c r="AH48" s="188"/>
      <c r="AI48" s="188"/>
      <c r="AJ48" s="188"/>
      <c r="AK48" s="188"/>
      <c r="AL48" s="188"/>
      <c r="AM48" s="188"/>
      <c r="AN48" s="188"/>
      <c r="AO48" s="188"/>
      <c r="AP48" s="188"/>
      <c r="AQ48" s="188"/>
      <c r="AR48" s="188"/>
      <c r="AS48" s="188"/>
      <c r="AT48" s="188"/>
      <c r="AU48" s="189"/>
      <c r="AV48" s="96"/>
      <c r="AZ48" s="107"/>
      <c r="BA48" s="107"/>
      <c r="BB48" s="107"/>
      <c r="BC48" s="107"/>
      <c r="BD48" s="107"/>
    </row>
    <row r="49" spans="3:56" ht="12" customHeight="1" x14ac:dyDescent="0.25">
      <c r="C49" s="190"/>
      <c r="D49" s="506">
        <v>1</v>
      </c>
      <c r="E49" s="506"/>
      <c r="F49" s="506"/>
      <c r="G49" s="191"/>
      <c r="H49" s="507" t="s">
        <v>986</v>
      </c>
      <c r="I49" s="507"/>
      <c r="J49" s="507"/>
      <c r="K49" s="507"/>
      <c r="L49" s="507"/>
      <c r="M49" s="507"/>
      <c r="N49" s="507"/>
      <c r="O49" s="507"/>
      <c r="P49" s="507"/>
      <c r="Q49" s="507"/>
      <c r="R49" s="507"/>
      <c r="S49" s="507"/>
      <c r="T49" s="507"/>
      <c r="U49" s="507"/>
      <c r="V49" s="507"/>
      <c r="W49" s="507"/>
      <c r="X49" s="507"/>
      <c r="Y49" s="507"/>
      <c r="Z49" s="507"/>
      <c r="AA49" s="507"/>
      <c r="AB49" s="507"/>
      <c r="AC49" s="507"/>
      <c r="AD49" s="507"/>
      <c r="AE49" s="507"/>
      <c r="AF49" s="507"/>
      <c r="AG49" s="507"/>
      <c r="AH49" s="507"/>
      <c r="AI49" s="507"/>
      <c r="AJ49" s="507"/>
      <c r="AK49" s="507"/>
      <c r="AL49" s="191"/>
      <c r="AM49" s="508"/>
      <c r="AN49" s="508"/>
      <c r="AO49" s="508"/>
      <c r="AP49" s="96"/>
      <c r="AQ49" s="96"/>
      <c r="AR49" s="96"/>
      <c r="AS49" s="96"/>
      <c r="AT49" s="96"/>
      <c r="AU49" s="192"/>
      <c r="AV49" s="96"/>
      <c r="AZ49" s="107"/>
      <c r="BA49" s="107"/>
      <c r="BB49" s="107"/>
      <c r="BC49" s="107"/>
      <c r="BD49" s="107"/>
    </row>
    <row r="50" spans="3:56" ht="12" customHeight="1" x14ac:dyDescent="0.25">
      <c r="C50" s="190"/>
      <c r="D50" s="506"/>
      <c r="E50" s="506"/>
      <c r="F50" s="506"/>
      <c r="G50" s="96"/>
      <c r="H50" s="507"/>
      <c r="I50" s="507"/>
      <c r="J50" s="507"/>
      <c r="K50" s="507"/>
      <c r="L50" s="507"/>
      <c r="M50" s="507"/>
      <c r="N50" s="507"/>
      <c r="O50" s="507"/>
      <c r="P50" s="507"/>
      <c r="Q50" s="507"/>
      <c r="R50" s="507"/>
      <c r="S50" s="507"/>
      <c r="T50" s="507"/>
      <c r="U50" s="507"/>
      <c r="V50" s="507"/>
      <c r="W50" s="507"/>
      <c r="X50" s="507"/>
      <c r="Y50" s="507"/>
      <c r="Z50" s="507"/>
      <c r="AA50" s="507"/>
      <c r="AB50" s="507"/>
      <c r="AC50" s="507"/>
      <c r="AD50" s="507"/>
      <c r="AE50" s="507"/>
      <c r="AF50" s="507"/>
      <c r="AG50" s="507"/>
      <c r="AH50" s="507"/>
      <c r="AI50" s="507"/>
      <c r="AJ50" s="507"/>
      <c r="AK50" s="507"/>
      <c r="AL50" s="96"/>
      <c r="AM50" s="508"/>
      <c r="AN50" s="508"/>
      <c r="AO50" s="508"/>
      <c r="AP50" s="96"/>
      <c r="AQ50" s="96"/>
      <c r="AR50" s="96"/>
      <c r="AS50" s="96"/>
      <c r="AT50" s="96"/>
      <c r="AU50" s="192"/>
      <c r="AV50" s="96"/>
      <c r="AZ50" s="107"/>
      <c r="BA50" s="107"/>
      <c r="BB50" s="107"/>
      <c r="BC50" s="107"/>
      <c r="BD50" s="107"/>
    </row>
    <row r="51" spans="3:56" ht="12" customHeight="1" x14ac:dyDescent="0.25">
      <c r="C51" s="190"/>
      <c r="D51" s="506"/>
      <c r="E51" s="506"/>
      <c r="F51" s="506"/>
      <c r="G51" s="193"/>
      <c r="H51" s="507"/>
      <c r="I51" s="507"/>
      <c r="J51" s="507"/>
      <c r="K51" s="507"/>
      <c r="L51" s="507"/>
      <c r="M51" s="507"/>
      <c r="N51" s="507"/>
      <c r="O51" s="507"/>
      <c r="P51" s="507"/>
      <c r="Q51" s="507"/>
      <c r="R51" s="507"/>
      <c r="S51" s="507"/>
      <c r="T51" s="507"/>
      <c r="U51" s="507"/>
      <c r="V51" s="507"/>
      <c r="W51" s="507"/>
      <c r="X51" s="507"/>
      <c r="Y51" s="507"/>
      <c r="Z51" s="507"/>
      <c r="AA51" s="507"/>
      <c r="AB51" s="507"/>
      <c r="AC51" s="507"/>
      <c r="AD51" s="507"/>
      <c r="AE51" s="507"/>
      <c r="AF51" s="507"/>
      <c r="AG51" s="507"/>
      <c r="AH51" s="507"/>
      <c r="AI51" s="507"/>
      <c r="AJ51" s="507"/>
      <c r="AK51" s="507"/>
      <c r="AL51" s="193"/>
      <c r="AM51" s="508"/>
      <c r="AN51" s="508"/>
      <c r="AO51" s="508"/>
      <c r="AP51" s="96"/>
      <c r="AQ51" s="96"/>
      <c r="AR51" s="96"/>
      <c r="AS51" s="96"/>
      <c r="AT51" s="96"/>
      <c r="AU51" s="192"/>
      <c r="AV51" s="96"/>
      <c r="AZ51" s="107"/>
      <c r="BA51" s="107"/>
      <c r="BB51" s="107"/>
      <c r="BC51" s="107"/>
      <c r="BD51" s="107"/>
    </row>
    <row r="52" spans="3:56" ht="12" customHeight="1" x14ac:dyDescent="0.25">
      <c r="C52" s="190"/>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6"/>
      <c r="AL52" s="96"/>
      <c r="AM52" s="96"/>
      <c r="AN52" s="96"/>
      <c r="AO52" s="96"/>
      <c r="AP52" s="96"/>
      <c r="AQ52" s="96"/>
      <c r="AR52" s="96"/>
      <c r="AS52" s="96"/>
      <c r="AT52" s="96"/>
      <c r="AU52" s="192"/>
      <c r="AV52" s="96"/>
      <c r="AZ52" s="107"/>
      <c r="BA52" s="107"/>
      <c r="BB52" s="107"/>
      <c r="BC52" s="107"/>
      <c r="BD52" s="107"/>
    </row>
    <row r="53" spans="3:56" ht="12" customHeight="1" x14ac:dyDescent="0.25">
      <c r="C53" s="190"/>
      <c r="D53" s="96"/>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192"/>
      <c r="AV53" s="96"/>
      <c r="AZ53" s="107"/>
      <c r="BA53" s="107"/>
      <c r="BB53" s="107"/>
      <c r="BC53" s="107"/>
      <c r="BD53" s="107"/>
    </row>
    <row r="54" spans="3:56" ht="12" customHeight="1" x14ac:dyDescent="0.25">
      <c r="C54" s="190"/>
      <c r="D54" s="506">
        <f>D49+1</f>
        <v>2</v>
      </c>
      <c r="E54" s="506"/>
      <c r="F54" s="506"/>
      <c r="G54" s="191"/>
      <c r="H54" s="507" t="s">
        <v>987</v>
      </c>
      <c r="I54" s="507"/>
      <c r="J54" s="507"/>
      <c r="K54" s="507"/>
      <c r="L54" s="507"/>
      <c r="M54" s="507"/>
      <c r="N54" s="507"/>
      <c r="O54" s="507"/>
      <c r="P54" s="507"/>
      <c r="Q54" s="507"/>
      <c r="R54" s="507"/>
      <c r="S54" s="507"/>
      <c r="T54" s="507"/>
      <c r="U54" s="507"/>
      <c r="V54" s="507"/>
      <c r="W54" s="507"/>
      <c r="X54" s="507"/>
      <c r="Y54" s="507"/>
      <c r="Z54" s="507"/>
      <c r="AA54" s="507"/>
      <c r="AB54" s="507"/>
      <c r="AC54" s="507"/>
      <c r="AD54" s="507"/>
      <c r="AE54" s="507"/>
      <c r="AF54" s="507"/>
      <c r="AG54" s="507"/>
      <c r="AH54" s="507"/>
      <c r="AI54" s="507"/>
      <c r="AJ54" s="507"/>
      <c r="AK54" s="507"/>
      <c r="AL54" s="191"/>
      <c r="AM54" s="508"/>
      <c r="AN54" s="508"/>
      <c r="AO54" s="508"/>
      <c r="AP54" s="96"/>
      <c r="AQ54" s="96"/>
      <c r="AR54" s="96"/>
      <c r="AS54" s="96"/>
      <c r="AT54" s="96"/>
      <c r="AU54" s="192"/>
      <c r="AV54" s="96"/>
      <c r="AZ54" s="107"/>
      <c r="BA54" s="107"/>
      <c r="BB54" s="107"/>
      <c r="BC54" s="107"/>
      <c r="BD54" s="107"/>
    </row>
    <row r="55" spans="3:56" ht="12" customHeight="1" x14ac:dyDescent="0.25">
      <c r="C55" s="190"/>
      <c r="D55" s="506"/>
      <c r="E55" s="506"/>
      <c r="F55" s="506"/>
      <c r="G55" s="96"/>
      <c r="H55" s="507"/>
      <c r="I55" s="507"/>
      <c r="J55" s="507"/>
      <c r="K55" s="507"/>
      <c r="L55" s="507"/>
      <c r="M55" s="507"/>
      <c r="N55" s="507"/>
      <c r="O55" s="507"/>
      <c r="P55" s="507"/>
      <c r="Q55" s="507"/>
      <c r="R55" s="507"/>
      <c r="S55" s="507"/>
      <c r="T55" s="507"/>
      <c r="U55" s="507"/>
      <c r="V55" s="507"/>
      <c r="W55" s="507"/>
      <c r="X55" s="507"/>
      <c r="Y55" s="507"/>
      <c r="Z55" s="507"/>
      <c r="AA55" s="507"/>
      <c r="AB55" s="507"/>
      <c r="AC55" s="507"/>
      <c r="AD55" s="507"/>
      <c r="AE55" s="507"/>
      <c r="AF55" s="507"/>
      <c r="AG55" s="507"/>
      <c r="AH55" s="507"/>
      <c r="AI55" s="507"/>
      <c r="AJ55" s="507"/>
      <c r="AK55" s="507"/>
      <c r="AL55" s="96"/>
      <c r="AM55" s="508"/>
      <c r="AN55" s="508"/>
      <c r="AO55" s="508"/>
      <c r="AP55" s="96"/>
      <c r="AQ55" s="96"/>
      <c r="AR55" s="96"/>
      <c r="AS55" s="96"/>
      <c r="AT55" s="96"/>
      <c r="AU55" s="192"/>
      <c r="AV55" s="96"/>
      <c r="AZ55" s="107"/>
      <c r="BA55" s="107"/>
      <c r="BB55" s="107"/>
      <c r="BC55" s="107"/>
      <c r="BD55" s="107"/>
    </row>
    <row r="56" spans="3:56" ht="12" customHeight="1" x14ac:dyDescent="0.25">
      <c r="C56" s="190"/>
      <c r="D56" s="506"/>
      <c r="E56" s="506"/>
      <c r="F56" s="506"/>
      <c r="G56" s="193"/>
      <c r="H56" s="507"/>
      <c r="I56" s="507"/>
      <c r="J56" s="507"/>
      <c r="K56" s="507"/>
      <c r="L56" s="507"/>
      <c r="M56" s="507"/>
      <c r="N56" s="507"/>
      <c r="O56" s="507"/>
      <c r="P56" s="507"/>
      <c r="Q56" s="507"/>
      <c r="R56" s="507"/>
      <c r="S56" s="507"/>
      <c r="T56" s="507"/>
      <c r="U56" s="507"/>
      <c r="V56" s="507"/>
      <c r="W56" s="507"/>
      <c r="X56" s="507"/>
      <c r="Y56" s="507"/>
      <c r="Z56" s="507"/>
      <c r="AA56" s="507"/>
      <c r="AB56" s="507"/>
      <c r="AC56" s="507"/>
      <c r="AD56" s="507"/>
      <c r="AE56" s="507"/>
      <c r="AF56" s="507"/>
      <c r="AG56" s="507"/>
      <c r="AH56" s="507"/>
      <c r="AI56" s="507"/>
      <c r="AJ56" s="507"/>
      <c r="AK56" s="507"/>
      <c r="AL56" s="193"/>
      <c r="AM56" s="508"/>
      <c r="AN56" s="508"/>
      <c r="AO56" s="508"/>
      <c r="AP56" s="96"/>
      <c r="AQ56" s="96"/>
      <c r="AR56" s="96"/>
      <c r="AS56" s="96"/>
      <c r="AT56" s="96"/>
      <c r="AU56" s="192"/>
      <c r="AV56" s="96"/>
      <c r="AZ56" s="107"/>
      <c r="BA56" s="107"/>
      <c r="BB56" s="107"/>
      <c r="BC56" s="107"/>
      <c r="BD56" s="107"/>
    </row>
    <row r="57" spans="3:56" ht="12" customHeight="1" x14ac:dyDescent="0.25">
      <c r="C57" s="190"/>
      <c r="D57" s="96"/>
      <c r="E57" s="96"/>
      <c r="F57" s="96"/>
      <c r="G57" s="96"/>
      <c r="H57" s="96"/>
      <c r="I57" s="96"/>
      <c r="J57" s="96"/>
      <c r="K57" s="96"/>
      <c r="L57" s="96"/>
      <c r="M57" s="96"/>
      <c r="N57" s="96"/>
      <c r="O57" s="96"/>
      <c r="P57" s="96"/>
      <c r="Q57" s="96"/>
      <c r="R57" s="96"/>
      <c r="S57" s="96"/>
      <c r="T57" s="96"/>
      <c r="U57" s="96"/>
      <c r="V57" s="96"/>
      <c r="W57" s="96"/>
      <c r="X57" s="96"/>
      <c r="Y57" s="96"/>
      <c r="Z57" s="96"/>
      <c r="AA57" s="96"/>
      <c r="AB57" s="96"/>
      <c r="AC57" s="96"/>
      <c r="AD57" s="96"/>
      <c r="AE57" s="96"/>
      <c r="AF57" s="96"/>
      <c r="AG57" s="96"/>
      <c r="AH57" s="96"/>
      <c r="AI57" s="96"/>
      <c r="AJ57" s="96"/>
      <c r="AK57" s="96"/>
      <c r="AL57" s="96"/>
      <c r="AM57" s="96"/>
      <c r="AN57" s="96"/>
      <c r="AO57" s="96"/>
      <c r="AP57" s="96"/>
      <c r="AQ57" s="96"/>
      <c r="AR57" s="96"/>
      <c r="AS57" s="96"/>
      <c r="AT57" s="96"/>
      <c r="AU57" s="192"/>
      <c r="AV57" s="96"/>
      <c r="AZ57" s="107"/>
      <c r="BA57" s="107"/>
      <c r="BB57" s="107"/>
      <c r="BC57" s="107"/>
      <c r="BD57" s="107"/>
    </row>
    <row r="58" spans="3:56" ht="12" customHeight="1" x14ac:dyDescent="0.25">
      <c r="C58" s="190"/>
      <c r="D58" s="96"/>
      <c r="E58" s="96"/>
      <c r="F58" s="96"/>
      <c r="G58" s="96"/>
      <c r="H58" s="96"/>
      <c r="I58" s="96"/>
      <c r="J58" s="96"/>
      <c r="K58" s="96"/>
      <c r="L58" s="96"/>
      <c r="M58" s="96"/>
      <c r="N58" s="96"/>
      <c r="O58" s="96"/>
      <c r="P58" s="96"/>
      <c r="Q58" s="96"/>
      <c r="R58" s="96"/>
      <c r="S58" s="96"/>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192"/>
      <c r="AV58" s="96"/>
      <c r="AZ58" s="107"/>
      <c r="BA58" s="107"/>
      <c r="BB58" s="107"/>
      <c r="BC58" s="107"/>
      <c r="BD58" s="107"/>
    </row>
    <row r="59" spans="3:56" ht="12" customHeight="1" x14ac:dyDescent="0.25">
      <c r="C59" s="190"/>
      <c r="D59" s="506">
        <f>D54+1</f>
        <v>3</v>
      </c>
      <c r="E59" s="506"/>
      <c r="F59" s="506"/>
      <c r="G59" s="191"/>
      <c r="H59" s="507" t="s">
        <v>988</v>
      </c>
      <c r="I59" s="507"/>
      <c r="J59" s="507"/>
      <c r="K59" s="507"/>
      <c r="L59" s="507"/>
      <c r="M59" s="507"/>
      <c r="N59" s="507"/>
      <c r="O59" s="507"/>
      <c r="P59" s="507"/>
      <c r="Q59" s="507"/>
      <c r="R59" s="507"/>
      <c r="S59" s="507"/>
      <c r="T59" s="507"/>
      <c r="U59" s="507"/>
      <c r="V59" s="507"/>
      <c r="W59" s="507"/>
      <c r="X59" s="507"/>
      <c r="Y59" s="507"/>
      <c r="Z59" s="507"/>
      <c r="AA59" s="507"/>
      <c r="AB59" s="507"/>
      <c r="AC59" s="507"/>
      <c r="AD59" s="507"/>
      <c r="AE59" s="507"/>
      <c r="AF59" s="507"/>
      <c r="AG59" s="507"/>
      <c r="AH59" s="507"/>
      <c r="AI59" s="507"/>
      <c r="AJ59" s="507"/>
      <c r="AK59" s="507"/>
      <c r="AL59" s="191"/>
      <c r="AM59" s="508"/>
      <c r="AN59" s="508"/>
      <c r="AO59" s="508"/>
      <c r="AP59" s="96"/>
      <c r="AQ59" s="96"/>
      <c r="AR59" s="96"/>
      <c r="AS59" s="96"/>
      <c r="AT59" s="96"/>
      <c r="AU59" s="192"/>
      <c r="AV59" s="96"/>
      <c r="AZ59" s="107"/>
      <c r="BA59" s="107"/>
      <c r="BB59" s="107"/>
      <c r="BC59" s="107"/>
      <c r="BD59" s="107"/>
    </row>
    <row r="60" spans="3:56" ht="12" customHeight="1" x14ac:dyDescent="0.25">
      <c r="C60" s="190"/>
      <c r="D60" s="506"/>
      <c r="E60" s="506"/>
      <c r="F60" s="506"/>
      <c r="G60" s="96"/>
      <c r="H60" s="507"/>
      <c r="I60" s="507"/>
      <c r="J60" s="507"/>
      <c r="K60" s="507"/>
      <c r="L60" s="507"/>
      <c r="M60" s="507"/>
      <c r="N60" s="507"/>
      <c r="O60" s="507"/>
      <c r="P60" s="507"/>
      <c r="Q60" s="507"/>
      <c r="R60" s="507"/>
      <c r="S60" s="507"/>
      <c r="T60" s="507"/>
      <c r="U60" s="507"/>
      <c r="V60" s="507"/>
      <c r="W60" s="507"/>
      <c r="X60" s="507"/>
      <c r="Y60" s="507"/>
      <c r="Z60" s="507"/>
      <c r="AA60" s="507"/>
      <c r="AB60" s="507"/>
      <c r="AC60" s="507"/>
      <c r="AD60" s="507"/>
      <c r="AE60" s="507"/>
      <c r="AF60" s="507"/>
      <c r="AG60" s="507"/>
      <c r="AH60" s="507"/>
      <c r="AI60" s="507"/>
      <c r="AJ60" s="507"/>
      <c r="AK60" s="507"/>
      <c r="AL60" s="96"/>
      <c r="AM60" s="508"/>
      <c r="AN60" s="508"/>
      <c r="AO60" s="508"/>
      <c r="AP60" s="96"/>
      <c r="AQ60" s="96"/>
      <c r="AR60" s="96"/>
      <c r="AS60" s="96"/>
      <c r="AT60" s="96"/>
      <c r="AU60" s="192"/>
      <c r="AV60" s="96"/>
      <c r="AZ60" s="107"/>
      <c r="BA60" s="107"/>
      <c r="BB60" s="107"/>
      <c r="BC60" s="107"/>
      <c r="BD60" s="107"/>
    </row>
    <row r="61" spans="3:56" ht="12" customHeight="1" x14ac:dyDescent="0.25">
      <c r="C61" s="190"/>
      <c r="D61" s="506"/>
      <c r="E61" s="506"/>
      <c r="F61" s="506"/>
      <c r="G61" s="193"/>
      <c r="H61" s="507"/>
      <c r="I61" s="507"/>
      <c r="J61" s="507"/>
      <c r="K61" s="507"/>
      <c r="L61" s="507"/>
      <c r="M61" s="507"/>
      <c r="N61" s="507"/>
      <c r="O61" s="507"/>
      <c r="P61" s="507"/>
      <c r="Q61" s="507"/>
      <c r="R61" s="507"/>
      <c r="S61" s="507"/>
      <c r="T61" s="507"/>
      <c r="U61" s="507"/>
      <c r="V61" s="507"/>
      <c r="W61" s="507"/>
      <c r="X61" s="507"/>
      <c r="Y61" s="507"/>
      <c r="Z61" s="507"/>
      <c r="AA61" s="507"/>
      <c r="AB61" s="507"/>
      <c r="AC61" s="507"/>
      <c r="AD61" s="507"/>
      <c r="AE61" s="507"/>
      <c r="AF61" s="507"/>
      <c r="AG61" s="507"/>
      <c r="AH61" s="507"/>
      <c r="AI61" s="507"/>
      <c r="AJ61" s="507"/>
      <c r="AK61" s="507"/>
      <c r="AL61" s="193"/>
      <c r="AM61" s="508"/>
      <c r="AN61" s="508"/>
      <c r="AO61" s="508"/>
      <c r="AP61" s="96"/>
      <c r="AQ61" s="96"/>
      <c r="AR61" s="96"/>
      <c r="AS61" s="96"/>
      <c r="AT61" s="96"/>
      <c r="AU61" s="192"/>
      <c r="AV61" s="96"/>
      <c r="AZ61" s="107"/>
      <c r="BA61" s="107"/>
      <c r="BB61" s="107"/>
      <c r="BC61" s="107"/>
      <c r="BD61" s="107"/>
    </row>
    <row r="62" spans="3:56" ht="12" customHeight="1" x14ac:dyDescent="0.25">
      <c r="C62" s="190"/>
      <c r="D62" s="96"/>
      <c r="E62" s="96"/>
      <c r="F62" s="96"/>
      <c r="G62" s="96"/>
      <c r="H62" s="96"/>
      <c r="I62" s="96"/>
      <c r="J62" s="96"/>
      <c r="K62" s="96"/>
      <c r="L62" s="96"/>
      <c r="M62" s="96"/>
      <c r="N62" s="96"/>
      <c r="O62" s="96"/>
      <c r="P62" s="96"/>
      <c r="Q62" s="96"/>
      <c r="R62" s="96"/>
      <c r="S62" s="96"/>
      <c r="T62" s="96"/>
      <c r="U62" s="96"/>
      <c r="V62" s="96"/>
      <c r="W62" s="96"/>
      <c r="X62" s="96"/>
      <c r="Y62" s="96"/>
      <c r="Z62" s="96"/>
      <c r="AA62" s="96"/>
      <c r="AB62" s="96"/>
      <c r="AC62" s="96"/>
      <c r="AD62" s="96"/>
      <c r="AE62" s="96"/>
      <c r="AF62" s="96"/>
      <c r="AG62" s="96"/>
      <c r="AH62" s="96"/>
      <c r="AI62" s="96"/>
      <c r="AJ62" s="96"/>
      <c r="AK62" s="96"/>
      <c r="AL62" s="96"/>
      <c r="AM62" s="96"/>
      <c r="AN62" s="96"/>
      <c r="AO62" s="96"/>
      <c r="AP62" s="96"/>
      <c r="AQ62" s="96"/>
      <c r="AR62" s="96"/>
      <c r="AS62" s="96"/>
      <c r="AT62" s="96"/>
      <c r="AU62" s="192"/>
      <c r="AV62" s="96"/>
    </row>
    <row r="63" spans="3:56" ht="12" customHeight="1" x14ac:dyDescent="0.25">
      <c r="C63" s="190"/>
      <c r="D63" s="96"/>
      <c r="E63" s="96"/>
      <c r="F63" s="96"/>
      <c r="G63" s="96"/>
      <c r="H63" s="96"/>
      <c r="I63" s="96"/>
      <c r="J63" s="96"/>
      <c r="K63" s="96"/>
      <c r="L63" s="96"/>
      <c r="M63" s="96"/>
      <c r="N63" s="96"/>
      <c r="O63" s="96"/>
      <c r="P63" s="96"/>
      <c r="Q63" s="96"/>
      <c r="R63" s="96"/>
      <c r="S63" s="96"/>
      <c r="T63" s="96"/>
      <c r="U63" s="96"/>
      <c r="V63" s="96"/>
      <c r="W63" s="96"/>
      <c r="X63" s="96"/>
      <c r="Y63" s="96"/>
      <c r="Z63" s="96"/>
      <c r="AA63" s="96"/>
      <c r="AB63" s="96"/>
      <c r="AC63" s="96"/>
      <c r="AD63" s="96"/>
      <c r="AE63" s="96"/>
      <c r="AF63" s="96"/>
      <c r="AG63" s="96"/>
      <c r="AH63" s="96"/>
      <c r="AI63" s="96"/>
      <c r="AJ63" s="96"/>
      <c r="AK63" s="96"/>
      <c r="AL63" s="96"/>
      <c r="AM63" s="96"/>
      <c r="AN63" s="96"/>
      <c r="AO63" s="96"/>
      <c r="AP63" s="96"/>
      <c r="AQ63" s="96"/>
      <c r="AR63" s="96"/>
      <c r="AS63" s="96"/>
      <c r="AT63" s="96"/>
      <c r="AU63" s="192"/>
      <c r="AV63" s="96"/>
    </row>
    <row r="64" spans="3:56" ht="12" customHeight="1" x14ac:dyDescent="0.25">
      <c r="C64" s="190"/>
      <c r="D64" s="506">
        <f>D59+1</f>
        <v>4</v>
      </c>
      <c r="E64" s="506"/>
      <c r="F64" s="506"/>
      <c r="G64" s="191"/>
      <c r="H64" s="507" t="s">
        <v>989</v>
      </c>
      <c r="I64" s="507"/>
      <c r="J64" s="507"/>
      <c r="K64" s="507"/>
      <c r="L64" s="507"/>
      <c r="M64" s="507"/>
      <c r="N64" s="507"/>
      <c r="O64" s="507"/>
      <c r="P64" s="507"/>
      <c r="Q64" s="507"/>
      <c r="R64" s="507"/>
      <c r="S64" s="507"/>
      <c r="T64" s="507"/>
      <c r="U64" s="507"/>
      <c r="V64" s="507"/>
      <c r="W64" s="507"/>
      <c r="X64" s="507"/>
      <c r="Y64" s="507"/>
      <c r="Z64" s="507"/>
      <c r="AA64" s="507"/>
      <c r="AB64" s="507"/>
      <c r="AC64" s="507"/>
      <c r="AD64" s="507"/>
      <c r="AE64" s="507"/>
      <c r="AF64" s="507"/>
      <c r="AG64" s="507"/>
      <c r="AH64" s="507"/>
      <c r="AI64" s="507"/>
      <c r="AJ64" s="507"/>
      <c r="AK64" s="507"/>
      <c r="AL64" s="191"/>
      <c r="AM64" s="508"/>
      <c r="AN64" s="508"/>
      <c r="AO64" s="508"/>
      <c r="AP64" s="96"/>
      <c r="AQ64" s="96"/>
      <c r="AR64" s="96"/>
      <c r="AS64" s="96"/>
      <c r="AT64" s="96"/>
      <c r="AU64" s="192"/>
      <c r="AV64" s="96"/>
    </row>
    <row r="65" spans="2:56" ht="12" customHeight="1" x14ac:dyDescent="0.25">
      <c r="C65" s="190"/>
      <c r="D65" s="506"/>
      <c r="E65" s="506"/>
      <c r="F65" s="506"/>
      <c r="G65" s="96"/>
      <c r="H65" s="507"/>
      <c r="I65" s="507"/>
      <c r="J65" s="507"/>
      <c r="K65" s="507"/>
      <c r="L65" s="507"/>
      <c r="M65" s="507"/>
      <c r="N65" s="507"/>
      <c r="O65" s="507"/>
      <c r="P65" s="507"/>
      <c r="Q65" s="507"/>
      <c r="R65" s="507"/>
      <c r="S65" s="507"/>
      <c r="T65" s="507"/>
      <c r="U65" s="507"/>
      <c r="V65" s="507"/>
      <c r="W65" s="507"/>
      <c r="X65" s="507"/>
      <c r="Y65" s="507"/>
      <c r="Z65" s="507"/>
      <c r="AA65" s="507"/>
      <c r="AB65" s="507"/>
      <c r="AC65" s="507"/>
      <c r="AD65" s="507"/>
      <c r="AE65" s="507"/>
      <c r="AF65" s="507"/>
      <c r="AG65" s="507"/>
      <c r="AH65" s="507"/>
      <c r="AI65" s="507"/>
      <c r="AJ65" s="507"/>
      <c r="AK65" s="507"/>
      <c r="AL65" s="96"/>
      <c r="AM65" s="508"/>
      <c r="AN65" s="508"/>
      <c r="AO65" s="508"/>
      <c r="AP65" s="96"/>
      <c r="AQ65" s="96"/>
      <c r="AR65" s="96"/>
      <c r="AS65" s="96"/>
      <c r="AT65" s="96"/>
      <c r="AU65" s="192"/>
      <c r="AV65" s="96"/>
    </row>
    <row r="66" spans="2:56" ht="12" customHeight="1" x14ac:dyDescent="0.25">
      <c r="C66" s="190"/>
      <c r="D66" s="506"/>
      <c r="E66" s="506"/>
      <c r="F66" s="506"/>
      <c r="G66" s="193"/>
      <c r="H66" s="507"/>
      <c r="I66" s="507"/>
      <c r="J66" s="507"/>
      <c r="K66" s="507"/>
      <c r="L66" s="507"/>
      <c r="M66" s="507"/>
      <c r="N66" s="507"/>
      <c r="O66" s="507"/>
      <c r="P66" s="507"/>
      <c r="Q66" s="507"/>
      <c r="R66" s="507"/>
      <c r="S66" s="507"/>
      <c r="T66" s="507"/>
      <c r="U66" s="507"/>
      <c r="V66" s="507"/>
      <c r="W66" s="507"/>
      <c r="X66" s="507"/>
      <c r="Y66" s="507"/>
      <c r="Z66" s="507"/>
      <c r="AA66" s="507"/>
      <c r="AB66" s="507"/>
      <c r="AC66" s="507"/>
      <c r="AD66" s="507"/>
      <c r="AE66" s="507"/>
      <c r="AF66" s="507"/>
      <c r="AG66" s="507"/>
      <c r="AH66" s="507"/>
      <c r="AI66" s="507"/>
      <c r="AJ66" s="507"/>
      <c r="AK66" s="507"/>
      <c r="AL66" s="193"/>
      <c r="AM66" s="508"/>
      <c r="AN66" s="508"/>
      <c r="AO66" s="508"/>
      <c r="AP66" s="96"/>
      <c r="AQ66" s="96"/>
      <c r="AR66" s="96"/>
      <c r="AS66" s="96"/>
      <c r="AT66" s="96"/>
      <c r="AU66" s="192"/>
      <c r="AV66" s="96"/>
    </row>
    <row r="67" spans="2:56" ht="12" customHeight="1" x14ac:dyDescent="0.25">
      <c r="C67" s="190"/>
      <c r="D67" s="96"/>
      <c r="E67" s="96"/>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96"/>
      <c r="AH67" s="96"/>
      <c r="AI67" s="96"/>
      <c r="AJ67" s="96"/>
      <c r="AK67" s="96"/>
      <c r="AL67" s="96"/>
      <c r="AM67" s="96"/>
      <c r="AN67" s="96"/>
      <c r="AO67" s="96"/>
      <c r="AP67" s="96"/>
      <c r="AQ67" s="96"/>
      <c r="AR67" s="96"/>
      <c r="AS67" s="96"/>
      <c r="AT67" s="96"/>
      <c r="AU67" s="192"/>
      <c r="AV67" s="96"/>
    </row>
    <row r="68" spans="2:56" ht="12" customHeight="1" x14ac:dyDescent="0.25">
      <c r="C68" s="190"/>
      <c r="D68" s="96"/>
      <c r="E68" s="96"/>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96"/>
      <c r="AH68" s="96"/>
      <c r="AI68" s="96"/>
      <c r="AJ68" s="96"/>
      <c r="AK68" s="96"/>
      <c r="AL68" s="96"/>
      <c r="AM68" s="96"/>
      <c r="AN68" s="96"/>
      <c r="AO68" s="96"/>
      <c r="AP68" s="96"/>
      <c r="AQ68" s="96"/>
      <c r="AR68" s="96"/>
      <c r="AS68" s="96"/>
      <c r="AT68" s="96"/>
      <c r="AU68" s="192"/>
      <c r="AV68" s="96"/>
    </row>
    <row r="69" spans="2:56" ht="12" customHeight="1" x14ac:dyDescent="0.25">
      <c r="C69" s="190"/>
      <c r="D69" s="96"/>
      <c r="E69" s="96"/>
      <c r="F69" s="96"/>
      <c r="G69" s="96"/>
      <c r="H69" s="96"/>
      <c r="I69" s="96"/>
      <c r="J69" s="96"/>
      <c r="K69" s="96"/>
      <c r="L69" s="96"/>
      <c r="M69" s="96"/>
      <c r="N69" s="96"/>
      <c r="O69" s="96"/>
      <c r="P69" s="96"/>
      <c r="Q69" s="96"/>
      <c r="R69" s="96"/>
      <c r="S69" s="96"/>
      <c r="T69" s="96"/>
      <c r="U69" s="96"/>
      <c r="V69" s="96"/>
      <c r="W69" s="96"/>
      <c r="X69" s="96"/>
      <c r="Y69" s="96"/>
      <c r="Z69" s="96"/>
      <c r="AA69" s="96"/>
      <c r="AB69" s="96"/>
      <c r="AC69" s="96"/>
      <c r="AD69" s="96"/>
      <c r="AE69" s="96"/>
      <c r="AF69" s="96"/>
      <c r="AG69" s="96"/>
      <c r="AH69" s="96"/>
      <c r="AI69" s="96"/>
      <c r="AJ69" s="96"/>
      <c r="AK69" s="96"/>
      <c r="AL69" s="96"/>
      <c r="AM69" s="96"/>
      <c r="AN69" s="96"/>
      <c r="AO69" s="96"/>
      <c r="AP69" s="96"/>
      <c r="AQ69" s="96"/>
      <c r="AR69" s="96"/>
      <c r="AS69" s="96"/>
      <c r="AT69" s="96"/>
      <c r="AU69" s="192"/>
      <c r="AV69" s="96"/>
      <c r="AW69" s="107"/>
      <c r="AX69" s="107"/>
      <c r="AY69" s="107"/>
      <c r="AZ69" s="107"/>
      <c r="BA69" s="107"/>
      <c r="BB69" s="107"/>
      <c r="BC69" s="107"/>
      <c r="BD69" s="107"/>
    </row>
    <row r="70" spans="2:56" ht="12" customHeight="1" x14ac:dyDescent="0.25">
      <c r="C70" s="190"/>
      <c r="D70" s="96"/>
      <c r="E70" s="96"/>
      <c r="F70" s="96"/>
      <c r="G70" s="96"/>
      <c r="H70" s="509" t="str">
        <f>IF(OR(AM49="Non",AM54="non",AM59="non",AM64="non"),"Projet rejeté","Projet éligible")</f>
        <v>Projet éligible</v>
      </c>
      <c r="I70" s="509"/>
      <c r="J70" s="509"/>
      <c r="K70" s="509"/>
      <c r="L70" s="509"/>
      <c r="M70" s="509"/>
      <c r="N70" s="509"/>
      <c r="O70" s="509"/>
      <c r="P70" s="509"/>
      <c r="Q70" s="509"/>
      <c r="R70" s="509"/>
      <c r="S70" s="509"/>
      <c r="T70" s="509"/>
      <c r="U70" s="509"/>
      <c r="V70" s="509"/>
      <c r="W70" s="509"/>
      <c r="X70" s="509"/>
      <c r="Y70" s="509"/>
      <c r="Z70" s="509"/>
      <c r="AA70" s="509"/>
      <c r="AB70" s="509"/>
      <c r="AC70" s="509"/>
      <c r="AD70" s="509"/>
      <c r="AE70" s="509"/>
      <c r="AF70" s="509"/>
      <c r="AG70" s="509"/>
      <c r="AH70" s="509"/>
      <c r="AI70" s="509"/>
      <c r="AJ70" s="509"/>
      <c r="AK70" s="509"/>
      <c r="AL70" s="509"/>
      <c r="AM70" s="509"/>
      <c r="AN70" s="509"/>
      <c r="AO70" s="509"/>
      <c r="AP70" s="96"/>
      <c r="AQ70" s="96"/>
      <c r="AR70" s="96"/>
      <c r="AS70" s="96"/>
      <c r="AT70" s="96"/>
      <c r="AU70" s="192"/>
      <c r="AV70" s="96"/>
      <c r="AW70" s="107"/>
      <c r="AX70" s="107"/>
      <c r="AY70" s="107"/>
      <c r="AZ70" s="107"/>
      <c r="BA70" s="107"/>
      <c r="BB70" s="107"/>
      <c r="BC70" s="107"/>
    </row>
    <row r="71" spans="2:56" ht="12" customHeight="1" x14ac:dyDescent="0.25">
      <c r="C71" s="190"/>
      <c r="D71" s="96"/>
      <c r="E71" s="96"/>
      <c r="F71" s="96"/>
      <c r="G71" s="96"/>
      <c r="H71" s="509"/>
      <c r="I71" s="509"/>
      <c r="J71" s="509"/>
      <c r="K71" s="509"/>
      <c r="L71" s="509"/>
      <c r="M71" s="509"/>
      <c r="N71" s="509"/>
      <c r="O71" s="509"/>
      <c r="P71" s="509"/>
      <c r="Q71" s="509"/>
      <c r="R71" s="509"/>
      <c r="S71" s="509"/>
      <c r="T71" s="509"/>
      <c r="U71" s="509"/>
      <c r="V71" s="509"/>
      <c r="W71" s="509"/>
      <c r="X71" s="509"/>
      <c r="Y71" s="509"/>
      <c r="Z71" s="509"/>
      <c r="AA71" s="509"/>
      <c r="AB71" s="509"/>
      <c r="AC71" s="509"/>
      <c r="AD71" s="509"/>
      <c r="AE71" s="509"/>
      <c r="AF71" s="509"/>
      <c r="AG71" s="509"/>
      <c r="AH71" s="509"/>
      <c r="AI71" s="509"/>
      <c r="AJ71" s="509"/>
      <c r="AK71" s="509"/>
      <c r="AL71" s="509"/>
      <c r="AM71" s="509"/>
      <c r="AN71" s="509"/>
      <c r="AO71" s="509"/>
      <c r="AP71" s="96"/>
      <c r="AQ71" s="96"/>
      <c r="AR71" s="96"/>
      <c r="AS71" s="96"/>
      <c r="AT71" s="96"/>
      <c r="AU71" s="192"/>
      <c r="AV71" s="96"/>
    </row>
    <row r="72" spans="2:56" ht="12" customHeight="1" x14ac:dyDescent="0.25">
      <c r="C72" s="190"/>
      <c r="D72" s="96"/>
      <c r="E72" s="96"/>
      <c r="F72" s="96"/>
      <c r="G72" s="96"/>
      <c r="H72" s="509"/>
      <c r="I72" s="509"/>
      <c r="J72" s="509"/>
      <c r="K72" s="509"/>
      <c r="L72" s="509"/>
      <c r="M72" s="509"/>
      <c r="N72" s="509"/>
      <c r="O72" s="509"/>
      <c r="P72" s="509"/>
      <c r="Q72" s="509"/>
      <c r="R72" s="509"/>
      <c r="S72" s="509"/>
      <c r="T72" s="509"/>
      <c r="U72" s="509"/>
      <c r="V72" s="509"/>
      <c r="W72" s="509"/>
      <c r="X72" s="509"/>
      <c r="Y72" s="509"/>
      <c r="Z72" s="509"/>
      <c r="AA72" s="509"/>
      <c r="AB72" s="509"/>
      <c r="AC72" s="509"/>
      <c r="AD72" s="509"/>
      <c r="AE72" s="509"/>
      <c r="AF72" s="509"/>
      <c r="AG72" s="509"/>
      <c r="AH72" s="509"/>
      <c r="AI72" s="509"/>
      <c r="AJ72" s="509"/>
      <c r="AK72" s="509"/>
      <c r="AL72" s="509"/>
      <c r="AM72" s="509"/>
      <c r="AN72" s="509"/>
      <c r="AO72" s="509"/>
      <c r="AP72" s="96"/>
      <c r="AQ72" s="96"/>
      <c r="AR72" s="96"/>
      <c r="AS72" s="96"/>
      <c r="AT72" s="96"/>
      <c r="AU72" s="192"/>
      <c r="AV72" s="96"/>
    </row>
    <row r="73" spans="2:56" ht="12" customHeight="1" x14ac:dyDescent="0.25">
      <c r="C73" s="190"/>
      <c r="D73" s="96"/>
      <c r="E73" s="96"/>
      <c r="F73" s="96"/>
      <c r="G73" s="96"/>
      <c r="H73" s="96"/>
      <c r="I73" s="96"/>
      <c r="J73" s="96"/>
      <c r="K73" s="96"/>
      <c r="L73" s="96"/>
      <c r="M73" s="96"/>
      <c r="N73" s="96"/>
      <c r="O73" s="96"/>
      <c r="P73" s="96"/>
      <c r="Q73" s="96"/>
      <c r="R73" s="96"/>
      <c r="S73" s="96"/>
      <c r="T73" s="96"/>
      <c r="U73" s="96"/>
      <c r="V73" s="96"/>
      <c r="W73" s="96"/>
      <c r="X73" s="96"/>
      <c r="Y73" s="96"/>
      <c r="Z73" s="96"/>
      <c r="AA73" s="96"/>
      <c r="AB73" s="96"/>
      <c r="AC73" s="96"/>
      <c r="AD73" s="96"/>
      <c r="AE73" s="96"/>
      <c r="AF73" s="96"/>
      <c r="AG73" s="96"/>
      <c r="AH73" s="96"/>
      <c r="AI73" s="96"/>
      <c r="AJ73" s="96"/>
      <c r="AK73" s="96"/>
      <c r="AL73" s="96"/>
      <c r="AM73" s="96"/>
      <c r="AN73" s="96"/>
      <c r="AO73" s="96"/>
      <c r="AP73" s="96"/>
      <c r="AQ73" s="96"/>
      <c r="AR73" s="96"/>
      <c r="AS73" s="96"/>
      <c r="AT73" s="96"/>
      <c r="AU73" s="192"/>
      <c r="AV73" s="96"/>
    </row>
    <row r="74" spans="2:56" ht="12" customHeight="1" x14ac:dyDescent="0.25">
      <c r="C74" s="194"/>
      <c r="D74" s="195"/>
      <c r="E74" s="195"/>
      <c r="F74" s="195"/>
      <c r="G74" s="195"/>
      <c r="H74" s="195"/>
      <c r="I74" s="195"/>
      <c r="J74" s="195"/>
      <c r="K74" s="195"/>
      <c r="L74" s="195"/>
      <c r="M74" s="195"/>
      <c r="N74" s="195"/>
      <c r="O74" s="195"/>
      <c r="P74" s="195"/>
      <c r="Q74" s="195"/>
      <c r="R74" s="195"/>
      <c r="S74" s="195"/>
      <c r="T74" s="195"/>
      <c r="U74" s="195"/>
      <c r="V74" s="195"/>
      <c r="W74" s="195"/>
      <c r="X74" s="195"/>
      <c r="Y74" s="195"/>
      <c r="Z74" s="195"/>
      <c r="AA74" s="195"/>
      <c r="AB74" s="195"/>
      <c r="AC74" s="195"/>
      <c r="AD74" s="195"/>
      <c r="AE74" s="195"/>
      <c r="AF74" s="195"/>
      <c r="AG74" s="195"/>
      <c r="AH74" s="195"/>
      <c r="AI74" s="195"/>
      <c r="AJ74" s="195"/>
      <c r="AK74" s="195"/>
      <c r="AL74" s="195"/>
      <c r="AM74" s="195"/>
      <c r="AN74" s="195"/>
      <c r="AO74" s="195"/>
      <c r="AP74" s="195"/>
      <c r="AQ74" s="195"/>
      <c r="AR74" s="195"/>
      <c r="AS74" s="195"/>
      <c r="AT74" s="195"/>
      <c r="AU74" s="196"/>
      <c r="AV74" s="96"/>
    </row>
    <row r="75" spans="2:56" ht="12" customHeight="1" x14ac:dyDescent="0.25">
      <c r="B75" s="116" t="s">
        <v>971</v>
      </c>
      <c r="D75" s="96"/>
      <c r="E75" s="96"/>
      <c r="F75" s="96"/>
      <c r="G75" s="96"/>
      <c r="H75" s="96"/>
      <c r="I75" s="96"/>
      <c r="J75" s="96"/>
      <c r="K75" s="96"/>
      <c r="L75" s="96"/>
      <c r="M75" s="96"/>
      <c r="N75" s="96"/>
      <c r="O75" s="96"/>
      <c r="P75" s="96"/>
      <c r="Q75" s="96"/>
      <c r="R75" s="96"/>
      <c r="S75" s="96"/>
      <c r="T75" s="96"/>
      <c r="U75" s="96"/>
      <c r="V75" s="96"/>
      <c r="W75" s="96"/>
      <c r="X75" s="96"/>
      <c r="Y75" s="96"/>
      <c r="Z75" s="96"/>
      <c r="AA75" s="96"/>
      <c r="AB75" s="96"/>
      <c r="AC75" s="96"/>
      <c r="AD75" s="96"/>
      <c r="AE75" s="96"/>
      <c r="AF75" s="96"/>
      <c r="AG75" s="96"/>
      <c r="AH75" s="96"/>
      <c r="AI75" s="96"/>
      <c r="AJ75" s="96"/>
      <c r="AK75" s="96"/>
      <c r="AL75" s="96"/>
      <c r="AM75" s="96"/>
      <c r="AN75" s="96"/>
      <c r="AO75" s="96"/>
      <c r="AP75" s="96"/>
      <c r="AQ75" s="96"/>
      <c r="AR75" s="96"/>
      <c r="AS75" s="96"/>
      <c r="AT75" s="96"/>
      <c r="AU75" s="96"/>
      <c r="AV75" s="96"/>
    </row>
    <row r="76" spans="2:56" ht="12" customHeight="1" x14ac:dyDescent="0.25">
      <c r="B76" s="116"/>
      <c r="D76" s="96"/>
      <c r="E76" s="96"/>
      <c r="F76" s="96"/>
      <c r="G76" s="96"/>
      <c r="H76" s="96"/>
      <c r="I76" s="96"/>
      <c r="J76" s="96"/>
      <c r="K76" s="96"/>
      <c r="L76" s="96"/>
      <c r="M76" s="96"/>
      <c r="N76" s="96"/>
      <c r="O76" s="96"/>
      <c r="P76" s="96"/>
      <c r="Q76" s="96"/>
      <c r="R76" s="96"/>
      <c r="S76" s="96"/>
      <c r="T76" s="96"/>
      <c r="U76" s="96"/>
      <c r="V76" s="96"/>
      <c r="W76" s="96"/>
      <c r="X76" s="96"/>
      <c r="Y76" s="96"/>
      <c r="Z76" s="96"/>
      <c r="AA76" s="96"/>
      <c r="AB76" s="96"/>
      <c r="AC76" s="96"/>
      <c r="AD76" s="96"/>
      <c r="AE76" s="96"/>
      <c r="AF76" s="96"/>
      <c r="AG76" s="96"/>
      <c r="AH76" s="96"/>
      <c r="AI76" s="96"/>
      <c r="AJ76" s="96"/>
      <c r="AK76" s="96"/>
      <c r="AL76" s="96"/>
      <c r="AM76" s="96"/>
      <c r="AN76" s="96"/>
      <c r="AO76" s="96"/>
      <c r="AP76" s="96"/>
      <c r="AQ76" s="96"/>
      <c r="AR76" s="96"/>
      <c r="AS76" s="96"/>
      <c r="AT76" s="96"/>
      <c r="AU76" s="96"/>
      <c r="AV76" s="96"/>
    </row>
    <row r="77" spans="2:56" ht="12" customHeight="1" x14ac:dyDescent="0.25">
      <c r="B77" s="116"/>
      <c r="D77" s="96"/>
      <c r="E77" s="96"/>
      <c r="F77" s="96"/>
      <c r="G77" s="96"/>
      <c r="H77" s="96"/>
      <c r="I77" s="96"/>
      <c r="J77" s="96"/>
      <c r="K77" s="96"/>
      <c r="L77" s="96"/>
      <c r="M77" s="96"/>
      <c r="N77" s="96"/>
      <c r="O77" s="96"/>
      <c r="P77" s="96"/>
      <c r="Q77" s="96"/>
      <c r="R77" s="96"/>
      <c r="S77" s="96"/>
      <c r="T77" s="96"/>
      <c r="U77" s="96"/>
      <c r="V77" s="96"/>
      <c r="W77" s="96"/>
      <c r="X77" s="96"/>
      <c r="Y77" s="96"/>
      <c r="Z77" s="96"/>
      <c r="AA77" s="96"/>
      <c r="AB77" s="96"/>
      <c r="AC77" s="96"/>
      <c r="AD77" s="96"/>
      <c r="AE77" s="96"/>
      <c r="AF77" s="96"/>
      <c r="AG77" s="96"/>
      <c r="AH77" s="96"/>
      <c r="AI77" s="96"/>
      <c r="AJ77" s="96"/>
      <c r="AK77" s="96"/>
      <c r="AL77" s="96"/>
      <c r="AM77" s="96"/>
      <c r="AN77" s="96"/>
      <c r="AO77" s="96"/>
      <c r="AP77" s="96"/>
      <c r="AQ77" s="96"/>
      <c r="AR77" s="96"/>
      <c r="AS77" s="96"/>
      <c r="AT77" s="96"/>
      <c r="AU77" s="96"/>
      <c r="AV77" s="96"/>
    </row>
    <row r="78" spans="2:56" ht="12" customHeight="1" x14ac:dyDescent="0.25">
      <c r="B78" s="116"/>
      <c r="D78" s="96"/>
      <c r="E78" s="96"/>
      <c r="F78" s="96"/>
      <c r="G78" s="96"/>
      <c r="H78" s="96"/>
      <c r="I78" s="96"/>
      <c r="J78" s="96"/>
      <c r="K78" s="96"/>
      <c r="L78" s="96"/>
      <c r="M78" s="96"/>
      <c r="N78" s="96"/>
      <c r="O78" s="96"/>
      <c r="P78" s="96"/>
      <c r="Q78" s="96"/>
      <c r="R78" s="96"/>
      <c r="S78" s="96"/>
      <c r="T78" s="96"/>
      <c r="U78" s="96"/>
      <c r="V78" s="96"/>
      <c r="W78" s="96"/>
      <c r="X78" s="96"/>
      <c r="Y78" s="96"/>
      <c r="Z78" s="96"/>
      <c r="AA78" s="96"/>
      <c r="AB78" s="96"/>
      <c r="AC78" s="96"/>
      <c r="AD78" s="96"/>
      <c r="AE78" s="96"/>
      <c r="AF78" s="96"/>
      <c r="AG78" s="96"/>
      <c r="AH78" s="96"/>
      <c r="AI78" s="96"/>
      <c r="AJ78" s="96"/>
      <c r="AK78" s="96"/>
      <c r="AL78" s="96"/>
      <c r="AM78" s="96"/>
      <c r="AN78" s="96"/>
      <c r="AO78" s="96"/>
      <c r="AP78" s="96"/>
      <c r="AQ78" s="96"/>
      <c r="AR78" s="96"/>
      <c r="AS78" s="96"/>
      <c r="AT78" s="96"/>
      <c r="AU78" s="96"/>
      <c r="AV78" s="96"/>
    </row>
    <row r="79" spans="2:56" ht="12" customHeight="1" x14ac:dyDescent="0.25">
      <c r="B79" s="116"/>
      <c r="D79" s="96"/>
      <c r="E79" s="96"/>
      <c r="F79" s="96"/>
      <c r="G79" s="96"/>
      <c r="H79" s="96"/>
      <c r="I79" s="96"/>
      <c r="J79" s="96"/>
      <c r="K79" s="96"/>
      <c r="L79" s="96"/>
      <c r="M79" s="96"/>
      <c r="N79" s="96"/>
      <c r="O79" s="96"/>
      <c r="P79" s="96"/>
      <c r="Q79" s="96"/>
      <c r="R79" s="96"/>
      <c r="S79" s="96"/>
      <c r="T79" s="96"/>
      <c r="U79" s="96"/>
      <c r="V79" s="96"/>
      <c r="W79" s="96"/>
      <c r="X79" s="96"/>
      <c r="Y79" s="96"/>
      <c r="Z79" s="96"/>
      <c r="AA79" s="96"/>
      <c r="AB79" s="96"/>
      <c r="AC79" s="96"/>
      <c r="AD79" s="96"/>
      <c r="AE79" s="96"/>
      <c r="AF79" s="96"/>
      <c r="AG79" s="96"/>
      <c r="AH79" s="96"/>
      <c r="AI79" s="96"/>
      <c r="AJ79" s="96"/>
      <c r="AK79" s="96"/>
      <c r="AL79" s="96"/>
      <c r="AM79" s="96"/>
      <c r="AN79" s="96"/>
      <c r="AO79" s="96"/>
      <c r="AP79" s="96"/>
      <c r="AQ79" s="96"/>
      <c r="AR79" s="96"/>
      <c r="AS79" s="96"/>
      <c r="AT79" s="96"/>
      <c r="AU79" s="96"/>
      <c r="AV79" s="96"/>
    </row>
    <row r="80" spans="2:56" ht="12" customHeight="1" x14ac:dyDescent="0.25">
      <c r="B80" s="116"/>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96"/>
      <c r="AI80" s="96"/>
      <c r="AJ80" s="96"/>
      <c r="AK80" s="96"/>
      <c r="AL80" s="96"/>
      <c r="AM80" s="96"/>
      <c r="AN80" s="96"/>
      <c r="AO80" s="96"/>
      <c r="AP80" s="96"/>
      <c r="AQ80" s="96"/>
      <c r="AR80" s="96"/>
      <c r="AS80" s="96"/>
      <c r="AT80" s="96"/>
      <c r="AU80" s="96"/>
      <c r="AV80" s="96"/>
    </row>
    <row r="81" spans="1:57" ht="12" customHeight="1" x14ac:dyDescent="0.25">
      <c r="B81" s="116"/>
      <c r="D81" s="96"/>
      <c r="E81" s="96"/>
      <c r="F81" s="96"/>
      <c r="G81" s="96"/>
      <c r="H81" s="96"/>
      <c r="I81" s="96"/>
      <c r="J81" s="96"/>
      <c r="K81" s="96"/>
      <c r="L81" s="96"/>
      <c r="M81" s="96"/>
      <c r="N81" s="96"/>
      <c r="O81" s="96"/>
      <c r="P81" s="96"/>
      <c r="Q81" s="96"/>
      <c r="R81" s="96"/>
      <c r="S81" s="96"/>
      <c r="T81" s="96"/>
      <c r="U81" s="96"/>
      <c r="V81" s="96"/>
      <c r="W81" s="96"/>
      <c r="X81" s="96"/>
      <c r="Y81" s="96"/>
      <c r="Z81" s="96"/>
      <c r="AA81" s="96"/>
      <c r="AB81" s="96"/>
      <c r="AC81" s="96"/>
      <c r="AD81" s="96"/>
      <c r="AE81" s="96"/>
      <c r="AF81" s="96"/>
      <c r="AG81" s="96"/>
      <c r="AH81" s="96"/>
      <c r="AI81" s="96"/>
      <c r="AJ81" s="96"/>
      <c r="AK81" s="96"/>
      <c r="AL81" s="96"/>
      <c r="AM81" s="96"/>
      <c r="AN81" s="96"/>
      <c r="AO81" s="96"/>
      <c r="AP81" s="96"/>
      <c r="AQ81" s="96"/>
      <c r="AR81" s="96"/>
      <c r="AS81" s="96"/>
      <c r="AT81" s="96"/>
      <c r="AU81" s="96"/>
      <c r="AV81" s="96"/>
    </row>
    <row r="82" spans="1:57" ht="12" customHeight="1" x14ac:dyDescent="0.25">
      <c r="B82" s="116"/>
      <c r="D82" s="96"/>
      <c r="E82" s="96"/>
      <c r="F82" s="96"/>
      <c r="G82" s="96"/>
      <c r="H82" s="96"/>
      <c r="I82" s="96"/>
      <c r="J82" s="96"/>
      <c r="K82" s="96"/>
      <c r="L82" s="96"/>
      <c r="M82" s="96"/>
      <c r="N82" s="96"/>
      <c r="O82" s="96"/>
      <c r="P82" s="96"/>
      <c r="Q82" s="96"/>
      <c r="R82" s="96"/>
      <c r="S82" s="96"/>
      <c r="T82" s="96"/>
      <c r="U82" s="96"/>
      <c r="V82" s="96"/>
      <c r="W82" s="96"/>
      <c r="X82" s="96"/>
      <c r="Y82" s="96"/>
      <c r="Z82" s="96"/>
      <c r="AA82" s="96"/>
      <c r="AB82" s="96"/>
      <c r="AC82" s="96"/>
      <c r="AD82" s="96"/>
      <c r="AE82" s="96"/>
      <c r="AF82" s="96"/>
      <c r="AG82" s="96"/>
      <c r="AH82" s="96"/>
      <c r="AI82" s="96"/>
      <c r="AJ82" s="96"/>
      <c r="AK82" s="96"/>
      <c r="AL82" s="96"/>
      <c r="AM82" s="96"/>
      <c r="AN82" s="96"/>
      <c r="AO82" s="96"/>
      <c r="AP82" s="96"/>
      <c r="AQ82" s="96"/>
      <c r="AR82" s="96"/>
      <c r="AS82" s="96"/>
      <c r="AT82" s="96"/>
      <c r="AU82" s="96"/>
      <c r="AV82" s="96"/>
    </row>
    <row r="83" spans="1:57" ht="12" customHeight="1" x14ac:dyDescent="0.25">
      <c r="B83" s="116"/>
      <c r="D83" s="96"/>
      <c r="E83" s="96"/>
      <c r="F83" s="96"/>
      <c r="G83" s="96"/>
      <c r="H83" s="96"/>
      <c r="I83" s="96"/>
      <c r="J83" s="96"/>
      <c r="K83" s="96"/>
      <c r="L83" s="96"/>
      <c r="M83" s="96"/>
      <c r="N83" s="96"/>
      <c r="O83" s="96"/>
      <c r="P83" s="96"/>
      <c r="Q83" s="96"/>
      <c r="R83" s="96"/>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row>
    <row r="84" spans="1:57" ht="12" customHeight="1" x14ac:dyDescent="0.25">
      <c r="B84" s="116" t="s">
        <v>972</v>
      </c>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6"/>
      <c r="AN84" s="96"/>
      <c r="AO84" s="96"/>
      <c r="AP84" s="96"/>
      <c r="AQ84" s="96"/>
      <c r="AR84" s="96"/>
      <c r="AS84" s="96"/>
      <c r="AT84" s="96"/>
      <c r="AU84" s="96"/>
      <c r="AV84" s="96"/>
    </row>
    <row r="85" spans="1:57" ht="12" customHeight="1" x14ac:dyDescent="0.25">
      <c r="AX85" s="380" t="e">
        <f>VLOOKUP(S74,[2]Liste!$A$1:$B$65536,2,0)</f>
        <v>#N/A</v>
      </c>
      <c r="AY85" s="380"/>
      <c r="AZ85" s="380" t="e">
        <f>VLOOKUP(Z74,[2]Liste!$A$1:$B$65536,2,0)</f>
        <v>#N/A</v>
      </c>
      <c r="BA85" s="380"/>
      <c r="BB85" s="380" t="e">
        <f>VLOOKUP(AG74,[2]Liste!$A$1:$B$65536,2,0)</f>
        <v>#N/A</v>
      </c>
      <c r="BC85" s="380"/>
      <c r="BD85" s="380" t="e">
        <f>VLOOKUP(AN74,[2]Liste!$A$1:$B$65536,2,0)</f>
        <v>#N/A</v>
      </c>
      <c r="BE85" s="380"/>
    </row>
    <row r="86" spans="1:57" ht="12" customHeight="1" x14ac:dyDescent="0.25">
      <c r="AX86" s="380"/>
      <c r="AY86" s="380"/>
      <c r="AZ86" s="380"/>
      <c r="BA86" s="380"/>
      <c r="BB86" s="380"/>
      <c r="BC86" s="380"/>
      <c r="BD86" s="380"/>
      <c r="BE86" s="380"/>
    </row>
    <row r="88" spans="1:57" ht="12" customHeight="1" x14ac:dyDescent="0.25">
      <c r="A88" s="295" t="s">
        <v>874</v>
      </c>
      <c r="B88" s="295"/>
      <c r="C88" s="295"/>
      <c r="D88" s="295"/>
      <c r="E88" s="295"/>
      <c r="F88" s="295"/>
      <c r="G88" s="295"/>
      <c r="H88" s="295"/>
      <c r="I88" s="295"/>
      <c r="J88" s="295"/>
      <c r="K88" s="295"/>
      <c r="L88" s="295"/>
      <c r="M88" s="295"/>
      <c r="N88" s="295"/>
      <c r="O88" s="295"/>
      <c r="P88" s="295"/>
      <c r="Q88" s="295"/>
      <c r="R88" s="295"/>
      <c r="S88" s="295"/>
      <c r="T88" s="295"/>
      <c r="U88" s="295"/>
      <c r="V88" s="295"/>
      <c r="W88" s="295"/>
      <c r="X88" s="295"/>
      <c r="Y88" s="295"/>
      <c r="Z88" s="295"/>
      <c r="AA88" s="295"/>
      <c r="AB88" s="295"/>
      <c r="AC88" s="295"/>
      <c r="AD88" s="295"/>
      <c r="AE88" s="295"/>
      <c r="AF88" s="295"/>
      <c r="AG88" s="295"/>
      <c r="AH88" s="295"/>
      <c r="AI88" s="295"/>
      <c r="AJ88" s="295"/>
      <c r="AK88" s="295"/>
      <c r="AL88" s="295"/>
      <c r="AM88" s="295"/>
      <c r="AN88" s="295"/>
      <c r="AO88" s="295"/>
      <c r="AP88" s="295"/>
      <c r="AQ88" s="295"/>
      <c r="AR88" s="295"/>
      <c r="AS88" s="295"/>
      <c r="AT88" s="295"/>
      <c r="AU88" s="295"/>
      <c r="AV88" s="295"/>
    </row>
    <row r="89" spans="1:57" ht="12" customHeight="1" x14ac:dyDescent="0.25">
      <c r="A89" s="287"/>
      <c r="B89" s="287"/>
      <c r="C89" s="287"/>
      <c r="D89" s="288">
        <f>$D$1</f>
        <v>0</v>
      </c>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288"/>
      <c r="AF89" s="288"/>
      <c r="AG89" s="288"/>
      <c r="AH89" s="288"/>
      <c r="AI89" s="288"/>
      <c r="AJ89" s="288"/>
      <c r="AK89" s="288"/>
      <c r="AL89" s="288"/>
      <c r="AM89" s="288"/>
      <c r="AN89" s="381" t="s">
        <v>970</v>
      </c>
      <c r="AO89" s="381"/>
      <c r="AP89" s="381"/>
      <c r="AQ89" s="381"/>
      <c r="AR89" s="381"/>
      <c r="AS89" s="381"/>
      <c r="AT89" s="381"/>
      <c r="AU89" s="381"/>
      <c r="AV89" s="381"/>
    </row>
    <row r="90" spans="1:57" ht="12" customHeight="1" x14ac:dyDescent="0.25">
      <c r="A90" s="287"/>
      <c r="B90" s="287"/>
      <c r="C90" s="287"/>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288"/>
      <c r="AF90" s="288"/>
      <c r="AG90" s="288"/>
      <c r="AH90" s="288"/>
      <c r="AI90" s="288"/>
      <c r="AJ90" s="288"/>
      <c r="AK90" s="288"/>
      <c r="AL90" s="288"/>
      <c r="AM90" s="288"/>
      <c r="AN90" s="381"/>
      <c r="AO90" s="381"/>
      <c r="AP90" s="381"/>
      <c r="AQ90" s="381"/>
      <c r="AR90" s="381"/>
      <c r="AS90" s="381"/>
      <c r="AT90" s="381"/>
      <c r="AU90" s="381"/>
      <c r="AV90" s="381"/>
    </row>
    <row r="91" spans="1:57" ht="12" customHeight="1" x14ac:dyDescent="0.25">
      <c r="A91" s="287"/>
      <c r="B91" s="287"/>
      <c r="C91" s="287"/>
      <c r="D91" s="288"/>
      <c r="E91" s="288"/>
      <c r="F91" s="288"/>
      <c r="G91" s="288"/>
      <c r="H91" s="288"/>
      <c r="I91" s="288"/>
      <c r="J91" s="288"/>
      <c r="K91" s="288"/>
      <c r="L91" s="288"/>
      <c r="M91" s="288"/>
      <c r="N91" s="288"/>
      <c r="O91" s="288"/>
      <c r="P91" s="288"/>
      <c r="Q91" s="288"/>
      <c r="R91" s="288"/>
      <c r="S91" s="288"/>
      <c r="T91" s="288"/>
      <c r="U91" s="288"/>
      <c r="V91" s="288"/>
      <c r="W91" s="288"/>
      <c r="X91" s="288"/>
      <c r="Y91" s="288"/>
      <c r="Z91" s="288"/>
      <c r="AA91" s="288"/>
      <c r="AB91" s="288"/>
      <c r="AC91" s="288"/>
      <c r="AD91" s="288"/>
      <c r="AE91" s="288"/>
      <c r="AF91" s="288"/>
      <c r="AG91" s="288"/>
      <c r="AH91" s="288"/>
      <c r="AI91" s="288"/>
      <c r="AJ91" s="288"/>
      <c r="AK91" s="288"/>
      <c r="AL91" s="288"/>
      <c r="AM91" s="288"/>
      <c r="AN91" s="381"/>
      <c r="AO91" s="381"/>
      <c r="AP91" s="381"/>
      <c r="AQ91" s="381"/>
      <c r="AR91" s="381"/>
      <c r="AS91" s="381"/>
      <c r="AT91" s="381"/>
      <c r="AU91" s="381"/>
      <c r="AV91" s="381"/>
    </row>
    <row r="92" spans="1:57" ht="12" customHeight="1" x14ac:dyDescent="0.25">
      <c r="D92" s="96"/>
      <c r="E92" s="96"/>
      <c r="F92" s="96"/>
      <c r="G92" s="96"/>
      <c r="H92" s="96"/>
      <c r="I92" s="96"/>
      <c r="J92" s="96"/>
      <c r="K92" s="96"/>
      <c r="L92" s="96"/>
      <c r="M92" s="96"/>
      <c r="N92" s="96"/>
      <c r="O92" s="96"/>
      <c r="P92" s="96"/>
      <c r="Q92" s="96"/>
      <c r="R92" s="96"/>
      <c r="S92" s="96"/>
      <c r="T92" s="96"/>
      <c r="U92" s="96"/>
      <c r="V92" s="96"/>
      <c r="W92" s="96"/>
      <c r="X92" s="96"/>
      <c r="Y92" s="96"/>
      <c r="Z92" s="96"/>
      <c r="AA92" s="96"/>
      <c r="AB92" s="96"/>
      <c r="AC92" s="96"/>
      <c r="AD92" s="96"/>
      <c r="AE92" s="96"/>
      <c r="AF92" s="96"/>
      <c r="AG92" s="96"/>
      <c r="AH92" s="96"/>
      <c r="AI92" s="96"/>
      <c r="AJ92" s="96"/>
      <c r="AK92" s="96"/>
      <c r="AL92" s="96"/>
      <c r="AM92" s="96"/>
      <c r="AN92" s="96"/>
      <c r="AO92" s="96"/>
      <c r="AP92" s="96"/>
      <c r="AQ92" s="96"/>
      <c r="AR92" s="96"/>
      <c r="AS92" s="96"/>
      <c r="AT92" s="96"/>
      <c r="AU92" s="96"/>
      <c r="AV92" s="96"/>
      <c r="AW92" s="107"/>
      <c r="AX92" s="107"/>
      <c r="AY92" s="107"/>
      <c r="AZ92" s="107"/>
      <c r="BA92" s="107"/>
      <c r="BB92" s="107"/>
      <c r="BC92" s="107"/>
      <c r="BD92" s="107"/>
    </row>
    <row r="93" spans="1:57" ht="12" customHeight="1" x14ac:dyDescent="0.25">
      <c r="D93" s="96"/>
      <c r="E93" s="96"/>
      <c r="F93" s="96"/>
      <c r="G93" s="96"/>
      <c r="H93" s="96"/>
      <c r="I93" s="96"/>
      <c r="J93" s="96"/>
      <c r="K93" s="96"/>
      <c r="L93" s="96"/>
      <c r="M93" s="96"/>
      <c r="N93" s="96"/>
      <c r="O93" s="96"/>
      <c r="P93" s="96"/>
      <c r="Q93" s="96"/>
      <c r="R93" s="96"/>
      <c r="S93" s="96"/>
      <c r="T93" s="96"/>
      <c r="U93" s="96"/>
      <c r="V93" s="96"/>
      <c r="W93" s="96"/>
      <c r="X93" s="96"/>
      <c r="Y93" s="96"/>
      <c r="Z93" s="186"/>
      <c r="AA93" s="96"/>
      <c r="AB93" s="96"/>
      <c r="AC93" s="96"/>
      <c r="AD93" s="96"/>
      <c r="AE93" s="96"/>
      <c r="AF93" s="96"/>
      <c r="AG93" s="96"/>
      <c r="AH93" s="96"/>
      <c r="AI93" s="96"/>
      <c r="AJ93" s="96"/>
      <c r="AK93" s="96"/>
      <c r="AL93" s="96"/>
      <c r="AM93" s="96"/>
      <c r="AN93" s="96"/>
      <c r="AO93" s="96"/>
      <c r="AP93" s="96"/>
      <c r="AQ93" s="96"/>
      <c r="AR93" s="96"/>
      <c r="AS93" s="96"/>
      <c r="AT93" s="96"/>
      <c r="AU93" s="96"/>
      <c r="AV93" s="96"/>
      <c r="AW93" s="107"/>
      <c r="AX93" s="107"/>
      <c r="AY93" s="107"/>
      <c r="AZ93" s="107"/>
      <c r="BA93" s="107"/>
      <c r="BB93" s="107"/>
      <c r="BC93" s="107"/>
    </row>
    <row r="94" spans="1:57" ht="12" customHeight="1" x14ac:dyDescent="0.25">
      <c r="E94" s="482" t="s">
        <v>990</v>
      </c>
      <c r="F94" s="482"/>
      <c r="G94" s="482"/>
      <c r="H94" s="482"/>
      <c r="I94" s="482"/>
      <c r="J94" s="482"/>
      <c r="K94" s="482"/>
      <c r="L94" s="482"/>
      <c r="M94" s="482"/>
      <c r="N94" s="482"/>
      <c r="O94" s="482"/>
      <c r="P94" s="482"/>
      <c r="Q94" s="482"/>
      <c r="R94" s="197"/>
      <c r="S94" s="197"/>
      <c r="T94" s="197"/>
      <c r="U94" s="197"/>
      <c r="V94" s="504" t="s">
        <v>991</v>
      </c>
      <c r="W94" s="504"/>
      <c r="X94" s="504"/>
      <c r="Y94" s="504"/>
      <c r="Z94" s="504"/>
      <c r="AA94" s="502">
        <v>1</v>
      </c>
      <c r="AB94" s="503" t="s">
        <v>992</v>
      </c>
      <c r="AC94" s="503"/>
      <c r="AD94" s="503"/>
      <c r="AE94" s="502">
        <v>2</v>
      </c>
      <c r="AF94" s="505" t="s">
        <v>993</v>
      </c>
      <c r="AG94" s="505"/>
      <c r="AH94" s="505"/>
      <c r="AI94" s="505">
        <v>3</v>
      </c>
      <c r="AJ94" s="503" t="s">
        <v>994</v>
      </c>
      <c r="AK94" s="503"/>
      <c r="AL94" s="503"/>
      <c r="AM94" s="502">
        <v>4</v>
      </c>
      <c r="AN94" s="503" t="s">
        <v>995</v>
      </c>
      <c r="AO94" s="503"/>
      <c r="AP94" s="503"/>
      <c r="AQ94" s="502">
        <v>5</v>
      </c>
      <c r="AR94" s="503" t="s">
        <v>996</v>
      </c>
      <c r="AS94" s="503"/>
      <c r="AT94" s="503"/>
      <c r="AU94" s="198"/>
    </row>
    <row r="95" spans="1:57" ht="12" customHeight="1" x14ac:dyDescent="0.25">
      <c r="D95" s="96"/>
      <c r="E95" s="482"/>
      <c r="F95" s="482"/>
      <c r="G95" s="482"/>
      <c r="H95" s="482"/>
      <c r="I95" s="482"/>
      <c r="J95" s="482"/>
      <c r="K95" s="482"/>
      <c r="L95" s="482"/>
      <c r="M95" s="482"/>
      <c r="N95" s="482"/>
      <c r="O95" s="482"/>
      <c r="P95" s="482"/>
      <c r="Q95" s="482"/>
      <c r="R95" s="197"/>
      <c r="S95" s="197"/>
      <c r="T95" s="197"/>
      <c r="U95" s="197"/>
      <c r="V95" s="504"/>
      <c r="W95" s="504"/>
      <c r="X95" s="504"/>
      <c r="Y95" s="504"/>
      <c r="Z95" s="504"/>
      <c r="AA95" s="502"/>
      <c r="AB95" s="503"/>
      <c r="AC95" s="503"/>
      <c r="AD95" s="503"/>
      <c r="AE95" s="502"/>
      <c r="AF95" s="505"/>
      <c r="AG95" s="505"/>
      <c r="AH95" s="505"/>
      <c r="AI95" s="505"/>
      <c r="AJ95" s="503"/>
      <c r="AK95" s="503"/>
      <c r="AL95" s="503"/>
      <c r="AM95" s="502"/>
      <c r="AN95" s="503"/>
      <c r="AO95" s="503"/>
      <c r="AP95" s="503"/>
      <c r="AQ95" s="502"/>
      <c r="AR95" s="503"/>
      <c r="AS95" s="503"/>
      <c r="AT95" s="503"/>
      <c r="AU95" s="199"/>
    </row>
    <row r="96" spans="1:57" ht="12" customHeight="1" x14ac:dyDescent="0.25">
      <c r="E96" s="482"/>
      <c r="F96" s="482"/>
      <c r="G96" s="482"/>
      <c r="H96" s="482"/>
      <c r="I96" s="482"/>
      <c r="J96" s="482"/>
      <c r="K96" s="482"/>
      <c r="L96" s="482"/>
      <c r="M96" s="482"/>
      <c r="N96" s="482"/>
      <c r="O96" s="482"/>
      <c r="P96" s="482"/>
      <c r="Q96" s="482"/>
      <c r="R96" s="197"/>
      <c r="S96" s="197"/>
      <c r="T96" s="197"/>
      <c r="U96" s="197"/>
      <c r="V96" s="504"/>
      <c r="W96" s="504"/>
      <c r="X96" s="504"/>
      <c r="Y96" s="504"/>
      <c r="Z96" s="504"/>
      <c r="AA96" s="502"/>
      <c r="AB96" s="503"/>
      <c r="AC96" s="503"/>
      <c r="AD96" s="503"/>
      <c r="AE96" s="502"/>
      <c r="AF96" s="505"/>
      <c r="AG96" s="505"/>
      <c r="AH96" s="505"/>
      <c r="AI96" s="505"/>
      <c r="AJ96" s="503"/>
      <c r="AK96" s="503"/>
      <c r="AL96" s="503"/>
      <c r="AM96" s="502"/>
      <c r="AN96" s="503"/>
      <c r="AO96" s="503"/>
      <c r="AP96" s="503"/>
      <c r="AQ96" s="502"/>
      <c r="AR96" s="503"/>
      <c r="AS96" s="503"/>
      <c r="AT96" s="503"/>
      <c r="AU96" s="200"/>
    </row>
    <row r="97" spans="2:51" ht="12" customHeight="1" x14ac:dyDescent="0.25">
      <c r="C97" s="98"/>
      <c r="D97" s="98"/>
      <c r="E97" s="98"/>
      <c r="F97" s="98"/>
      <c r="G97" s="98"/>
      <c r="H97" s="98"/>
      <c r="I97" s="98"/>
      <c r="J97" s="98"/>
      <c r="K97" s="98"/>
      <c r="L97" s="98"/>
      <c r="M97" s="98"/>
      <c r="N97" s="98"/>
      <c r="O97" s="98"/>
      <c r="P97" s="98"/>
      <c r="Q97" s="98"/>
      <c r="R97" s="98"/>
      <c r="S97" s="98"/>
      <c r="T97" s="98"/>
      <c r="U97" s="98"/>
      <c r="V97" s="98"/>
      <c r="W97" s="98"/>
      <c r="X97" s="98"/>
      <c r="Y97" s="98"/>
      <c r="Z97" s="98"/>
      <c r="AA97" s="98"/>
      <c r="AG97" s="98"/>
      <c r="AH97" s="98"/>
      <c r="AI97" s="98"/>
      <c r="AJ97" s="98"/>
      <c r="AK97" s="98"/>
      <c r="AL97" s="98"/>
      <c r="AM97" s="98"/>
      <c r="AN97" s="98"/>
      <c r="AO97" s="98"/>
      <c r="AP97" s="98"/>
      <c r="AQ97" s="98"/>
      <c r="AR97" s="98"/>
      <c r="AS97" s="98"/>
      <c r="AT97" s="98"/>
      <c r="AU97" s="98"/>
    </row>
    <row r="98" spans="2:51" ht="12" customHeight="1" x14ac:dyDescent="0.25">
      <c r="B98" s="489" t="s">
        <v>997</v>
      </c>
      <c r="C98" s="489"/>
      <c r="D98" s="489"/>
      <c r="E98" s="489"/>
      <c r="F98" s="489"/>
      <c r="G98" s="201"/>
      <c r="H98" s="490" t="s">
        <v>998</v>
      </c>
      <c r="I98" s="490"/>
      <c r="J98" s="490"/>
      <c r="K98" s="490"/>
      <c r="L98" s="490"/>
      <c r="M98" s="490"/>
      <c r="N98" s="490"/>
      <c r="O98" s="490"/>
      <c r="P98" s="490"/>
      <c r="Q98" s="490"/>
      <c r="R98" s="490"/>
      <c r="S98" s="490"/>
      <c r="T98" s="490"/>
      <c r="U98" s="490"/>
      <c r="V98" s="490"/>
      <c r="W98" s="491"/>
      <c r="X98" s="491"/>
      <c r="Y98" s="98"/>
      <c r="Z98" s="98"/>
      <c r="AA98" s="492" t="s">
        <v>999</v>
      </c>
      <c r="AB98" s="492"/>
      <c r="AC98" s="492"/>
      <c r="AD98" s="492"/>
      <c r="AE98" s="492"/>
      <c r="AF98" s="492"/>
      <c r="AG98" s="492"/>
      <c r="AH98" s="492"/>
      <c r="AI98" s="492"/>
      <c r="AJ98" s="492"/>
      <c r="AK98" s="492"/>
      <c r="AL98" s="492"/>
      <c r="AM98" s="492"/>
      <c r="AN98" s="492"/>
      <c r="AO98" s="492"/>
      <c r="AP98" s="493"/>
      <c r="AQ98" s="493"/>
      <c r="AS98" s="499">
        <f>(AP98+AP100)</f>
        <v>0</v>
      </c>
      <c r="AT98" s="499"/>
      <c r="AU98" s="499"/>
      <c r="AX98" s="329">
        <f>IF(W98="Non",0,AP98)</f>
        <v>0</v>
      </c>
      <c r="AY98" s="329"/>
    </row>
    <row r="99" spans="2:51" ht="12" customHeight="1" x14ac:dyDescent="0.25">
      <c r="B99" s="489"/>
      <c r="C99" s="489"/>
      <c r="D99" s="489"/>
      <c r="E99" s="489"/>
      <c r="F99" s="489"/>
      <c r="G99" s="201"/>
      <c r="H99" s="490"/>
      <c r="I99" s="490"/>
      <c r="J99" s="490"/>
      <c r="K99" s="490"/>
      <c r="L99" s="490"/>
      <c r="M99" s="490"/>
      <c r="N99" s="490"/>
      <c r="O99" s="490"/>
      <c r="P99" s="490"/>
      <c r="Q99" s="490"/>
      <c r="R99" s="490"/>
      <c r="S99" s="490"/>
      <c r="T99" s="490"/>
      <c r="U99" s="490"/>
      <c r="V99" s="490"/>
      <c r="W99" s="491"/>
      <c r="X99" s="491"/>
      <c r="Y99" s="98"/>
      <c r="Z99" s="98"/>
      <c r="AA99" s="492"/>
      <c r="AB99" s="492"/>
      <c r="AC99" s="492"/>
      <c r="AD99" s="492"/>
      <c r="AE99" s="492"/>
      <c r="AF99" s="492"/>
      <c r="AG99" s="492"/>
      <c r="AH99" s="492"/>
      <c r="AI99" s="492"/>
      <c r="AJ99" s="492"/>
      <c r="AK99" s="492"/>
      <c r="AL99" s="492"/>
      <c r="AM99" s="492"/>
      <c r="AN99" s="492"/>
      <c r="AO99" s="492"/>
      <c r="AP99" s="493"/>
      <c r="AQ99" s="493"/>
      <c r="AS99" s="499"/>
      <c r="AT99" s="499"/>
      <c r="AU99" s="499"/>
      <c r="AX99" s="329"/>
      <c r="AY99" s="329"/>
    </row>
    <row r="100" spans="2:51" ht="12" customHeight="1" x14ac:dyDescent="0.25">
      <c r="B100" s="489"/>
      <c r="C100" s="489"/>
      <c r="D100" s="489"/>
      <c r="E100" s="489"/>
      <c r="F100" s="489"/>
      <c r="G100" s="201"/>
      <c r="H100" s="490" t="s">
        <v>1000</v>
      </c>
      <c r="I100" s="490"/>
      <c r="J100" s="490"/>
      <c r="K100" s="490"/>
      <c r="L100" s="490"/>
      <c r="M100" s="490"/>
      <c r="N100" s="490"/>
      <c r="O100" s="490"/>
      <c r="P100" s="490"/>
      <c r="Q100" s="490"/>
      <c r="R100" s="490"/>
      <c r="S100" s="490"/>
      <c r="T100" s="490"/>
      <c r="U100" s="490"/>
      <c r="V100" s="490"/>
      <c r="W100" s="491"/>
      <c r="X100" s="491"/>
      <c r="Y100" s="98"/>
      <c r="Z100" s="98"/>
      <c r="AA100" s="492" t="s">
        <v>1001</v>
      </c>
      <c r="AB100" s="492"/>
      <c r="AC100" s="492"/>
      <c r="AD100" s="492"/>
      <c r="AE100" s="492"/>
      <c r="AF100" s="492"/>
      <c r="AG100" s="492"/>
      <c r="AH100" s="492"/>
      <c r="AI100" s="492"/>
      <c r="AJ100" s="492"/>
      <c r="AK100" s="492"/>
      <c r="AL100" s="492"/>
      <c r="AM100" s="492"/>
      <c r="AN100" s="492"/>
      <c r="AO100" s="492"/>
      <c r="AP100" s="493"/>
      <c r="AQ100" s="493"/>
      <c r="AS100" s="499"/>
      <c r="AT100" s="499"/>
      <c r="AU100" s="499"/>
      <c r="AX100" s="329">
        <f>IF(W100="Non",0,AP100)</f>
        <v>0</v>
      </c>
      <c r="AY100" s="329"/>
    </row>
    <row r="101" spans="2:51" ht="12" customHeight="1" x14ac:dyDescent="0.25">
      <c r="B101" s="489"/>
      <c r="C101" s="489"/>
      <c r="D101" s="489"/>
      <c r="E101" s="489"/>
      <c r="F101" s="489"/>
      <c r="G101" s="201"/>
      <c r="H101" s="490"/>
      <c r="I101" s="490"/>
      <c r="J101" s="490"/>
      <c r="K101" s="490"/>
      <c r="L101" s="490"/>
      <c r="M101" s="490"/>
      <c r="N101" s="490"/>
      <c r="O101" s="490"/>
      <c r="P101" s="490"/>
      <c r="Q101" s="490"/>
      <c r="R101" s="490"/>
      <c r="S101" s="490"/>
      <c r="T101" s="490"/>
      <c r="U101" s="490"/>
      <c r="V101" s="490"/>
      <c r="W101" s="491"/>
      <c r="X101" s="491"/>
      <c r="Y101" s="98"/>
      <c r="Z101" s="98"/>
      <c r="AA101" s="492"/>
      <c r="AB101" s="492"/>
      <c r="AC101" s="492"/>
      <c r="AD101" s="492"/>
      <c r="AE101" s="492"/>
      <c r="AF101" s="492"/>
      <c r="AG101" s="492"/>
      <c r="AH101" s="492"/>
      <c r="AI101" s="492"/>
      <c r="AJ101" s="492"/>
      <c r="AK101" s="492"/>
      <c r="AL101" s="492"/>
      <c r="AM101" s="492"/>
      <c r="AN101" s="492"/>
      <c r="AO101" s="492"/>
      <c r="AP101" s="493"/>
      <c r="AQ101" s="493"/>
      <c r="AS101" s="499"/>
      <c r="AT101" s="499"/>
      <c r="AU101" s="499"/>
      <c r="AX101" s="329"/>
      <c r="AY101" s="329"/>
    </row>
    <row r="102" spans="2:51" ht="12" customHeight="1" x14ac:dyDescent="0.25">
      <c r="B102" s="202"/>
      <c r="C102" s="202"/>
      <c r="D102" s="203"/>
      <c r="E102" s="204"/>
      <c r="F102" s="204"/>
      <c r="G102" s="201"/>
      <c r="H102" s="205"/>
      <c r="I102" s="205"/>
      <c r="J102" s="205"/>
      <c r="K102" s="205"/>
      <c r="L102" s="205"/>
      <c r="M102" s="205"/>
      <c r="N102" s="205"/>
      <c r="O102" s="205"/>
      <c r="P102" s="206"/>
      <c r="Q102" s="206"/>
      <c r="R102" s="205"/>
      <c r="S102" s="205"/>
      <c r="T102" s="205"/>
      <c r="U102" s="205"/>
      <c r="V102" s="205"/>
      <c r="W102" s="205"/>
      <c r="X102" s="205"/>
      <c r="Y102" s="205"/>
      <c r="Z102" s="205"/>
      <c r="AA102" s="205"/>
      <c r="AB102" s="205"/>
      <c r="AC102" s="207"/>
      <c r="AD102" s="207"/>
      <c r="AE102" s="207"/>
      <c r="AF102" s="207"/>
      <c r="AG102" s="207"/>
      <c r="AH102" s="207"/>
      <c r="AI102" s="207"/>
      <c r="AJ102" s="207"/>
      <c r="AK102" s="207"/>
      <c r="AL102" s="207"/>
      <c r="AM102" s="99"/>
      <c r="AN102" s="99"/>
      <c r="AO102" s="99"/>
      <c r="AS102" s="208"/>
      <c r="AT102" s="208"/>
      <c r="AU102" s="208"/>
    </row>
    <row r="103" spans="2:51" ht="12" customHeight="1" x14ac:dyDescent="0.25">
      <c r="B103" s="489" t="s">
        <v>1002</v>
      </c>
      <c r="C103" s="489"/>
      <c r="D103" s="489"/>
      <c r="E103" s="489"/>
      <c r="F103" s="489"/>
      <c r="G103" s="201"/>
      <c r="H103" s="490" t="s">
        <v>1003</v>
      </c>
      <c r="I103" s="490"/>
      <c r="J103" s="490"/>
      <c r="K103" s="490"/>
      <c r="L103" s="490"/>
      <c r="M103" s="490"/>
      <c r="N103" s="490"/>
      <c r="O103" s="490"/>
      <c r="P103" s="490"/>
      <c r="Q103" s="490"/>
      <c r="R103" s="490"/>
      <c r="S103" s="490"/>
      <c r="T103" s="490"/>
      <c r="U103" s="490"/>
      <c r="V103" s="490"/>
      <c r="W103" s="491"/>
      <c r="X103" s="491"/>
      <c r="Y103" s="205"/>
      <c r="Z103" s="205"/>
      <c r="AA103" s="492" t="s">
        <v>1004</v>
      </c>
      <c r="AB103" s="492"/>
      <c r="AC103" s="492"/>
      <c r="AD103" s="492"/>
      <c r="AE103" s="492"/>
      <c r="AF103" s="492"/>
      <c r="AG103" s="492"/>
      <c r="AH103" s="492"/>
      <c r="AI103" s="492"/>
      <c r="AJ103" s="492"/>
      <c r="AK103" s="492"/>
      <c r="AL103" s="492"/>
      <c r="AM103" s="492"/>
      <c r="AN103" s="492"/>
      <c r="AO103" s="492"/>
      <c r="AP103" s="493"/>
      <c r="AQ103" s="493"/>
      <c r="AS103" s="499">
        <f>(AP103+AP105)</f>
        <v>0</v>
      </c>
      <c r="AT103" s="499"/>
      <c r="AU103" s="499"/>
      <c r="AX103" s="329">
        <f>IF(W103="Non",0,AP103)</f>
        <v>0</v>
      </c>
      <c r="AY103" s="329"/>
    </row>
    <row r="104" spans="2:51" ht="12" customHeight="1" x14ac:dyDescent="0.25">
      <c r="B104" s="489"/>
      <c r="C104" s="489"/>
      <c r="D104" s="489"/>
      <c r="E104" s="489"/>
      <c r="F104" s="489"/>
      <c r="G104" s="201"/>
      <c r="H104" s="490"/>
      <c r="I104" s="490"/>
      <c r="J104" s="490"/>
      <c r="K104" s="490"/>
      <c r="L104" s="490"/>
      <c r="M104" s="490"/>
      <c r="N104" s="490"/>
      <c r="O104" s="490"/>
      <c r="P104" s="490"/>
      <c r="Q104" s="490"/>
      <c r="R104" s="490"/>
      <c r="S104" s="490"/>
      <c r="T104" s="490"/>
      <c r="U104" s="490"/>
      <c r="V104" s="490"/>
      <c r="W104" s="491"/>
      <c r="X104" s="491"/>
      <c r="Y104" s="205"/>
      <c r="Z104" s="205"/>
      <c r="AA104" s="492"/>
      <c r="AB104" s="492"/>
      <c r="AC104" s="492"/>
      <c r="AD104" s="492"/>
      <c r="AE104" s="492"/>
      <c r="AF104" s="492"/>
      <c r="AG104" s="492"/>
      <c r="AH104" s="492"/>
      <c r="AI104" s="492"/>
      <c r="AJ104" s="492"/>
      <c r="AK104" s="492"/>
      <c r="AL104" s="492"/>
      <c r="AM104" s="492"/>
      <c r="AN104" s="492"/>
      <c r="AO104" s="492"/>
      <c r="AP104" s="493"/>
      <c r="AQ104" s="493"/>
      <c r="AS104" s="499"/>
      <c r="AT104" s="499"/>
      <c r="AU104" s="499"/>
      <c r="AX104" s="329"/>
      <c r="AY104" s="329"/>
    </row>
    <row r="105" spans="2:51" ht="12" customHeight="1" x14ac:dyDescent="0.25">
      <c r="B105" s="489"/>
      <c r="C105" s="489"/>
      <c r="D105" s="489"/>
      <c r="E105" s="489"/>
      <c r="F105" s="489"/>
      <c r="G105" s="201"/>
      <c r="H105" s="490" t="s">
        <v>1005</v>
      </c>
      <c r="I105" s="490"/>
      <c r="J105" s="490"/>
      <c r="K105" s="490"/>
      <c r="L105" s="490"/>
      <c r="M105" s="490"/>
      <c r="N105" s="490"/>
      <c r="O105" s="490"/>
      <c r="P105" s="490"/>
      <c r="Q105" s="490"/>
      <c r="R105" s="490"/>
      <c r="S105" s="490"/>
      <c r="T105" s="490"/>
      <c r="U105" s="490"/>
      <c r="V105" s="490"/>
      <c r="W105" s="491"/>
      <c r="X105" s="491"/>
      <c r="Y105" s="205"/>
      <c r="Z105" s="205"/>
      <c r="AA105" s="492" t="s">
        <v>1006</v>
      </c>
      <c r="AB105" s="492"/>
      <c r="AC105" s="492"/>
      <c r="AD105" s="492"/>
      <c r="AE105" s="492"/>
      <c r="AF105" s="492"/>
      <c r="AG105" s="492"/>
      <c r="AH105" s="492"/>
      <c r="AI105" s="492"/>
      <c r="AJ105" s="492"/>
      <c r="AK105" s="492"/>
      <c r="AL105" s="492"/>
      <c r="AM105" s="492"/>
      <c r="AN105" s="492"/>
      <c r="AO105" s="492"/>
      <c r="AP105" s="493"/>
      <c r="AQ105" s="493"/>
      <c r="AS105" s="499"/>
      <c r="AT105" s="499"/>
      <c r="AU105" s="499"/>
      <c r="AX105" s="329">
        <f>IF(W105="Non",0,AP105)</f>
        <v>0</v>
      </c>
      <c r="AY105" s="329"/>
    </row>
    <row r="106" spans="2:51" ht="12" customHeight="1" x14ac:dyDescent="0.25">
      <c r="B106" s="489"/>
      <c r="C106" s="489"/>
      <c r="D106" s="489"/>
      <c r="E106" s="489"/>
      <c r="F106" s="489"/>
      <c r="G106" s="201"/>
      <c r="H106" s="490"/>
      <c r="I106" s="490"/>
      <c r="J106" s="490"/>
      <c r="K106" s="490"/>
      <c r="L106" s="490"/>
      <c r="M106" s="490"/>
      <c r="N106" s="490"/>
      <c r="O106" s="490"/>
      <c r="P106" s="490"/>
      <c r="Q106" s="490"/>
      <c r="R106" s="490"/>
      <c r="S106" s="490"/>
      <c r="T106" s="490"/>
      <c r="U106" s="490"/>
      <c r="V106" s="490"/>
      <c r="W106" s="491"/>
      <c r="X106" s="491"/>
      <c r="Y106" s="205"/>
      <c r="Z106" s="205"/>
      <c r="AA106" s="492"/>
      <c r="AB106" s="492"/>
      <c r="AC106" s="492"/>
      <c r="AD106" s="492"/>
      <c r="AE106" s="492"/>
      <c r="AF106" s="492"/>
      <c r="AG106" s="492"/>
      <c r="AH106" s="492"/>
      <c r="AI106" s="492"/>
      <c r="AJ106" s="492"/>
      <c r="AK106" s="492"/>
      <c r="AL106" s="492"/>
      <c r="AM106" s="492"/>
      <c r="AN106" s="492"/>
      <c r="AO106" s="492"/>
      <c r="AP106" s="493"/>
      <c r="AQ106" s="493"/>
      <c r="AS106" s="499"/>
      <c r="AT106" s="499"/>
      <c r="AU106" s="499"/>
      <c r="AX106" s="329"/>
      <c r="AY106" s="329"/>
    </row>
    <row r="107" spans="2:51" ht="12" customHeight="1" x14ac:dyDescent="0.25">
      <c r="B107" s="203"/>
      <c r="C107" s="203"/>
      <c r="D107" s="203"/>
      <c r="E107" s="209"/>
      <c r="F107" s="209"/>
      <c r="G107" s="206"/>
      <c r="H107" s="206"/>
      <c r="I107" s="206"/>
      <c r="J107" s="206"/>
      <c r="K107" s="206"/>
      <c r="L107" s="206"/>
      <c r="M107" s="206"/>
      <c r="N107" s="206"/>
      <c r="O107" s="206"/>
      <c r="P107" s="206"/>
      <c r="Q107" s="206"/>
      <c r="R107" s="206"/>
      <c r="S107" s="206"/>
      <c r="T107" s="206"/>
      <c r="U107" s="206"/>
      <c r="V107" s="206"/>
      <c r="W107" s="206"/>
      <c r="X107" s="206"/>
      <c r="Y107" s="205"/>
      <c r="Z107" s="205"/>
      <c r="AA107" s="206"/>
      <c r="AB107" s="206"/>
      <c r="AC107" s="201"/>
      <c r="AD107" s="201"/>
      <c r="AE107" s="201"/>
      <c r="AF107" s="201"/>
      <c r="AG107" s="201"/>
      <c r="AH107" s="201"/>
      <c r="AI107" s="201"/>
      <c r="AJ107" s="201"/>
      <c r="AK107" s="201"/>
      <c r="AL107" s="201"/>
      <c r="AS107" s="208"/>
      <c r="AT107" s="208"/>
      <c r="AU107" s="208"/>
    </row>
    <row r="108" spans="2:51" ht="12" customHeight="1" x14ac:dyDescent="0.25">
      <c r="B108" s="489" t="s">
        <v>1007</v>
      </c>
      <c r="C108" s="489"/>
      <c r="D108" s="489"/>
      <c r="E108" s="489"/>
      <c r="F108" s="489"/>
      <c r="G108" s="206"/>
      <c r="H108" s="490" t="s">
        <v>1008</v>
      </c>
      <c r="I108" s="490"/>
      <c r="J108" s="490"/>
      <c r="K108" s="490"/>
      <c r="L108" s="490"/>
      <c r="M108" s="490"/>
      <c r="N108" s="490"/>
      <c r="O108" s="490"/>
      <c r="P108" s="490"/>
      <c r="Q108" s="490"/>
      <c r="R108" s="490"/>
      <c r="S108" s="490"/>
      <c r="T108" s="490"/>
      <c r="U108" s="490"/>
      <c r="V108" s="490"/>
      <c r="W108" s="491"/>
      <c r="X108" s="491"/>
      <c r="Y108" s="205"/>
      <c r="Z108" s="205"/>
      <c r="AA108" s="492" t="s">
        <v>1009</v>
      </c>
      <c r="AB108" s="492"/>
      <c r="AC108" s="492"/>
      <c r="AD108" s="492"/>
      <c r="AE108" s="492"/>
      <c r="AF108" s="492"/>
      <c r="AG108" s="492"/>
      <c r="AH108" s="492"/>
      <c r="AI108" s="492"/>
      <c r="AJ108" s="492"/>
      <c r="AK108" s="492"/>
      <c r="AL108" s="492"/>
      <c r="AM108" s="492"/>
      <c r="AN108" s="492"/>
      <c r="AO108" s="492"/>
      <c r="AP108" s="493"/>
      <c r="AQ108" s="493"/>
      <c r="AS108" s="499">
        <f>(AP108+AP110+AP112)*2/3</f>
        <v>0</v>
      </c>
      <c r="AT108" s="499"/>
      <c r="AU108" s="499"/>
      <c r="AX108" s="329">
        <f>IF(W108="Non",0,AP108)</f>
        <v>0</v>
      </c>
      <c r="AY108" s="329"/>
    </row>
    <row r="109" spans="2:51" ht="12" customHeight="1" x14ac:dyDescent="0.25">
      <c r="B109" s="489"/>
      <c r="C109" s="489"/>
      <c r="D109" s="489"/>
      <c r="E109" s="489"/>
      <c r="F109" s="489"/>
      <c r="G109" s="206"/>
      <c r="H109" s="490"/>
      <c r="I109" s="490"/>
      <c r="J109" s="490"/>
      <c r="K109" s="490"/>
      <c r="L109" s="490"/>
      <c r="M109" s="490"/>
      <c r="N109" s="490"/>
      <c r="O109" s="490"/>
      <c r="P109" s="490"/>
      <c r="Q109" s="490"/>
      <c r="R109" s="490"/>
      <c r="S109" s="490"/>
      <c r="T109" s="490"/>
      <c r="U109" s="490"/>
      <c r="V109" s="490"/>
      <c r="W109" s="491"/>
      <c r="X109" s="491"/>
      <c r="Y109" s="205"/>
      <c r="Z109" s="205"/>
      <c r="AA109" s="492"/>
      <c r="AB109" s="492"/>
      <c r="AC109" s="492"/>
      <c r="AD109" s="492"/>
      <c r="AE109" s="492"/>
      <c r="AF109" s="492"/>
      <c r="AG109" s="492"/>
      <c r="AH109" s="492"/>
      <c r="AI109" s="492"/>
      <c r="AJ109" s="492"/>
      <c r="AK109" s="492"/>
      <c r="AL109" s="492"/>
      <c r="AM109" s="492"/>
      <c r="AN109" s="492"/>
      <c r="AO109" s="492"/>
      <c r="AP109" s="493"/>
      <c r="AQ109" s="493"/>
      <c r="AS109" s="499"/>
      <c r="AT109" s="499"/>
      <c r="AU109" s="499"/>
      <c r="AX109" s="329"/>
      <c r="AY109" s="329"/>
    </row>
    <row r="110" spans="2:51" ht="12" customHeight="1" x14ac:dyDescent="0.25">
      <c r="B110" s="489"/>
      <c r="C110" s="489"/>
      <c r="D110" s="489"/>
      <c r="E110" s="489"/>
      <c r="F110" s="489"/>
      <c r="G110" s="206"/>
      <c r="H110" s="490" t="s">
        <v>1010</v>
      </c>
      <c r="I110" s="490"/>
      <c r="J110" s="490"/>
      <c r="K110" s="490"/>
      <c r="L110" s="490"/>
      <c r="M110" s="490"/>
      <c r="N110" s="490"/>
      <c r="O110" s="490"/>
      <c r="P110" s="490"/>
      <c r="Q110" s="490"/>
      <c r="R110" s="490"/>
      <c r="S110" s="490"/>
      <c r="T110" s="490"/>
      <c r="U110" s="490"/>
      <c r="V110" s="490"/>
      <c r="W110" s="491"/>
      <c r="X110" s="491"/>
      <c r="Y110" s="205"/>
      <c r="Z110" s="205"/>
      <c r="AA110" s="492" t="s">
        <v>1011</v>
      </c>
      <c r="AB110" s="492"/>
      <c r="AC110" s="492"/>
      <c r="AD110" s="492"/>
      <c r="AE110" s="492"/>
      <c r="AF110" s="492"/>
      <c r="AG110" s="492"/>
      <c r="AH110" s="492"/>
      <c r="AI110" s="492"/>
      <c r="AJ110" s="492"/>
      <c r="AK110" s="492"/>
      <c r="AL110" s="492"/>
      <c r="AM110" s="492"/>
      <c r="AN110" s="492"/>
      <c r="AO110" s="492"/>
      <c r="AP110" s="493"/>
      <c r="AQ110" s="493"/>
      <c r="AS110" s="499"/>
      <c r="AT110" s="499"/>
      <c r="AU110" s="499"/>
      <c r="AX110" s="329">
        <f>IF(W110="Non",0,AP110)</f>
        <v>0</v>
      </c>
      <c r="AY110" s="329"/>
    </row>
    <row r="111" spans="2:51" ht="12" customHeight="1" x14ac:dyDescent="0.25">
      <c r="B111" s="489"/>
      <c r="C111" s="489"/>
      <c r="D111" s="489"/>
      <c r="E111" s="489"/>
      <c r="F111" s="489"/>
      <c r="G111" s="206"/>
      <c r="H111" s="490"/>
      <c r="I111" s="490"/>
      <c r="J111" s="490"/>
      <c r="K111" s="490"/>
      <c r="L111" s="490"/>
      <c r="M111" s="490"/>
      <c r="N111" s="490"/>
      <c r="O111" s="490"/>
      <c r="P111" s="490"/>
      <c r="Q111" s="490"/>
      <c r="R111" s="490"/>
      <c r="S111" s="490"/>
      <c r="T111" s="490"/>
      <c r="U111" s="490"/>
      <c r="V111" s="490"/>
      <c r="W111" s="491"/>
      <c r="X111" s="491"/>
      <c r="Y111" s="205"/>
      <c r="Z111" s="205"/>
      <c r="AA111" s="492"/>
      <c r="AB111" s="492"/>
      <c r="AC111" s="492"/>
      <c r="AD111" s="492"/>
      <c r="AE111" s="492"/>
      <c r="AF111" s="492"/>
      <c r="AG111" s="492"/>
      <c r="AH111" s="492"/>
      <c r="AI111" s="492"/>
      <c r="AJ111" s="492"/>
      <c r="AK111" s="492"/>
      <c r="AL111" s="492"/>
      <c r="AM111" s="492"/>
      <c r="AN111" s="492"/>
      <c r="AO111" s="492"/>
      <c r="AP111" s="493"/>
      <c r="AQ111" s="493"/>
      <c r="AS111" s="499"/>
      <c r="AT111" s="499"/>
      <c r="AU111" s="499"/>
      <c r="AX111" s="329"/>
      <c r="AY111" s="329"/>
    </row>
    <row r="112" spans="2:51" ht="12" customHeight="1" x14ac:dyDescent="0.25">
      <c r="B112" s="489"/>
      <c r="C112" s="489"/>
      <c r="D112" s="489"/>
      <c r="E112" s="489"/>
      <c r="F112" s="489"/>
      <c r="G112" s="206"/>
      <c r="H112" s="490" t="s">
        <v>1012</v>
      </c>
      <c r="I112" s="490"/>
      <c r="J112" s="490"/>
      <c r="K112" s="490"/>
      <c r="L112" s="490"/>
      <c r="M112" s="490"/>
      <c r="N112" s="490"/>
      <c r="O112" s="490"/>
      <c r="P112" s="490"/>
      <c r="Q112" s="490"/>
      <c r="R112" s="490"/>
      <c r="S112" s="490"/>
      <c r="T112" s="490"/>
      <c r="U112" s="490"/>
      <c r="V112" s="490"/>
      <c r="W112" s="491"/>
      <c r="X112" s="491"/>
      <c r="Y112" s="205"/>
      <c r="Z112" s="205"/>
      <c r="AA112" s="492" t="s">
        <v>1013</v>
      </c>
      <c r="AB112" s="492"/>
      <c r="AC112" s="492"/>
      <c r="AD112" s="492"/>
      <c r="AE112" s="492"/>
      <c r="AF112" s="492"/>
      <c r="AG112" s="492"/>
      <c r="AH112" s="492"/>
      <c r="AI112" s="492"/>
      <c r="AJ112" s="492"/>
      <c r="AK112" s="492"/>
      <c r="AL112" s="492"/>
      <c r="AM112" s="492"/>
      <c r="AN112" s="492"/>
      <c r="AO112" s="492"/>
      <c r="AP112" s="493"/>
      <c r="AQ112" s="493"/>
      <c r="AS112" s="499"/>
      <c r="AT112" s="499"/>
      <c r="AU112" s="499"/>
      <c r="AX112" s="329">
        <f>IF(W112="Non",0,AP112)</f>
        <v>0</v>
      </c>
      <c r="AY112" s="329"/>
    </row>
    <row r="113" spans="1:55" ht="12" customHeight="1" x14ac:dyDescent="0.25">
      <c r="B113" s="489"/>
      <c r="C113" s="489"/>
      <c r="D113" s="489"/>
      <c r="E113" s="489"/>
      <c r="F113" s="489"/>
      <c r="G113" s="206"/>
      <c r="H113" s="490"/>
      <c r="I113" s="490"/>
      <c r="J113" s="490"/>
      <c r="K113" s="490"/>
      <c r="L113" s="490"/>
      <c r="M113" s="490"/>
      <c r="N113" s="490"/>
      <c r="O113" s="490"/>
      <c r="P113" s="490"/>
      <c r="Q113" s="490"/>
      <c r="R113" s="490"/>
      <c r="S113" s="490"/>
      <c r="T113" s="490"/>
      <c r="U113" s="490"/>
      <c r="V113" s="490"/>
      <c r="W113" s="491"/>
      <c r="X113" s="491"/>
      <c r="Y113" s="205"/>
      <c r="Z113" s="205"/>
      <c r="AA113" s="492"/>
      <c r="AB113" s="492"/>
      <c r="AC113" s="492"/>
      <c r="AD113" s="492"/>
      <c r="AE113" s="492"/>
      <c r="AF113" s="492"/>
      <c r="AG113" s="492"/>
      <c r="AH113" s="492"/>
      <c r="AI113" s="492"/>
      <c r="AJ113" s="492"/>
      <c r="AK113" s="492"/>
      <c r="AL113" s="492"/>
      <c r="AM113" s="492"/>
      <c r="AN113" s="492"/>
      <c r="AO113" s="492"/>
      <c r="AP113" s="493"/>
      <c r="AQ113" s="493"/>
      <c r="AS113" s="499"/>
      <c r="AT113" s="499"/>
      <c r="AU113" s="499"/>
      <c r="AX113" s="329"/>
      <c r="AY113" s="329"/>
    </row>
    <row r="114" spans="1:55" ht="12" customHeight="1" x14ac:dyDescent="0.25">
      <c r="B114" s="201"/>
      <c r="C114" s="201"/>
      <c r="D114" s="201"/>
      <c r="E114" s="206"/>
      <c r="F114" s="206"/>
      <c r="G114" s="206"/>
      <c r="H114" s="206"/>
      <c r="I114" s="206"/>
      <c r="J114" s="206"/>
      <c r="K114" s="206"/>
      <c r="L114" s="206"/>
      <c r="M114" s="206"/>
      <c r="N114" s="206"/>
      <c r="O114" s="206"/>
      <c r="P114" s="206"/>
      <c r="Q114" s="206"/>
      <c r="R114" s="206"/>
      <c r="S114" s="206"/>
      <c r="T114" s="206"/>
      <c r="U114" s="206"/>
      <c r="V114" s="206"/>
      <c r="W114" s="206"/>
      <c r="X114" s="206"/>
      <c r="Y114" s="206"/>
      <c r="Z114" s="206"/>
      <c r="AA114" s="206"/>
      <c r="AB114" s="206"/>
      <c r="AC114" s="201"/>
      <c r="AD114" s="201"/>
      <c r="AE114" s="201"/>
      <c r="AF114" s="201"/>
      <c r="AG114" s="201"/>
      <c r="AH114" s="201"/>
      <c r="AI114" s="201"/>
      <c r="AJ114" s="201"/>
      <c r="AK114" s="201"/>
      <c r="AL114" s="201"/>
      <c r="AS114" s="210"/>
      <c r="AT114" s="210"/>
      <c r="AU114" s="210"/>
    </row>
    <row r="115" spans="1:55" ht="12" customHeight="1" x14ac:dyDescent="0.25">
      <c r="B115" s="489" t="s">
        <v>1014</v>
      </c>
      <c r="C115" s="489"/>
      <c r="D115" s="489"/>
      <c r="E115" s="489"/>
      <c r="F115" s="489"/>
      <c r="G115" s="206"/>
      <c r="H115" s="490" t="s">
        <v>1015</v>
      </c>
      <c r="I115" s="490"/>
      <c r="J115" s="490"/>
      <c r="K115" s="490"/>
      <c r="L115" s="490"/>
      <c r="M115" s="490"/>
      <c r="N115" s="490"/>
      <c r="O115" s="490"/>
      <c r="P115" s="490"/>
      <c r="Q115" s="490"/>
      <c r="R115" s="490"/>
      <c r="S115" s="490"/>
      <c r="T115" s="490"/>
      <c r="U115" s="490"/>
      <c r="V115" s="490"/>
      <c r="W115" s="490"/>
      <c r="X115" s="490"/>
      <c r="Y115" s="206"/>
      <c r="Z115" s="206"/>
      <c r="AA115" s="497" t="s">
        <v>1016</v>
      </c>
      <c r="AB115" s="497"/>
      <c r="AC115" s="497"/>
      <c r="AD115" s="497"/>
      <c r="AE115" s="497"/>
      <c r="AF115" s="497"/>
      <c r="AG115" s="493"/>
      <c r="AH115" s="493"/>
      <c r="AI115" s="206"/>
      <c r="AJ115" s="498" t="s">
        <v>1017</v>
      </c>
      <c r="AK115" s="498"/>
      <c r="AL115" s="498"/>
      <c r="AM115" s="498"/>
      <c r="AN115" s="498"/>
      <c r="AO115" s="498"/>
      <c r="AP115" s="493"/>
      <c r="AQ115" s="493"/>
      <c r="AR115" s="206"/>
      <c r="AS115" s="499">
        <f>(AG115+AP115+AD117+AJ117+AP117+AP119)/3</f>
        <v>0</v>
      </c>
      <c r="AT115" s="499"/>
      <c r="AU115" s="499"/>
      <c r="AX115" s="329">
        <f>AG115</f>
        <v>0</v>
      </c>
      <c r="AY115" s="329"/>
      <c r="AZ115" s="329">
        <f>AP115</f>
        <v>0</v>
      </c>
      <c r="BA115" s="329"/>
    </row>
    <row r="116" spans="1:55" ht="12" customHeight="1" x14ac:dyDescent="0.25">
      <c r="B116" s="489"/>
      <c r="C116" s="489"/>
      <c r="D116" s="489"/>
      <c r="E116" s="489"/>
      <c r="F116" s="489"/>
      <c r="G116" s="206"/>
      <c r="H116" s="490"/>
      <c r="I116" s="490"/>
      <c r="J116" s="490"/>
      <c r="K116" s="490"/>
      <c r="L116" s="490"/>
      <c r="M116" s="490"/>
      <c r="N116" s="490"/>
      <c r="O116" s="490"/>
      <c r="P116" s="490"/>
      <c r="Q116" s="490"/>
      <c r="R116" s="490"/>
      <c r="S116" s="490"/>
      <c r="T116" s="490"/>
      <c r="U116" s="490"/>
      <c r="V116" s="490"/>
      <c r="W116" s="490"/>
      <c r="X116" s="490"/>
      <c r="Y116" s="206"/>
      <c r="Z116" s="206"/>
      <c r="AA116" s="497"/>
      <c r="AB116" s="497"/>
      <c r="AC116" s="497"/>
      <c r="AD116" s="497"/>
      <c r="AE116" s="497"/>
      <c r="AF116" s="497"/>
      <c r="AG116" s="493"/>
      <c r="AH116" s="493"/>
      <c r="AI116" s="206"/>
      <c r="AJ116" s="498"/>
      <c r="AK116" s="498"/>
      <c r="AL116" s="498"/>
      <c r="AM116" s="498"/>
      <c r="AN116" s="498"/>
      <c r="AO116" s="498"/>
      <c r="AP116" s="493"/>
      <c r="AQ116" s="493"/>
      <c r="AR116" s="206"/>
      <c r="AS116" s="499"/>
      <c r="AT116" s="499"/>
      <c r="AU116" s="499"/>
      <c r="AX116" s="329"/>
      <c r="AY116" s="329"/>
      <c r="AZ116" s="329"/>
      <c r="BA116" s="329"/>
    </row>
    <row r="117" spans="1:55" ht="12" customHeight="1" x14ac:dyDescent="0.25">
      <c r="B117" s="489"/>
      <c r="C117" s="489"/>
      <c r="D117" s="489"/>
      <c r="E117" s="489"/>
      <c r="F117" s="489"/>
      <c r="G117" s="206"/>
      <c r="H117" s="490" t="s">
        <v>1018</v>
      </c>
      <c r="I117" s="490"/>
      <c r="J117" s="490"/>
      <c r="K117" s="490"/>
      <c r="L117" s="490"/>
      <c r="M117" s="490"/>
      <c r="N117" s="490"/>
      <c r="O117" s="490"/>
      <c r="P117" s="490"/>
      <c r="Q117" s="490"/>
      <c r="R117" s="490"/>
      <c r="S117" s="490"/>
      <c r="T117" s="490"/>
      <c r="U117" s="490"/>
      <c r="V117" s="490"/>
      <c r="W117" s="490"/>
      <c r="X117" s="490"/>
      <c r="AA117" s="498" t="s">
        <v>1019</v>
      </c>
      <c r="AB117" s="498"/>
      <c r="AC117" s="498"/>
      <c r="AD117" s="493"/>
      <c r="AE117" s="493"/>
      <c r="AF117" s="206"/>
      <c r="AG117" s="500" t="s">
        <v>1020</v>
      </c>
      <c r="AH117" s="500"/>
      <c r="AI117" s="500"/>
      <c r="AJ117" s="493"/>
      <c r="AK117" s="493"/>
      <c r="AL117" s="206"/>
      <c r="AM117" s="501" t="s">
        <v>1021</v>
      </c>
      <c r="AN117" s="501"/>
      <c r="AO117" s="501"/>
      <c r="AP117" s="493"/>
      <c r="AQ117" s="493"/>
      <c r="AR117" s="206"/>
      <c r="AS117" s="499"/>
      <c r="AT117" s="499"/>
      <c r="AU117" s="499"/>
      <c r="AX117" s="329">
        <f>IF(W117="Non",5,AP117)</f>
        <v>0</v>
      </c>
      <c r="AY117" s="329"/>
      <c r="AZ117" s="329">
        <f>IF(Y117="Non",5,AR117)</f>
        <v>0</v>
      </c>
      <c r="BA117" s="329"/>
      <c r="BB117" s="329">
        <f>IF(AA117="Non",5,AT117)</f>
        <v>0</v>
      </c>
      <c r="BC117" s="329"/>
    </row>
    <row r="118" spans="1:55" ht="12" customHeight="1" x14ac:dyDescent="0.25">
      <c r="B118" s="489"/>
      <c r="C118" s="489"/>
      <c r="D118" s="489"/>
      <c r="E118" s="489"/>
      <c r="F118" s="489"/>
      <c r="G118" s="206"/>
      <c r="H118" s="490"/>
      <c r="I118" s="490"/>
      <c r="J118" s="490"/>
      <c r="K118" s="490"/>
      <c r="L118" s="490"/>
      <c r="M118" s="490"/>
      <c r="N118" s="490"/>
      <c r="O118" s="490"/>
      <c r="P118" s="490"/>
      <c r="Q118" s="490"/>
      <c r="R118" s="490"/>
      <c r="S118" s="490"/>
      <c r="T118" s="490"/>
      <c r="U118" s="490"/>
      <c r="V118" s="490"/>
      <c r="W118" s="490"/>
      <c r="X118" s="490"/>
      <c r="AA118" s="498"/>
      <c r="AB118" s="498"/>
      <c r="AC118" s="498"/>
      <c r="AD118" s="493"/>
      <c r="AE118" s="493"/>
      <c r="AF118" s="206"/>
      <c r="AG118" s="500"/>
      <c r="AH118" s="500"/>
      <c r="AI118" s="500"/>
      <c r="AJ118" s="493"/>
      <c r="AK118" s="493"/>
      <c r="AL118" s="206"/>
      <c r="AM118" s="501"/>
      <c r="AN118" s="501"/>
      <c r="AO118" s="501"/>
      <c r="AP118" s="493"/>
      <c r="AQ118" s="493"/>
      <c r="AR118" s="206"/>
      <c r="AS118" s="499"/>
      <c r="AT118" s="499"/>
      <c r="AU118" s="499"/>
      <c r="AX118" s="329"/>
      <c r="AY118" s="329"/>
      <c r="AZ118" s="329"/>
      <c r="BA118" s="329"/>
      <c r="BB118" s="329"/>
      <c r="BC118" s="329"/>
    </row>
    <row r="119" spans="1:55" ht="12" customHeight="1" x14ac:dyDescent="0.25">
      <c r="B119" s="489"/>
      <c r="C119" s="489"/>
      <c r="D119" s="489"/>
      <c r="E119" s="489"/>
      <c r="F119" s="489"/>
      <c r="G119" s="206"/>
      <c r="H119" s="490" t="s">
        <v>1022</v>
      </c>
      <c r="I119" s="490"/>
      <c r="J119" s="490"/>
      <c r="K119" s="490"/>
      <c r="L119" s="490"/>
      <c r="M119" s="490"/>
      <c r="N119" s="490"/>
      <c r="O119" s="490"/>
      <c r="P119" s="490"/>
      <c r="Q119" s="490"/>
      <c r="R119" s="490"/>
      <c r="S119" s="490"/>
      <c r="T119" s="490"/>
      <c r="U119" s="490"/>
      <c r="V119" s="490"/>
      <c r="W119" s="491"/>
      <c r="X119" s="491"/>
      <c r="Y119" s="206"/>
      <c r="Z119" s="206"/>
      <c r="AA119" s="492" t="s">
        <v>1023</v>
      </c>
      <c r="AB119" s="492"/>
      <c r="AC119" s="492"/>
      <c r="AD119" s="492"/>
      <c r="AE119" s="492"/>
      <c r="AF119" s="492"/>
      <c r="AG119" s="492"/>
      <c r="AH119" s="492"/>
      <c r="AI119" s="492"/>
      <c r="AJ119" s="492"/>
      <c r="AK119" s="492"/>
      <c r="AL119" s="492"/>
      <c r="AM119" s="492"/>
      <c r="AN119" s="492"/>
      <c r="AO119" s="492"/>
      <c r="AP119" s="493"/>
      <c r="AQ119" s="493"/>
      <c r="AR119" s="206"/>
      <c r="AS119" s="499"/>
      <c r="AT119" s="499"/>
      <c r="AU119" s="499"/>
      <c r="AX119" s="329">
        <f>IF(W119="Non",5,AP119)</f>
        <v>0</v>
      </c>
      <c r="AY119" s="329"/>
    </row>
    <row r="120" spans="1:55" ht="12" customHeight="1" x14ac:dyDescent="0.25">
      <c r="B120" s="489"/>
      <c r="C120" s="489"/>
      <c r="D120" s="489"/>
      <c r="E120" s="489"/>
      <c r="F120" s="489"/>
      <c r="G120" s="206"/>
      <c r="H120" s="490"/>
      <c r="I120" s="490"/>
      <c r="J120" s="490"/>
      <c r="K120" s="490"/>
      <c r="L120" s="490"/>
      <c r="M120" s="490"/>
      <c r="N120" s="490"/>
      <c r="O120" s="490"/>
      <c r="P120" s="490"/>
      <c r="Q120" s="490"/>
      <c r="R120" s="490"/>
      <c r="S120" s="490"/>
      <c r="T120" s="490"/>
      <c r="U120" s="490"/>
      <c r="V120" s="490"/>
      <c r="W120" s="491"/>
      <c r="X120" s="491"/>
      <c r="Y120" s="206"/>
      <c r="Z120" s="206"/>
      <c r="AA120" s="492"/>
      <c r="AB120" s="492"/>
      <c r="AC120" s="492"/>
      <c r="AD120" s="492"/>
      <c r="AE120" s="492"/>
      <c r="AF120" s="492"/>
      <c r="AG120" s="492"/>
      <c r="AH120" s="492"/>
      <c r="AI120" s="492"/>
      <c r="AJ120" s="492"/>
      <c r="AK120" s="492"/>
      <c r="AL120" s="492"/>
      <c r="AM120" s="492"/>
      <c r="AN120" s="492"/>
      <c r="AO120" s="492"/>
      <c r="AP120" s="493"/>
      <c r="AQ120" s="493"/>
      <c r="AR120" s="206"/>
      <c r="AS120" s="499"/>
      <c r="AT120" s="499"/>
      <c r="AU120" s="499"/>
      <c r="AX120" s="329"/>
      <c r="AY120" s="329"/>
    </row>
    <row r="121" spans="1:55" ht="12" customHeight="1" x14ac:dyDescent="0.25">
      <c r="G121" s="206"/>
      <c r="AA121" s="206"/>
      <c r="AB121" s="206"/>
      <c r="AC121" s="206"/>
      <c r="AD121" s="206"/>
      <c r="AE121" s="206"/>
      <c r="AF121" s="206"/>
      <c r="AG121" s="206"/>
      <c r="AH121" s="206"/>
      <c r="AI121" s="206"/>
      <c r="AJ121" s="206"/>
      <c r="AK121" s="206"/>
      <c r="AL121" s="206"/>
      <c r="AM121" s="206"/>
      <c r="AN121" s="206"/>
      <c r="AO121" s="206"/>
      <c r="AP121" s="206"/>
      <c r="AQ121" s="206"/>
      <c r="AR121" s="206"/>
      <c r="AS121" s="206"/>
      <c r="AT121" s="206"/>
      <c r="AU121" s="206"/>
    </row>
    <row r="122" spans="1:55" ht="12" customHeight="1" x14ac:dyDescent="0.25">
      <c r="A122" s="98"/>
      <c r="B122" s="489" t="s">
        <v>1024</v>
      </c>
      <c r="C122" s="489"/>
      <c r="D122" s="489"/>
      <c r="E122" s="489"/>
      <c r="F122" s="489"/>
      <c r="G122" s="206"/>
      <c r="H122" s="490" t="s">
        <v>1025</v>
      </c>
      <c r="I122" s="490"/>
      <c r="J122" s="490"/>
      <c r="K122" s="490"/>
      <c r="L122" s="490"/>
      <c r="M122" s="490"/>
      <c r="N122" s="490"/>
      <c r="O122" s="490"/>
      <c r="P122" s="490"/>
      <c r="Q122" s="490"/>
      <c r="R122" s="490"/>
      <c r="S122" s="490"/>
      <c r="T122" s="490"/>
      <c r="U122" s="490"/>
      <c r="V122" s="490"/>
      <c r="W122" s="491"/>
      <c r="X122" s="491"/>
      <c r="AA122" s="492" t="s">
        <v>1026</v>
      </c>
      <c r="AB122" s="492"/>
      <c r="AC122" s="492"/>
      <c r="AD122" s="492"/>
      <c r="AE122" s="492"/>
      <c r="AF122" s="492"/>
      <c r="AG122" s="492"/>
      <c r="AH122" s="492"/>
      <c r="AI122" s="492"/>
      <c r="AJ122" s="492"/>
      <c r="AK122" s="492"/>
      <c r="AL122" s="492"/>
      <c r="AM122" s="492"/>
      <c r="AN122" s="492"/>
      <c r="AO122" s="492"/>
      <c r="AP122" s="493"/>
      <c r="AQ122" s="493"/>
      <c r="AS122" s="496">
        <f>(AX122+AX126+AZ126)*2/3</f>
        <v>0</v>
      </c>
      <c r="AT122" s="496"/>
      <c r="AU122" s="496"/>
      <c r="AV122" s="206"/>
      <c r="AX122" s="329">
        <f>IF(W122="Non",0,AP122)</f>
        <v>0</v>
      </c>
      <c r="AY122" s="329"/>
    </row>
    <row r="123" spans="1:55" ht="12" customHeight="1" x14ac:dyDescent="0.25">
      <c r="B123" s="489"/>
      <c r="C123" s="489"/>
      <c r="D123" s="489"/>
      <c r="E123" s="489"/>
      <c r="F123" s="489"/>
      <c r="G123" s="206"/>
      <c r="H123" s="490"/>
      <c r="I123" s="490"/>
      <c r="J123" s="490"/>
      <c r="K123" s="490"/>
      <c r="L123" s="490"/>
      <c r="M123" s="490"/>
      <c r="N123" s="490"/>
      <c r="O123" s="490"/>
      <c r="P123" s="490"/>
      <c r="Q123" s="490"/>
      <c r="R123" s="490"/>
      <c r="S123" s="490"/>
      <c r="T123" s="490"/>
      <c r="U123" s="490"/>
      <c r="V123" s="490"/>
      <c r="W123" s="491"/>
      <c r="X123" s="491"/>
      <c r="AA123" s="492"/>
      <c r="AB123" s="492"/>
      <c r="AC123" s="492"/>
      <c r="AD123" s="492"/>
      <c r="AE123" s="492"/>
      <c r="AF123" s="492"/>
      <c r="AG123" s="492"/>
      <c r="AH123" s="492"/>
      <c r="AI123" s="492"/>
      <c r="AJ123" s="492"/>
      <c r="AK123" s="492"/>
      <c r="AL123" s="492"/>
      <c r="AM123" s="492"/>
      <c r="AN123" s="492"/>
      <c r="AO123" s="492"/>
      <c r="AP123" s="493"/>
      <c r="AQ123" s="493"/>
      <c r="AS123" s="496"/>
      <c r="AT123" s="496"/>
      <c r="AU123" s="496"/>
      <c r="AX123" s="329"/>
      <c r="AY123" s="329"/>
    </row>
    <row r="124" spans="1:55" ht="12" customHeight="1" x14ac:dyDescent="0.25">
      <c r="B124" s="489"/>
      <c r="C124" s="489"/>
      <c r="D124" s="489"/>
      <c r="E124" s="489"/>
      <c r="F124" s="489"/>
      <c r="G124" s="206"/>
      <c r="H124" s="490" t="s">
        <v>1027</v>
      </c>
      <c r="I124" s="490"/>
      <c r="J124" s="490"/>
      <c r="K124" s="490"/>
      <c r="L124" s="490"/>
      <c r="M124" s="490"/>
      <c r="N124" s="490"/>
      <c r="O124" s="490"/>
      <c r="P124" s="490"/>
      <c r="Q124" s="490"/>
      <c r="R124" s="490"/>
      <c r="S124" s="490"/>
      <c r="T124" s="490"/>
      <c r="U124" s="490"/>
      <c r="V124" s="490"/>
      <c r="W124" s="491"/>
      <c r="X124" s="491"/>
      <c r="AG124" s="206"/>
      <c r="AH124" s="206"/>
      <c r="AI124" s="206"/>
      <c r="AJ124" s="206"/>
      <c r="AK124" s="206"/>
      <c r="AL124" s="206"/>
      <c r="AM124" s="206"/>
      <c r="AN124" s="206"/>
      <c r="AO124" s="206"/>
      <c r="AP124" s="206"/>
      <c r="AQ124" s="206"/>
      <c r="AR124" s="96"/>
      <c r="AS124" s="496"/>
      <c r="AT124" s="496"/>
      <c r="AU124" s="496"/>
      <c r="AX124" s="329"/>
      <c r="AY124" s="329"/>
    </row>
    <row r="125" spans="1:55" ht="12" customHeight="1" x14ac:dyDescent="0.25">
      <c r="B125" s="489"/>
      <c r="C125" s="489"/>
      <c r="D125" s="489"/>
      <c r="E125" s="489"/>
      <c r="F125" s="489"/>
      <c r="G125" s="206"/>
      <c r="H125" s="490"/>
      <c r="I125" s="490"/>
      <c r="J125" s="490"/>
      <c r="K125" s="490"/>
      <c r="L125" s="490"/>
      <c r="M125" s="490"/>
      <c r="N125" s="490"/>
      <c r="O125" s="490"/>
      <c r="P125" s="490"/>
      <c r="Q125" s="490"/>
      <c r="R125" s="490"/>
      <c r="S125" s="490"/>
      <c r="T125" s="490"/>
      <c r="U125" s="490"/>
      <c r="V125" s="490"/>
      <c r="W125" s="491"/>
      <c r="X125" s="491"/>
      <c r="AA125" s="494" t="s">
        <v>1028</v>
      </c>
      <c r="AB125" s="494"/>
      <c r="AC125" s="494"/>
      <c r="AD125" s="494"/>
      <c r="AE125" s="494"/>
      <c r="AF125" s="494"/>
      <c r="AG125" s="494"/>
      <c r="AH125" s="494"/>
      <c r="AI125" s="494"/>
      <c r="AJ125" s="494"/>
      <c r="AK125" s="494"/>
      <c r="AL125" s="494"/>
      <c r="AM125" s="494"/>
      <c r="AN125" s="495" t="str">
        <f>Financement!AP21</f>
        <v>remplir objectifs</v>
      </c>
      <c r="AO125" s="495"/>
      <c r="AP125" s="495"/>
      <c r="AQ125" s="495"/>
      <c r="AR125" s="96"/>
      <c r="AS125" s="496"/>
      <c r="AT125" s="496"/>
      <c r="AU125" s="496"/>
      <c r="AX125" s="329"/>
      <c r="AY125" s="329"/>
    </row>
    <row r="126" spans="1:55" ht="12" customHeight="1" x14ac:dyDescent="0.25">
      <c r="B126" s="489"/>
      <c r="C126" s="489"/>
      <c r="D126" s="489"/>
      <c r="E126" s="489"/>
      <c r="F126" s="489"/>
      <c r="G126" s="206"/>
      <c r="H126" s="490" t="s">
        <v>1029</v>
      </c>
      <c r="I126" s="490"/>
      <c r="J126" s="490"/>
      <c r="K126" s="490"/>
      <c r="L126" s="490"/>
      <c r="M126" s="490"/>
      <c r="N126" s="490"/>
      <c r="O126" s="490"/>
      <c r="P126" s="490"/>
      <c r="Q126" s="490"/>
      <c r="R126" s="490"/>
      <c r="S126" s="490"/>
      <c r="T126" s="490"/>
      <c r="U126" s="490"/>
      <c r="V126" s="490"/>
      <c r="W126" s="491"/>
      <c r="X126" s="491"/>
      <c r="AA126" s="494"/>
      <c r="AB126" s="494"/>
      <c r="AC126" s="494"/>
      <c r="AD126" s="494"/>
      <c r="AE126" s="494"/>
      <c r="AF126" s="494"/>
      <c r="AG126" s="494"/>
      <c r="AH126" s="494"/>
      <c r="AI126" s="494"/>
      <c r="AJ126" s="494"/>
      <c r="AK126" s="494"/>
      <c r="AL126" s="494"/>
      <c r="AM126" s="494"/>
      <c r="AN126" s="495"/>
      <c r="AO126" s="495"/>
      <c r="AP126" s="495"/>
      <c r="AQ126" s="495"/>
      <c r="AR126" s="96"/>
      <c r="AS126" s="496"/>
      <c r="AT126" s="496"/>
      <c r="AU126" s="496"/>
      <c r="AX126" s="329">
        <f>IF(W126="Oui",5,0)</f>
        <v>0</v>
      </c>
      <c r="AY126" s="329"/>
      <c r="AZ126" s="329">
        <f>AP127</f>
        <v>0</v>
      </c>
      <c r="BA126" s="329"/>
    </row>
    <row r="127" spans="1:55" ht="12" customHeight="1" x14ac:dyDescent="0.25">
      <c r="B127" s="489"/>
      <c r="C127" s="489"/>
      <c r="D127" s="489"/>
      <c r="E127" s="489"/>
      <c r="F127" s="489"/>
      <c r="G127" s="206"/>
      <c r="H127" s="490"/>
      <c r="I127" s="490"/>
      <c r="J127" s="490"/>
      <c r="K127" s="490"/>
      <c r="L127" s="490"/>
      <c r="M127" s="490"/>
      <c r="N127" s="490"/>
      <c r="O127" s="490"/>
      <c r="P127" s="490"/>
      <c r="Q127" s="490"/>
      <c r="R127" s="490"/>
      <c r="S127" s="490"/>
      <c r="T127" s="490"/>
      <c r="U127" s="490"/>
      <c r="V127" s="490"/>
      <c r="W127" s="491"/>
      <c r="X127" s="491"/>
      <c r="AA127" s="492" t="s">
        <v>1030</v>
      </c>
      <c r="AB127" s="492"/>
      <c r="AC127" s="492"/>
      <c r="AD127" s="492"/>
      <c r="AE127" s="492"/>
      <c r="AF127" s="492"/>
      <c r="AG127" s="492"/>
      <c r="AH127" s="492"/>
      <c r="AI127" s="492"/>
      <c r="AJ127" s="492"/>
      <c r="AK127" s="492"/>
      <c r="AL127" s="492"/>
      <c r="AM127" s="492"/>
      <c r="AN127" s="492"/>
      <c r="AO127" s="492"/>
      <c r="AP127" s="493"/>
      <c r="AQ127" s="493"/>
      <c r="AS127" s="496"/>
      <c r="AT127" s="496"/>
      <c r="AU127" s="496"/>
      <c r="AX127" s="329"/>
      <c r="AY127" s="329"/>
      <c r="AZ127" s="329"/>
      <c r="BA127" s="329"/>
    </row>
    <row r="128" spans="1:55" ht="12" customHeight="1" x14ac:dyDescent="0.25">
      <c r="AA128" s="492"/>
      <c r="AB128" s="492"/>
      <c r="AC128" s="492"/>
      <c r="AD128" s="492"/>
      <c r="AE128" s="492"/>
      <c r="AF128" s="492"/>
      <c r="AG128" s="492"/>
      <c r="AH128" s="492"/>
      <c r="AI128" s="492"/>
      <c r="AJ128" s="492"/>
      <c r="AK128" s="492"/>
      <c r="AL128" s="492"/>
      <c r="AM128" s="492"/>
      <c r="AN128" s="492"/>
      <c r="AO128" s="492"/>
      <c r="AP128" s="493"/>
      <c r="AQ128" s="493"/>
      <c r="AS128" s="496"/>
      <c r="AT128" s="496"/>
      <c r="AU128" s="496"/>
    </row>
    <row r="130" spans="1:57" ht="12" customHeight="1" x14ac:dyDescent="0.25">
      <c r="A130" s="295" t="s">
        <v>879</v>
      </c>
      <c r="B130" s="295"/>
      <c r="C130" s="295"/>
      <c r="D130" s="295"/>
      <c r="E130" s="295"/>
      <c r="F130" s="295"/>
      <c r="G130" s="295"/>
      <c r="H130" s="295"/>
      <c r="I130" s="295"/>
      <c r="J130" s="295"/>
      <c r="K130" s="295"/>
      <c r="L130" s="295"/>
      <c r="M130" s="295"/>
      <c r="N130" s="295"/>
      <c r="O130" s="295"/>
      <c r="P130" s="295"/>
      <c r="Q130" s="295"/>
      <c r="R130" s="295"/>
      <c r="S130" s="295"/>
      <c r="T130" s="295"/>
      <c r="U130" s="295"/>
      <c r="V130" s="295"/>
      <c r="W130" s="295"/>
      <c r="X130" s="295"/>
      <c r="Y130" s="295"/>
      <c r="Z130" s="295"/>
      <c r="AA130" s="295"/>
      <c r="AB130" s="295"/>
      <c r="AC130" s="295"/>
      <c r="AD130" s="295"/>
      <c r="AE130" s="295"/>
      <c r="AF130" s="295"/>
      <c r="AG130" s="295"/>
      <c r="AH130" s="295"/>
      <c r="AI130" s="295"/>
      <c r="AJ130" s="295"/>
      <c r="AK130" s="295"/>
      <c r="AL130" s="295"/>
      <c r="AM130" s="295"/>
      <c r="AN130" s="295"/>
      <c r="AO130" s="295"/>
      <c r="AP130" s="295"/>
      <c r="AQ130" s="295"/>
      <c r="AR130" s="295"/>
      <c r="AS130" s="295"/>
      <c r="AT130" s="295"/>
      <c r="AU130" s="295"/>
      <c r="AV130" s="295"/>
      <c r="AX130" s="104">
        <v>1</v>
      </c>
    </row>
    <row r="131" spans="1:57" ht="12" customHeight="1" x14ac:dyDescent="0.25">
      <c r="A131" s="295"/>
      <c r="B131" s="295"/>
      <c r="C131" s="295"/>
      <c r="D131" s="295"/>
      <c r="E131" s="295"/>
      <c r="F131" s="295"/>
      <c r="G131" s="295"/>
      <c r="H131" s="295"/>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295"/>
      <c r="AE131" s="295"/>
      <c r="AF131" s="295"/>
      <c r="AG131" s="295"/>
      <c r="AH131" s="295"/>
      <c r="AI131" s="295"/>
      <c r="AJ131" s="295"/>
      <c r="AK131" s="295"/>
      <c r="AL131" s="295"/>
      <c r="AM131" s="295"/>
      <c r="AN131" s="295"/>
      <c r="AO131" s="295"/>
      <c r="AP131" s="295"/>
      <c r="AQ131" s="295"/>
      <c r="AR131" s="295"/>
      <c r="AS131" s="295"/>
      <c r="AT131" s="295"/>
      <c r="AU131" s="295"/>
      <c r="AV131" s="295"/>
      <c r="AX131" s="104">
        <v>2</v>
      </c>
      <c r="BB131" s="488" t="s">
        <v>192</v>
      </c>
      <c r="BC131" s="488"/>
      <c r="BD131" s="488"/>
      <c r="BE131" s="488"/>
    </row>
    <row r="132" spans="1:57" ht="12" customHeight="1" x14ac:dyDescent="0.25">
      <c r="A132" s="287"/>
      <c r="B132" s="287"/>
      <c r="C132" s="287"/>
      <c r="D132" s="288">
        <f>$D$1</f>
        <v>0</v>
      </c>
      <c r="E132" s="288"/>
      <c r="F132" s="288"/>
      <c r="G132" s="288"/>
      <c r="H132" s="288"/>
      <c r="I132" s="288"/>
      <c r="J132" s="288"/>
      <c r="K132" s="288"/>
      <c r="L132" s="288"/>
      <c r="M132" s="288"/>
      <c r="N132" s="288"/>
      <c r="O132" s="288"/>
      <c r="P132" s="288"/>
      <c r="Q132" s="288"/>
      <c r="R132" s="288"/>
      <c r="S132" s="288"/>
      <c r="T132" s="288"/>
      <c r="U132" s="288"/>
      <c r="V132" s="288"/>
      <c r="W132" s="288"/>
      <c r="X132" s="288"/>
      <c r="Y132" s="288"/>
      <c r="Z132" s="288"/>
      <c r="AA132" s="288"/>
      <c r="AB132" s="288"/>
      <c r="AC132" s="288"/>
      <c r="AD132" s="288"/>
      <c r="AE132" s="288"/>
      <c r="AF132" s="288"/>
      <c r="AG132" s="288"/>
      <c r="AH132" s="288"/>
      <c r="AI132" s="288"/>
      <c r="AJ132" s="288"/>
      <c r="AK132" s="288"/>
      <c r="AL132" s="288"/>
      <c r="AM132" s="288"/>
      <c r="AN132" s="381" t="s">
        <v>970</v>
      </c>
      <c r="AO132" s="381"/>
      <c r="AP132" s="381"/>
      <c r="AQ132" s="381"/>
      <c r="AR132" s="381"/>
      <c r="AS132" s="381"/>
      <c r="AT132" s="381"/>
      <c r="AU132" s="381"/>
      <c r="AV132" s="381"/>
      <c r="AX132" s="104">
        <v>3</v>
      </c>
      <c r="BB132" s="488"/>
      <c r="BC132" s="488"/>
      <c r="BD132" s="488"/>
      <c r="BE132" s="488"/>
    </row>
    <row r="133" spans="1:57" ht="12" customHeight="1" x14ac:dyDescent="0.25">
      <c r="A133" s="287"/>
      <c r="B133" s="287"/>
      <c r="C133" s="287"/>
      <c r="D133" s="288"/>
      <c r="E133" s="288"/>
      <c r="F133" s="288"/>
      <c r="G133" s="288"/>
      <c r="H133" s="288"/>
      <c r="I133" s="288"/>
      <c r="J133" s="288"/>
      <c r="K133" s="288"/>
      <c r="L133" s="288"/>
      <c r="M133" s="288"/>
      <c r="N133" s="288"/>
      <c r="O133" s="288"/>
      <c r="P133" s="288"/>
      <c r="Q133" s="288"/>
      <c r="R133" s="288"/>
      <c r="S133" s="288"/>
      <c r="T133" s="288"/>
      <c r="U133" s="288"/>
      <c r="V133" s="288"/>
      <c r="W133" s="288"/>
      <c r="X133" s="288"/>
      <c r="Y133" s="288"/>
      <c r="Z133" s="288"/>
      <c r="AA133" s="288"/>
      <c r="AB133" s="288"/>
      <c r="AC133" s="288"/>
      <c r="AD133" s="288"/>
      <c r="AE133" s="288"/>
      <c r="AF133" s="288"/>
      <c r="AG133" s="288"/>
      <c r="AH133" s="288"/>
      <c r="AI133" s="288"/>
      <c r="AJ133" s="288"/>
      <c r="AK133" s="288"/>
      <c r="AL133" s="288"/>
      <c r="AM133" s="288"/>
      <c r="AN133" s="381"/>
      <c r="AO133" s="381"/>
      <c r="AP133" s="381"/>
      <c r="AQ133" s="381"/>
      <c r="AR133" s="381"/>
      <c r="AS133" s="381"/>
      <c r="AT133" s="381"/>
      <c r="AU133" s="381"/>
      <c r="AV133" s="381"/>
      <c r="AX133" s="104">
        <v>4</v>
      </c>
    </row>
    <row r="134" spans="1:57" ht="12" customHeight="1" x14ac:dyDescent="0.25">
      <c r="A134" s="287"/>
      <c r="B134" s="287"/>
      <c r="C134" s="287"/>
      <c r="D134" s="288"/>
      <c r="E134" s="288"/>
      <c r="F134" s="288"/>
      <c r="G134" s="288"/>
      <c r="H134" s="288"/>
      <c r="I134" s="288"/>
      <c r="J134" s="288"/>
      <c r="K134" s="288"/>
      <c r="L134" s="288"/>
      <c r="M134" s="288"/>
      <c r="N134" s="288"/>
      <c r="O134" s="288"/>
      <c r="P134" s="288"/>
      <c r="Q134" s="288"/>
      <c r="R134" s="288"/>
      <c r="S134" s="288"/>
      <c r="T134" s="288"/>
      <c r="U134" s="288"/>
      <c r="V134" s="288"/>
      <c r="W134" s="288"/>
      <c r="X134" s="288"/>
      <c r="Y134" s="288"/>
      <c r="Z134" s="288"/>
      <c r="AA134" s="288"/>
      <c r="AB134" s="288"/>
      <c r="AC134" s="288"/>
      <c r="AD134" s="288"/>
      <c r="AE134" s="288"/>
      <c r="AF134" s="288"/>
      <c r="AG134" s="288"/>
      <c r="AH134" s="288"/>
      <c r="AI134" s="288"/>
      <c r="AJ134" s="288"/>
      <c r="AK134" s="288"/>
      <c r="AL134" s="288"/>
      <c r="AM134" s="288"/>
      <c r="AN134" s="381"/>
      <c r="AO134" s="381"/>
      <c r="AP134" s="381"/>
      <c r="AQ134" s="381"/>
      <c r="AR134" s="381"/>
      <c r="AS134" s="381"/>
      <c r="AT134" s="381"/>
      <c r="AU134" s="381"/>
      <c r="AV134" s="381"/>
      <c r="AX134" s="104">
        <v>5</v>
      </c>
    </row>
    <row r="135" spans="1:57" ht="12" customHeight="1" x14ac:dyDescent="0.25">
      <c r="D135" s="96"/>
      <c r="E135" s="96"/>
      <c r="F135" s="96"/>
      <c r="G135" s="96"/>
      <c r="H135" s="96"/>
      <c r="I135" s="96"/>
      <c r="J135" s="96"/>
      <c r="K135" s="96"/>
      <c r="L135" s="96"/>
      <c r="M135" s="96"/>
      <c r="N135" s="96"/>
      <c r="O135" s="96"/>
      <c r="P135" s="96"/>
      <c r="Q135" s="96"/>
      <c r="R135" s="96"/>
      <c r="S135" s="96"/>
      <c r="T135" s="96"/>
      <c r="U135" s="96"/>
      <c r="V135" s="96"/>
      <c r="W135" s="96"/>
      <c r="X135" s="96"/>
      <c r="Y135" s="96"/>
      <c r="Z135" s="96"/>
      <c r="AA135" s="96"/>
      <c r="AB135" s="96"/>
      <c r="AC135" s="96"/>
      <c r="AD135" s="96"/>
      <c r="AE135" s="96"/>
      <c r="AF135" s="96"/>
      <c r="AG135" s="96"/>
      <c r="AH135" s="96"/>
      <c r="AI135" s="96"/>
      <c r="AJ135" s="96"/>
      <c r="AK135" s="96"/>
      <c r="AL135" s="96"/>
      <c r="AM135" s="96"/>
      <c r="AN135" s="96"/>
      <c r="AO135" s="96"/>
      <c r="AP135" s="96"/>
      <c r="AQ135" s="96"/>
      <c r="AR135" s="96"/>
      <c r="AS135" s="96"/>
      <c r="AT135" s="96"/>
      <c r="AU135" s="96"/>
      <c r="AV135" s="96"/>
    </row>
    <row r="136" spans="1:57" ht="12" customHeight="1" x14ac:dyDescent="0.25">
      <c r="D136" s="96"/>
      <c r="E136" s="96"/>
      <c r="F136" s="96"/>
      <c r="G136" s="96"/>
      <c r="H136" s="96"/>
      <c r="I136" s="96"/>
      <c r="J136" s="96"/>
      <c r="K136" s="96"/>
      <c r="L136" s="96"/>
      <c r="M136" s="96"/>
      <c r="N136" s="96"/>
      <c r="O136" s="96"/>
      <c r="P136" s="96"/>
      <c r="Q136" s="96"/>
      <c r="R136" s="96"/>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row>
    <row r="137" spans="1:57" ht="12" customHeight="1" x14ac:dyDescent="0.25">
      <c r="E137" s="482" t="s">
        <v>990</v>
      </c>
      <c r="F137" s="482"/>
      <c r="G137" s="482"/>
      <c r="H137" s="482"/>
      <c r="I137" s="482"/>
      <c r="J137" s="482"/>
      <c r="K137" s="482"/>
      <c r="L137" s="482"/>
      <c r="M137" s="482"/>
      <c r="N137" s="482"/>
      <c r="O137" s="197"/>
      <c r="P137" s="197"/>
      <c r="Q137" s="483" t="s">
        <v>1031</v>
      </c>
      <c r="R137" s="483"/>
      <c r="S137" s="483"/>
      <c r="T137" s="483"/>
      <c r="U137" s="483"/>
      <c r="V137" s="483"/>
      <c r="W137" s="483"/>
      <c r="X137" s="483"/>
      <c r="Y137" s="211"/>
      <c r="Z137" s="486"/>
      <c r="AA137" s="486"/>
      <c r="AB137" s="486"/>
      <c r="AC137" s="487" t="s">
        <v>1032</v>
      </c>
      <c r="AD137" s="487"/>
      <c r="AE137" s="487"/>
      <c r="AF137" s="212"/>
      <c r="AG137" s="197"/>
      <c r="AH137" s="484" t="s">
        <v>1033</v>
      </c>
      <c r="AI137" s="484"/>
      <c r="AJ137" s="484"/>
      <c r="AK137" s="484"/>
      <c r="AL137" s="484"/>
      <c r="AM137" s="484"/>
      <c r="AN137" s="484"/>
      <c r="AO137" s="484"/>
      <c r="AP137" s="484"/>
      <c r="AQ137" s="484"/>
      <c r="AR137" s="484"/>
      <c r="AS137" s="484"/>
      <c r="AT137" s="484"/>
      <c r="AU137" s="197"/>
      <c r="AV137" s="96"/>
    </row>
    <row r="138" spans="1:57" ht="12" customHeight="1" x14ac:dyDescent="0.25">
      <c r="D138" s="96"/>
      <c r="E138" s="482"/>
      <c r="F138" s="482"/>
      <c r="G138" s="482"/>
      <c r="H138" s="482"/>
      <c r="I138" s="482"/>
      <c r="J138" s="482"/>
      <c r="K138" s="482"/>
      <c r="L138" s="482"/>
      <c r="M138" s="482"/>
      <c r="N138" s="482"/>
      <c r="O138" s="197"/>
      <c r="P138" s="197"/>
      <c r="Q138" s="483"/>
      <c r="R138" s="483"/>
      <c r="S138" s="483"/>
      <c r="T138" s="483"/>
      <c r="U138" s="483"/>
      <c r="V138" s="483"/>
      <c r="W138" s="483"/>
      <c r="X138" s="483"/>
      <c r="Y138" s="213"/>
      <c r="Z138" s="486"/>
      <c r="AA138" s="486"/>
      <c r="AB138" s="486"/>
      <c r="AC138" s="487"/>
      <c r="AD138" s="487"/>
      <c r="AE138" s="487"/>
      <c r="AF138" s="214"/>
      <c r="AG138" s="197"/>
      <c r="AH138" s="484"/>
      <c r="AI138" s="484"/>
      <c r="AJ138" s="484"/>
      <c r="AK138" s="484"/>
      <c r="AL138" s="484"/>
      <c r="AM138" s="484"/>
      <c r="AN138" s="484"/>
      <c r="AO138" s="484"/>
      <c r="AP138" s="484"/>
      <c r="AQ138" s="484"/>
      <c r="AR138" s="484"/>
      <c r="AS138" s="484"/>
      <c r="AT138" s="484"/>
      <c r="AU138" s="197"/>
      <c r="AV138" s="96"/>
    </row>
    <row r="139" spans="1:57" ht="12" customHeight="1" x14ac:dyDescent="0.25">
      <c r="E139" s="482"/>
      <c r="F139" s="482"/>
      <c r="G139" s="482"/>
      <c r="H139" s="482"/>
      <c r="I139" s="482"/>
      <c r="J139" s="482"/>
      <c r="K139" s="482"/>
      <c r="L139" s="482"/>
      <c r="M139" s="482"/>
      <c r="N139" s="482"/>
      <c r="O139" s="197"/>
      <c r="P139" s="197"/>
      <c r="Q139" s="483"/>
      <c r="R139" s="483"/>
      <c r="S139" s="483"/>
      <c r="T139" s="483"/>
      <c r="U139" s="483"/>
      <c r="V139" s="483"/>
      <c r="W139" s="483"/>
      <c r="X139" s="483"/>
      <c r="Y139" s="215"/>
      <c r="Z139" s="486"/>
      <c r="AA139" s="486"/>
      <c r="AB139" s="486"/>
      <c r="AC139" s="487"/>
      <c r="AD139" s="487"/>
      <c r="AE139" s="487"/>
      <c r="AF139" s="216"/>
      <c r="AG139" s="197"/>
      <c r="AH139" s="484"/>
      <c r="AI139" s="484"/>
      <c r="AJ139" s="484"/>
      <c r="AK139" s="484"/>
      <c r="AL139" s="484"/>
      <c r="AM139" s="484"/>
      <c r="AN139" s="484"/>
      <c r="AO139" s="484"/>
      <c r="AP139" s="484"/>
      <c r="AQ139" s="484"/>
      <c r="AR139" s="484"/>
      <c r="AS139" s="484"/>
      <c r="AT139" s="484"/>
      <c r="AU139" s="197"/>
      <c r="AV139" s="96"/>
    </row>
    <row r="140" spans="1:57" ht="12" customHeight="1" x14ac:dyDescent="0.25">
      <c r="D140" s="96"/>
      <c r="E140" s="96"/>
      <c r="F140" s="96"/>
      <c r="G140" s="96"/>
      <c r="H140" s="96"/>
      <c r="I140" s="96"/>
      <c r="J140" s="96"/>
      <c r="K140" s="96"/>
      <c r="L140" s="96"/>
      <c r="M140" s="96"/>
      <c r="N140" s="96"/>
      <c r="O140" s="96"/>
      <c r="P140" s="96"/>
      <c r="Q140" s="96"/>
      <c r="R140" s="96"/>
      <c r="S140" s="96"/>
      <c r="T140" s="96"/>
      <c r="U140" s="96"/>
      <c r="V140" s="96"/>
      <c r="W140" s="96"/>
      <c r="X140" s="96"/>
      <c r="Y140" s="96"/>
      <c r="Z140" s="96"/>
      <c r="AA140" s="96"/>
      <c r="AB140" s="96"/>
      <c r="AC140" s="96"/>
      <c r="AD140" s="96"/>
      <c r="AE140" s="96"/>
      <c r="AF140" s="96"/>
      <c r="AG140" s="96"/>
      <c r="AH140" s="96"/>
      <c r="AI140" s="197"/>
      <c r="AJ140" s="197"/>
      <c r="AK140" s="197"/>
      <c r="AL140" s="197"/>
      <c r="AM140" s="197"/>
      <c r="AN140" s="197"/>
      <c r="AO140" s="197"/>
      <c r="AP140" s="197"/>
      <c r="AQ140" s="197"/>
      <c r="AR140" s="197"/>
      <c r="AS140" s="197"/>
      <c r="AT140" s="197"/>
      <c r="AU140" s="197"/>
      <c r="AV140" s="96"/>
    </row>
    <row r="141" spans="1:57" ht="12" customHeight="1" x14ac:dyDescent="0.25">
      <c r="AH141" s="485"/>
      <c r="AI141" s="485"/>
      <c r="AJ141" s="485"/>
      <c r="AK141" s="485"/>
      <c r="AL141" s="485"/>
      <c r="AM141" s="485"/>
      <c r="AN141" s="485"/>
      <c r="AO141" s="485"/>
      <c r="AP141" s="485"/>
      <c r="AQ141" s="485"/>
      <c r="AR141" s="485"/>
      <c r="AS141" s="485"/>
      <c r="AT141" s="485"/>
      <c r="AU141" s="197"/>
      <c r="AV141" s="96"/>
    </row>
    <row r="142" spans="1:57" ht="12" customHeight="1" x14ac:dyDescent="0.25">
      <c r="AH142" s="485"/>
      <c r="AI142" s="485"/>
      <c r="AJ142" s="485"/>
      <c r="AK142" s="485"/>
      <c r="AL142" s="485"/>
      <c r="AM142" s="485"/>
      <c r="AN142" s="485"/>
      <c r="AO142" s="485"/>
      <c r="AP142" s="485"/>
      <c r="AQ142" s="485"/>
      <c r="AR142" s="485"/>
      <c r="AS142" s="485"/>
      <c r="AT142" s="485"/>
      <c r="AU142" s="197"/>
      <c r="AV142" s="96"/>
    </row>
    <row r="143" spans="1:57" ht="12" customHeight="1" x14ac:dyDescent="0.25">
      <c r="AH143" s="485"/>
      <c r="AI143" s="485"/>
      <c r="AJ143" s="485"/>
      <c r="AK143" s="485"/>
      <c r="AL143" s="485"/>
      <c r="AM143" s="485"/>
      <c r="AN143" s="485"/>
      <c r="AO143" s="485"/>
      <c r="AP143" s="485"/>
      <c r="AQ143" s="485"/>
      <c r="AR143" s="485"/>
      <c r="AS143" s="485"/>
      <c r="AT143" s="485"/>
      <c r="AU143" s="197"/>
      <c r="AV143" s="96"/>
    </row>
    <row r="144" spans="1:57" ht="12" customHeight="1" x14ac:dyDescent="0.25">
      <c r="AH144" s="485"/>
      <c r="AI144" s="485"/>
      <c r="AJ144" s="485"/>
      <c r="AK144" s="485"/>
      <c r="AL144" s="485"/>
      <c r="AM144" s="485"/>
      <c r="AN144" s="485"/>
      <c r="AO144" s="485"/>
      <c r="AP144" s="485"/>
      <c r="AQ144" s="485"/>
      <c r="AR144" s="485"/>
      <c r="AS144" s="485"/>
      <c r="AT144" s="485"/>
      <c r="AU144" s="197"/>
      <c r="AV144" s="96"/>
    </row>
    <row r="145" spans="7:48" ht="12" customHeight="1" x14ac:dyDescent="0.25">
      <c r="AH145" s="485"/>
      <c r="AI145" s="485"/>
      <c r="AJ145" s="485"/>
      <c r="AK145" s="485"/>
      <c r="AL145" s="485"/>
      <c r="AM145" s="485"/>
      <c r="AN145" s="485"/>
      <c r="AO145" s="485"/>
      <c r="AP145" s="485"/>
      <c r="AQ145" s="485"/>
      <c r="AR145" s="485"/>
      <c r="AS145" s="485"/>
      <c r="AT145" s="485"/>
      <c r="AU145" s="197"/>
      <c r="AV145" s="96"/>
    </row>
    <row r="146" spans="7:48" ht="12" customHeight="1" x14ac:dyDescent="0.25">
      <c r="AH146" s="485"/>
      <c r="AI146" s="485"/>
      <c r="AJ146" s="485"/>
      <c r="AK146" s="485"/>
      <c r="AL146" s="485"/>
      <c r="AM146" s="485"/>
      <c r="AN146" s="485"/>
      <c r="AO146" s="485"/>
      <c r="AP146" s="485"/>
      <c r="AQ146" s="485"/>
      <c r="AR146" s="485"/>
      <c r="AS146" s="485"/>
      <c r="AT146" s="485"/>
      <c r="AU146" s="197"/>
      <c r="AV146" s="96"/>
    </row>
    <row r="147" spans="7:48" ht="12" customHeight="1" x14ac:dyDescent="0.25">
      <c r="AH147" s="485"/>
      <c r="AI147" s="485"/>
      <c r="AJ147" s="485"/>
      <c r="AK147" s="485"/>
      <c r="AL147" s="485"/>
      <c r="AM147" s="485"/>
      <c r="AN147" s="485"/>
      <c r="AO147" s="485"/>
      <c r="AP147" s="485"/>
      <c r="AQ147" s="485"/>
      <c r="AR147" s="485"/>
      <c r="AS147" s="485"/>
      <c r="AT147" s="485"/>
      <c r="AU147" s="197"/>
      <c r="AV147" s="96"/>
    </row>
    <row r="148" spans="7:48" ht="12" customHeight="1" x14ac:dyDescent="0.25">
      <c r="AH148" s="485"/>
      <c r="AI148" s="485"/>
      <c r="AJ148" s="485"/>
      <c r="AK148" s="485"/>
      <c r="AL148" s="485"/>
      <c r="AM148" s="485"/>
      <c r="AN148" s="485"/>
      <c r="AO148" s="485"/>
      <c r="AP148" s="485"/>
      <c r="AQ148" s="485"/>
      <c r="AR148" s="485"/>
      <c r="AS148" s="485"/>
      <c r="AT148" s="485"/>
      <c r="AU148" s="197"/>
      <c r="AV148" s="96"/>
    </row>
    <row r="149" spans="7:48" ht="12" customHeight="1" x14ac:dyDescent="0.25">
      <c r="G149" s="116"/>
      <c r="H149" s="468" t="s">
        <v>882</v>
      </c>
      <c r="I149" s="468"/>
      <c r="J149" s="468" t="s">
        <v>1034</v>
      </c>
      <c r="K149" s="468"/>
      <c r="AH149" s="485"/>
      <c r="AI149" s="485"/>
      <c r="AJ149" s="485"/>
      <c r="AK149" s="485"/>
      <c r="AL149" s="485"/>
      <c r="AM149" s="485"/>
      <c r="AN149" s="485"/>
      <c r="AO149" s="485"/>
      <c r="AP149" s="485"/>
      <c r="AQ149" s="485"/>
      <c r="AR149" s="485"/>
      <c r="AS149" s="485"/>
      <c r="AT149" s="485"/>
      <c r="AU149" s="197"/>
      <c r="AV149" s="96"/>
    </row>
    <row r="150" spans="7:48" ht="12" customHeight="1" x14ac:dyDescent="0.25">
      <c r="G150" s="116" t="str">
        <f>B98</f>
        <v>Objectifs</v>
      </c>
      <c r="H150" s="467">
        <f>AS98</f>
        <v>0</v>
      </c>
      <c r="I150" s="467"/>
      <c r="J150" s="468">
        <v>5</v>
      </c>
      <c r="K150" s="468"/>
      <c r="AH150" s="485"/>
      <c r="AI150" s="485"/>
      <c r="AJ150" s="485"/>
      <c r="AK150" s="485"/>
      <c r="AL150" s="485"/>
      <c r="AM150" s="485"/>
      <c r="AN150" s="485"/>
      <c r="AO150" s="485"/>
      <c r="AP150" s="485"/>
      <c r="AQ150" s="485"/>
      <c r="AR150" s="485"/>
      <c r="AS150" s="485"/>
      <c r="AT150" s="485"/>
      <c r="AU150" s="197"/>
      <c r="AV150" s="96"/>
    </row>
    <row r="151" spans="7:48" ht="12" customHeight="1" x14ac:dyDescent="0.25">
      <c r="G151" s="116" t="str">
        <f>B103</f>
        <v>Méthode</v>
      </c>
      <c r="H151" s="467">
        <f>AS103</f>
        <v>0</v>
      </c>
      <c r="I151" s="467"/>
      <c r="J151" s="468">
        <v>5</v>
      </c>
      <c r="K151" s="468"/>
      <c r="AH151" s="485"/>
      <c r="AI151" s="485"/>
      <c r="AJ151" s="485"/>
      <c r="AK151" s="485"/>
      <c r="AL151" s="485"/>
      <c r="AM151" s="485"/>
      <c r="AN151" s="485"/>
      <c r="AO151" s="485"/>
      <c r="AP151" s="485"/>
      <c r="AQ151" s="485"/>
      <c r="AR151" s="485"/>
      <c r="AS151" s="485"/>
      <c r="AT151" s="485"/>
      <c r="AU151" s="197"/>
      <c r="AV151" s="96"/>
    </row>
    <row r="152" spans="7:48" ht="12" customHeight="1" x14ac:dyDescent="0.25">
      <c r="G152" s="116" t="str">
        <f>B108</f>
        <v>Mise en œuvre</v>
      </c>
      <c r="H152" s="467">
        <f>AS108</f>
        <v>0</v>
      </c>
      <c r="I152" s="467"/>
      <c r="J152" s="468">
        <v>5</v>
      </c>
      <c r="K152" s="468"/>
      <c r="AH152" s="485"/>
      <c r="AI152" s="485"/>
      <c r="AJ152" s="485"/>
      <c r="AK152" s="485"/>
      <c r="AL152" s="485"/>
      <c r="AM152" s="485"/>
      <c r="AN152" s="485"/>
      <c r="AO152" s="485"/>
      <c r="AP152" s="485"/>
      <c r="AQ152" s="485"/>
      <c r="AR152" s="485"/>
      <c r="AS152" s="485"/>
      <c r="AT152" s="485"/>
      <c r="AU152" s="197"/>
      <c r="AV152" s="96"/>
    </row>
    <row r="153" spans="7:48" ht="12" customHeight="1" x14ac:dyDescent="0.25">
      <c r="G153" s="116" t="str">
        <f>B115</f>
        <v>Moyens</v>
      </c>
      <c r="H153" s="467">
        <f>AS115</f>
        <v>0</v>
      </c>
      <c r="I153" s="467"/>
      <c r="J153" s="468">
        <v>5</v>
      </c>
      <c r="K153" s="468"/>
      <c r="AH153" s="197"/>
      <c r="AI153" s="197"/>
      <c r="AJ153" s="197"/>
      <c r="AK153" s="197"/>
      <c r="AL153" s="197"/>
      <c r="AM153" s="197"/>
      <c r="AN153" s="197"/>
      <c r="AO153" s="197"/>
      <c r="AP153" s="197"/>
      <c r="AQ153" s="197"/>
      <c r="AR153" s="197"/>
      <c r="AS153" s="197"/>
      <c r="AT153" s="197"/>
      <c r="AU153" s="197"/>
      <c r="AV153" s="96"/>
    </row>
    <row r="154" spans="7:48" ht="12" customHeight="1" x14ac:dyDescent="0.25">
      <c r="G154" s="116" t="str">
        <f>B122</f>
        <v>Suivi - Evaluation</v>
      </c>
      <c r="H154" s="467">
        <f>AS122</f>
        <v>0</v>
      </c>
      <c r="I154" s="467"/>
      <c r="J154" s="468">
        <v>5</v>
      </c>
      <c r="K154" s="468"/>
      <c r="AH154" s="466" t="s">
        <v>1035</v>
      </c>
      <c r="AI154" s="466"/>
      <c r="AJ154" s="466"/>
      <c r="AK154" s="466"/>
      <c r="AL154" s="466"/>
      <c r="AM154" s="466"/>
      <c r="AN154" s="466"/>
      <c r="AO154" s="466"/>
      <c r="AP154" s="466"/>
      <c r="AQ154" s="466"/>
      <c r="AR154" s="466"/>
      <c r="AS154" s="466"/>
      <c r="AT154" s="466"/>
      <c r="AU154" s="197"/>
      <c r="AV154" s="96"/>
    </row>
    <row r="155" spans="7:48" ht="12" customHeight="1" x14ac:dyDescent="0.25">
      <c r="G155" s="116" t="s">
        <v>1034</v>
      </c>
      <c r="H155" s="467">
        <f>(H150+H151+H152+H153+H154)/5</f>
        <v>0</v>
      </c>
      <c r="I155" s="467"/>
      <c r="J155" s="468"/>
      <c r="K155" s="468"/>
      <c r="AH155" s="466"/>
      <c r="AI155" s="466"/>
      <c r="AJ155" s="466"/>
      <c r="AK155" s="466"/>
      <c r="AL155" s="466"/>
      <c r="AM155" s="466"/>
      <c r="AN155" s="466"/>
      <c r="AO155" s="466"/>
      <c r="AP155" s="466"/>
      <c r="AQ155" s="466"/>
      <c r="AR155" s="466"/>
      <c r="AS155" s="466"/>
      <c r="AT155" s="466"/>
      <c r="AU155" s="197"/>
      <c r="AV155" s="96"/>
    </row>
    <row r="156" spans="7:48" ht="12" customHeight="1" x14ac:dyDescent="0.25">
      <c r="AH156" s="469" t="s">
        <v>1036</v>
      </c>
      <c r="AI156" s="469"/>
      <c r="AJ156" s="469"/>
      <c r="AK156" s="469"/>
      <c r="AL156" s="469"/>
      <c r="AM156" s="469"/>
      <c r="AN156" s="469"/>
      <c r="AO156" s="98"/>
      <c r="AP156" s="470"/>
      <c r="AQ156" s="470"/>
      <c r="AR156" s="470"/>
      <c r="AS156" s="470"/>
      <c r="AT156" s="470"/>
      <c r="AU156" s="197"/>
      <c r="AV156" s="96"/>
    </row>
    <row r="157" spans="7:48" ht="12" customHeight="1" x14ac:dyDescent="0.25">
      <c r="AH157" s="469"/>
      <c r="AI157" s="469"/>
      <c r="AJ157" s="469"/>
      <c r="AK157" s="469"/>
      <c r="AL157" s="469"/>
      <c r="AM157" s="469"/>
      <c r="AN157" s="469"/>
      <c r="AO157" s="98"/>
      <c r="AP157" s="470"/>
      <c r="AQ157" s="470"/>
      <c r="AR157" s="470"/>
      <c r="AS157" s="470"/>
      <c r="AT157" s="470"/>
      <c r="AU157" s="197"/>
      <c r="AV157" s="96"/>
    </row>
    <row r="158" spans="7:48" ht="12" customHeight="1" x14ac:dyDescent="0.25">
      <c r="AH158" s="469" t="s">
        <v>1037</v>
      </c>
      <c r="AI158" s="469"/>
      <c r="AJ158" s="469"/>
      <c r="AK158" s="469"/>
      <c r="AL158" s="469"/>
      <c r="AM158" s="469"/>
      <c r="AN158" s="469"/>
      <c r="AP158" s="471">
        <f>Financement!W25</f>
        <v>0</v>
      </c>
      <c r="AQ158" s="471"/>
      <c r="AR158" s="471"/>
      <c r="AS158" s="471"/>
      <c r="AT158" s="471"/>
      <c r="AU158" s="197"/>
      <c r="AV158" s="96"/>
    </row>
    <row r="159" spans="7:48" ht="12" customHeight="1" x14ac:dyDescent="0.25">
      <c r="AH159" s="469"/>
      <c r="AI159" s="469"/>
      <c r="AJ159" s="469"/>
      <c r="AK159" s="469"/>
      <c r="AL159" s="469"/>
      <c r="AM159" s="469"/>
      <c r="AN159" s="469"/>
      <c r="AP159" s="471"/>
      <c r="AQ159" s="471"/>
      <c r="AR159" s="471"/>
      <c r="AS159" s="471"/>
      <c r="AT159" s="471"/>
      <c r="AU159" s="197"/>
      <c r="AV159" s="96"/>
    </row>
    <row r="160" spans="7:48" ht="12" customHeight="1" x14ac:dyDescent="0.25">
      <c r="AH160" s="472" t="s">
        <v>1038</v>
      </c>
      <c r="AI160" s="472"/>
      <c r="AJ160" s="472"/>
      <c r="AK160" s="472"/>
      <c r="AL160" s="472"/>
      <c r="AM160" s="472"/>
      <c r="AN160" s="472"/>
      <c r="AO160" s="116"/>
      <c r="AP160" s="473"/>
      <c r="AQ160" s="473"/>
      <c r="AR160" s="473"/>
      <c r="AS160" s="473"/>
      <c r="AT160" s="473"/>
      <c r="AU160" s="197"/>
      <c r="AV160" s="96"/>
    </row>
    <row r="161" spans="1:50" ht="12" customHeight="1" x14ac:dyDescent="0.25">
      <c r="AH161" s="472"/>
      <c r="AI161" s="472"/>
      <c r="AJ161" s="472"/>
      <c r="AK161" s="472"/>
      <c r="AL161" s="472"/>
      <c r="AM161" s="472"/>
      <c r="AN161" s="472"/>
      <c r="AO161" s="116"/>
      <c r="AP161" s="473"/>
      <c r="AQ161" s="473"/>
      <c r="AR161" s="473"/>
      <c r="AS161" s="473"/>
      <c r="AT161" s="473"/>
      <c r="AU161" s="197"/>
      <c r="AV161" s="96"/>
    </row>
    <row r="162" spans="1:50" ht="12" customHeight="1" x14ac:dyDescent="0.25">
      <c r="AH162" s="476" t="s">
        <v>1039</v>
      </c>
      <c r="AI162" s="476"/>
      <c r="AJ162" s="476"/>
      <c r="AK162" s="476"/>
      <c r="AL162" s="476"/>
      <c r="AM162" s="476"/>
      <c r="AN162" s="476"/>
      <c r="AO162" s="476"/>
      <c r="AP162" s="476"/>
      <c r="AQ162" s="476"/>
      <c r="AR162" s="476"/>
      <c r="AS162" s="476"/>
      <c r="AT162" s="476"/>
      <c r="AV162" s="96"/>
    </row>
    <row r="163" spans="1:50" ht="12" customHeight="1" x14ac:dyDescent="0.25">
      <c r="AH163" s="477" t="str">
        <f>IF(AI164+AL164+AO164+AR164=AP160,"","A SAISIR")</f>
        <v/>
      </c>
      <c r="AI163" s="478" t="s">
        <v>1040</v>
      </c>
      <c r="AJ163" s="478"/>
      <c r="AK163" s="478"/>
      <c r="AL163" s="478" t="s">
        <v>78</v>
      </c>
      <c r="AM163" s="478"/>
      <c r="AN163" s="478"/>
      <c r="AO163" s="478" t="s">
        <v>53</v>
      </c>
      <c r="AP163" s="478"/>
      <c r="AQ163" s="478"/>
      <c r="AR163" s="479" t="s">
        <v>54</v>
      </c>
      <c r="AS163" s="479"/>
      <c r="AT163" s="479"/>
      <c r="AV163" s="96"/>
    </row>
    <row r="164" spans="1:50" ht="12" customHeight="1" x14ac:dyDescent="0.25">
      <c r="AH164" s="477"/>
      <c r="AI164" s="480"/>
      <c r="AJ164" s="480"/>
      <c r="AK164" s="480"/>
      <c r="AL164" s="480"/>
      <c r="AM164" s="480"/>
      <c r="AN164" s="480"/>
      <c r="AO164" s="480"/>
      <c r="AP164" s="480"/>
      <c r="AQ164" s="480"/>
      <c r="AR164" s="481"/>
      <c r="AS164" s="481"/>
      <c r="AT164" s="481"/>
      <c r="AV164" s="96"/>
    </row>
    <row r="165" spans="1:50" ht="12" customHeight="1" x14ac:dyDescent="0.25">
      <c r="AH165" s="477"/>
      <c r="AI165" s="480"/>
      <c r="AJ165" s="480"/>
      <c r="AK165" s="480"/>
      <c r="AL165" s="480"/>
      <c r="AM165" s="480"/>
      <c r="AN165" s="480"/>
      <c r="AO165" s="480"/>
      <c r="AP165" s="480"/>
      <c r="AQ165" s="480"/>
      <c r="AR165" s="481"/>
      <c r="AS165" s="481"/>
      <c r="AT165" s="481"/>
      <c r="AV165" s="96"/>
    </row>
    <row r="166" spans="1:50" ht="12" customHeight="1" x14ac:dyDescent="0.25">
      <c r="AH166" s="474" t="s">
        <v>1041</v>
      </c>
      <c r="AI166" s="474"/>
      <c r="AJ166" s="474"/>
      <c r="AK166" s="475"/>
      <c r="AL166" s="475"/>
      <c r="AM166" s="475"/>
      <c r="AN166" s="475"/>
      <c r="AO166" s="475"/>
      <c r="AP166" s="475"/>
      <c r="AQ166" s="475"/>
      <c r="AR166" s="475"/>
      <c r="AS166" s="475"/>
      <c r="AT166" s="475"/>
      <c r="AV166" s="96"/>
    </row>
    <row r="167" spans="1:50" ht="12" customHeight="1" x14ac:dyDescent="0.25">
      <c r="AH167" s="474"/>
      <c r="AI167" s="474"/>
      <c r="AJ167" s="474"/>
      <c r="AK167" s="475"/>
      <c r="AL167" s="475"/>
      <c r="AM167" s="475"/>
      <c r="AN167" s="475"/>
      <c r="AO167" s="475"/>
      <c r="AP167" s="475"/>
      <c r="AQ167" s="475"/>
      <c r="AR167" s="475"/>
      <c r="AS167" s="475"/>
      <c r="AT167" s="475"/>
      <c r="AV167" s="96"/>
    </row>
    <row r="168" spans="1:50" ht="12" customHeight="1" x14ac:dyDescent="0.25">
      <c r="B168" s="116" t="s">
        <v>971</v>
      </c>
      <c r="D168" s="96"/>
      <c r="E168" s="96"/>
      <c r="F168" s="96"/>
      <c r="G168" s="96"/>
      <c r="H168" s="96"/>
      <c r="I168" s="96"/>
      <c r="J168" s="96"/>
      <c r="K168" s="96"/>
      <c r="L168" s="96"/>
      <c r="M168" s="96"/>
      <c r="N168" s="96"/>
      <c r="O168" s="96"/>
      <c r="P168" s="96"/>
      <c r="Q168" s="96"/>
      <c r="R168" s="96"/>
      <c r="S168" s="96"/>
      <c r="T168" s="96"/>
      <c r="U168" s="96"/>
      <c r="V168" s="96"/>
      <c r="W168" s="96"/>
      <c r="X168" s="96"/>
      <c r="Y168" s="96"/>
      <c r="Z168" s="96"/>
      <c r="AA168" s="96"/>
      <c r="AB168" s="96"/>
      <c r="AC168" s="96"/>
      <c r="AD168" s="96"/>
      <c r="AE168" s="96"/>
      <c r="AF168" s="96"/>
      <c r="AG168" s="96"/>
      <c r="AH168" s="474"/>
      <c r="AI168" s="474"/>
      <c r="AJ168" s="474"/>
      <c r="AK168" s="475"/>
      <c r="AL168" s="475"/>
      <c r="AM168" s="475"/>
      <c r="AN168" s="475"/>
      <c r="AO168" s="475"/>
      <c r="AP168" s="475"/>
      <c r="AQ168" s="475"/>
      <c r="AR168" s="475"/>
      <c r="AS168" s="475"/>
      <c r="AT168" s="475"/>
      <c r="AU168" s="96"/>
      <c r="AV168" s="96"/>
    </row>
    <row r="169" spans="1:50" ht="12" customHeight="1" x14ac:dyDescent="0.25">
      <c r="B169" s="116" t="s">
        <v>972</v>
      </c>
      <c r="D169" s="96"/>
      <c r="E169" s="96"/>
      <c r="F169" s="96"/>
      <c r="G169" s="96"/>
      <c r="H169" s="96"/>
      <c r="I169" s="96"/>
      <c r="J169" s="96"/>
      <c r="K169" s="96"/>
      <c r="L169" s="96"/>
      <c r="M169" s="96"/>
      <c r="N169" s="96"/>
      <c r="O169" s="96"/>
      <c r="P169" s="96"/>
      <c r="Q169" s="96"/>
      <c r="R169" s="96"/>
      <c r="S169" s="96"/>
      <c r="T169" s="96"/>
      <c r="U169" s="96"/>
      <c r="V169" s="96"/>
      <c r="W169" s="96"/>
      <c r="X169" s="96"/>
      <c r="Y169" s="96"/>
      <c r="Z169" s="96"/>
      <c r="AA169" s="96"/>
      <c r="AB169" s="96"/>
      <c r="AC169" s="96"/>
      <c r="AD169" s="96"/>
      <c r="AE169" s="96"/>
      <c r="AF169" s="96"/>
      <c r="AG169" s="96"/>
      <c r="AH169" s="96"/>
      <c r="AI169" s="96"/>
      <c r="AJ169" s="96"/>
      <c r="AK169" s="96"/>
      <c r="AL169" s="96"/>
      <c r="AM169" s="96"/>
      <c r="AN169" s="96"/>
      <c r="AO169" s="96"/>
      <c r="AP169" s="96"/>
      <c r="AQ169" s="96"/>
      <c r="AR169" s="96"/>
      <c r="AS169" s="96"/>
      <c r="AT169" s="96"/>
      <c r="AU169" s="96"/>
      <c r="AV169" s="96"/>
    </row>
    <row r="172" spans="1:50" ht="12" customHeight="1" x14ac:dyDescent="0.25">
      <c r="A172" s="295" t="s">
        <v>1042</v>
      </c>
      <c r="B172" s="295"/>
      <c r="C172" s="295"/>
      <c r="D172" s="295"/>
      <c r="E172" s="295"/>
      <c r="F172" s="295"/>
      <c r="G172" s="295"/>
      <c r="H172" s="295"/>
      <c r="I172" s="295"/>
      <c r="J172" s="295"/>
      <c r="K172" s="295"/>
      <c r="L172" s="295"/>
      <c r="M172" s="295"/>
      <c r="N172" s="295"/>
      <c r="O172" s="295"/>
      <c r="P172" s="295"/>
      <c r="Q172" s="295"/>
      <c r="R172" s="295"/>
      <c r="S172" s="295"/>
      <c r="T172" s="295"/>
      <c r="U172" s="295"/>
      <c r="V172" s="295"/>
      <c r="W172" s="295"/>
      <c r="X172" s="295"/>
      <c r="Y172" s="295"/>
      <c r="Z172" s="295"/>
      <c r="AA172" s="295"/>
      <c r="AB172" s="295"/>
      <c r="AC172" s="295"/>
      <c r="AD172" s="295"/>
      <c r="AE172" s="295"/>
      <c r="AF172" s="295"/>
      <c r="AG172" s="295"/>
      <c r="AH172" s="295"/>
      <c r="AI172" s="295"/>
      <c r="AJ172" s="295"/>
      <c r="AK172" s="295"/>
      <c r="AL172" s="295"/>
      <c r="AM172" s="295"/>
      <c r="AN172" s="295"/>
      <c r="AO172" s="295"/>
      <c r="AP172" s="295"/>
      <c r="AQ172" s="295"/>
      <c r="AR172" s="295"/>
      <c r="AS172" s="295"/>
      <c r="AT172" s="295"/>
      <c r="AU172" s="295"/>
      <c r="AV172" s="295"/>
    </row>
    <row r="173" spans="1:50" ht="12" customHeight="1" x14ac:dyDescent="0.25">
      <c r="AQ173" s="104"/>
      <c r="AR173" s="104"/>
      <c r="AS173" s="104"/>
      <c r="AT173" s="104"/>
      <c r="AU173" s="104"/>
      <c r="AV173" s="104"/>
      <c r="AX173" s="104" t="s">
        <v>1043</v>
      </c>
    </row>
    <row r="174" spans="1:50" ht="12" customHeight="1" x14ac:dyDescent="0.25">
      <c r="AQ174" s="104"/>
      <c r="AR174" s="291" t="s">
        <v>192</v>
      </c>
      <c r="AS174" s="291"/>
      <c r="AT174" s="291"/>
      <c r="AU174" s="291"/>
      <c r="AX174" s="104" t="s">
        <v>1044</v>
      </c>
    </row>
    <row r="175" spans="1:50" ht="12" customHeight="1" x14ac:dyDescent="0.25">
      <c r="AQ175" s="104"/>
      <c r="AR175" s="291"/>
      <c r="AS175" s="291"/>
      <c r="AT175" s="291"/>
      <c r="AU175" s="291"/>
      <c r="AX175" s="104" t="s">
        <v>1045</v>
      </c>
    </row>
    <row r="176" spans="1:50" ht="12" customHeight="1" x14ac:dyDescent="0.25">
      <c r="AQ176" s="104"/>
      <c r="AR176" s="104"/>
      <c r="AS176" s="104"/>
      <c r="AT176" s="104"/>
      <c r="AU176" s="104"/>
      <c r="AV176" s="104"/>
    </row>
  </sheetData>
  <mergeCells count="200">
    <mergeCell ref="A1:C3"/>
    <mergeCell ref="D1:AM3"/>
    <mergeCell ref="AN1:AV3"/>
    <mergeCell ref="A4:AV6"/>
    <mergeCell ref="AZ21:BA22"/>
    <mergeCell ref="BB14:BC15"/>
    <mergeCell ref="F18:N19"/>
    <mergeCell ref="P18:Q19"/>
    <mergeCell ref="W18:AE19"/>
    <mergeCell ref="AG18:AK19"/>
    <mergeCell ref="AX18:AY19"/>
    <mergeCell ref="AZ18:BA19"/>
    <mergeCell ref="BB18:BC19"/>
    <mergeCell ref="B7:AU11"/>
    <mergeCell ref="E14:AU16"/>
    <mergeCell ref="AX14:AY15"/>
    <mergeCell ref="AZ14:BA15"/>
    <mergeCell ref="F27:N28"/>
    <mergeCell ref="P27:AU28"/>
    <mergeCell ref="F30:N31"/>
    <mergeCell ref="P30:AU31"/>
    <mergeCell ref="F21:N22"/>
    <mergeCell ref="P21:AU22"/>
    <mergeCell ref="F33:N34"/>
    <mergeCell ref="P33:AU34"/>
    <mergeCell ref="F36:N37"/>
    <mergeCell ref="P36:AC37"/>
    <mergeCell ref="AE36:AM37"/>
    <mergeCell ref="AO36:AP37"/>
    <mergeCell ref="AQ36:AU37"/>
    <mergeCell ref="F24:N25"/>
    <mergeCell ref="P24:AU25"/>
    <mergeCell ref="E44:AU46"/>
    <mergeCell ref="D49:F51"/>
    <mergeCell ref="H49:AK51"/>
    <mergeCell ref="AM49:AO51"/>
    <mergeCell ref="A38:AV38"/>
    <mergeCell ref="A39:C41"/>
    <mergeCell ref="D39:AM41"/>
    <mergeCell ref="AN39:AV41"/>
    <mergeCell ref="D54:F56"/>
    <mergeCell ref="H54:AK56"/>
    <mergeCell ref="AM54:AO56"/>
    <mergeCell ref="D59:F61"/>
    <mergeCell ref="H59:AK61"/>
    <mergeCell ref="AM59:AO61"/>
    <mergeCell ref="BB85:BC86"/>
    <mergeCell ref="BD85:BE86"/>
    <mergeCell ref="D64:F66"/>
    <mergeCell ref="H64:AK66"/>
    <mergeCell ref="AM64:AO66"/>
    <mergeCell ref="H70:AO72"/>
    <mergeCell ref="A88:AV88"/>
    <mergeCell ref="A89:C91"/>
    <mergeCell ref="D89:AM91"/>
    <mergeCell ref="AN89:AV91"/>
    <mergeCell ref="AX85:AY86"/>
    <mergeCell ref="AZ85:BA86"/>
    <mergeCell ref="AQ94:AQ96"/>
    <mergeCell ref="AR94:AT96"/>
    <mergeCell ref="AE94:AE96"/>
    <mergeCell ref="AF94:AH96"/>
    <mergeCell ref="AI94:AI96"/>
    <mergeCell ref="AJ94:AL96"/>
    <mergeCell ref="B98:F101"/>
    <mergeCell ref="H98:V99"/>
    <mergeCell ref="W98:X99"/>
    <mergeCell ref="AA98:AO99"/>
    <mergeCell ref="AM94:AM96"/>
    <mergeCell ref="AN94:AP96"/>
    <mergeCell ref="E94:Q96"/>
    <mergeCell ref="V94:Z96"/>
    <mergeCell ref="AA94:AA96"/>
    <mergeCell ref="AB94:AD96"/>
    <mergeCell ref="AP98:AQ99"/>
    <mergeCell ref="AS98:AU101"/>
    <mergeCell ref="AX98:AY99"/>
    <mergeCell ref="H100:V101"/>
    <mergeCell ref="W100:X101"/>
    <mergeCell ref="AA100:AO101"/>
    <mergeCell ref="AP100:AQ101"/>
    <mergeCell ref="AX100:AY101"/>
    <mergeCell ref="AS103:AU106"/>
    <mergeCell ref="AX103:AY104"/>
    <mergeCell ref="H105:V106"/>
    <mergeCell ref="W105:X106"/>
    <mergeCell ref="AA105:AO106"/>
    <mergeCell ref="AP105:AQ106"/>
    <mergeCell ref="AX105:AY106"/>
    <mergeCell ref="H103:V104"/>
    <mergeCell ref="W103:X104"/>
    <mergeCell ref="AA103:AO104"/>
    <mergeCell ref="B108:F113"/>
    <mergeCell ref="H108:V109"/>
    <mergeCell ref="W108:X109"/>
    <mergeCell ref="AA108:AO109"/>
    <mergeCell ref="AA112:AO113"/>
    <mergeCell ref="AP103:AQ104"/>
    <mergeCell ref="B103:F106"/>
    <mergeCell ref="AP108:AQ109"/>
    <mergeCell ref="AS108:AU113"/>
    <mergeCell ref="AX108:AY109"/>
    <mergeCell ref="H110:V111"/>
    <mergeCell ref="W110:X111"/>
    <mergeCell ref="AA110:AO111"/>
    <mergeCell ref="AP110:AQ111"/>
    <mergeCell ref="AX110:AY111"/>
    <mergeCell ref="H112:V113"/>
    <mergeCell ref="W112:X113"/>
    <mergeCell ref="AP112:AQ113"/>
    <mergeCell ref="AX112:AY113"/>
    <mergeCell ref="B115:F120"/>
    <mergeCell ref="H115:X116"/>
    <mergeCell ref="AA115:AF116"/>
    <mergeCell ref="AG115:AH116"/>
    <mergeCell ref="AJ115:AO116"/>
    <mergeCell ref="AP115:AQ116"/>
    <mergeCell ref="AS115:AU120"/>
    <mergeCell ref="AX115:AY116"/>
    <mergeCell ref="AZ115:BA116"/>
    <mergeCell ref="H117:X118"/>
    <mergeCell ref="AA117:AC118"/>
    <mergeCell ref="AD117:AE118"/>
    <mergeCell ref="AG117:AI118"/>
    <mergeCell ref="AJ117:AK118"/>
    <mergeCell ref="AM117:AO118"/>
    <mergeCell ref="AP117:AQ118"/>
    <mergeCell ref="AX117:AY118"/>
    <mergeCell ref="AZ117:BA118"/>
    <mergeCell ref="BB117:BC118"/>
    <mergeCell ref="H119:V120"/>
    <mergeCell ref="W119:X120"/>
    <mergeCell ref="AA119:AO120"/>
    <mergeCell ref="AP119:AQ120"/>
    <mergeCell ref="AX119:AY120"/>
    <mergeCell ref="H124:V125"/>
    <mergeCell ref="W124:X125"/>
    <mergeCell ref="AX124:AY125"/>
    <mergeCell ref="AA125:AM126"/>
    <mergeCell ref="AN125:AQ126"/>
    <mergeCell ref="H126:V127"/>
    <mergeCell ref="W126:X127"/>
    <mergeCell ref="AX126:AY127"/>
    <mergeCell ref="AZ126:BA127"/>
    <mergeCell ref="AA127:AO128"/>
    <mergeCell ref="AP127:AQ128"/>
    <mergeCell ref="AP122:AQ123"/>
    <mergeCell ref="AS122:AU128"/>
    <mergeCell ref="AX122:AY123"/>
    <mergeCell ref="A130:AV130"/>
    <mergeCell ref="A131:AV131"/>
    <mergeCell ref="BB131:BE132"/>
    <mergeCell ref="A132:C134"/>
    <mergeCell ref="D132:AM134"/>
    <mergeCell ref="AN132:AV134"/>
    <mergeCell ref="H151:I151"/>
    <mergeCell ref="J151:K151"/>
    <mergeCell ref="B122:F127"/>
    <mergeCell ref="H122:V123"/>
    <mergeCell ref="W122:X123"/>
    <mergeCell ref="AA122:AO123"/>
    <mergeCell ref="H152:I152"/>
    <mergeCell ref="J152:K152"/>
    <mergeCell ref="E137:N139"/>
    <mergeCell ref="Q137:X139"/>
    <mergeCell ref="H153:I153"/>
    <mergeCell ref="J153:K153"/>
    <mergeCell ref="H154:I154"/>
    <mergeCell ref="J154:K154"/>
    <mergeCell ref="AH137:AT139"/>
    <mergeCell ref="AH141:AT152"/>
    <mergeCell ref="H149:I149"/>
    <mergeCell ref="J149:K149"/>
    <mergeCell ref="H150:I150"/>
    <mergeCell ref="J150:K150"/>
    <mergeCell ref="Z137:AB139"/>
    <mergeCell ref="AC137:AE139"/>
    <mergeCell ref="A172:AV172"/>
    <mergeCell ref="AR174:AU175"/>
    <mergeCell ref="AH154:AT155"/>
    <mergeCell ref="H155:I155"/>
    <mergeCell ref="J155:K155"/>
    <mergeCell ref="AH156:AN157"/>
    <mergeCell ref="AP156:AT157"/>
    <mergeCell ref="AH158:AN159"/>
    <mergeCell ref="AP158:AT159"/>
    <mergeCell ref="AH160:AN161"/>
    <mergeCell ref="AP160:AT161"/>
    <mergeCell ref="AH166:AJ168"/>
    <mergeCell ref="AK166:AT168"/>
    <mergeCell ref="AH162:AT162"/>
    <mergeCell ref="AH163:AH165"/>
    <mergeCell ref="AI163:AK163"/>
    <mergeCell ref="AL163:AN163"/>
    <mergeCell ref="AO163:AQ163"/>
    <mergeCell ref="AR163:AT163"/>
    <mergeCell ref="AI164:AK165"/>
    <mergeCell ref="AL164:AN165"/>
    <mergeCell ref="AO164:AQ165"/>
    <mergeCell ref="AR164:AT165"/>
  </mergeCells>
  <phoneticPr fontId="0" type="noConversion"/>
  <conditionalFormatting sqref="B7">
    <cfRule type="cellIs" dxfId="47" priority="2" operator="equal">
      <formula>0</formula>
    </cfRule>
  </conditionalFormatting>
  <conditionalFormatting sqref="H70">
    <cfRule type="cellIs" dxfId="46" priority="3" operator="equal">
      <formula>"Projet rejeté"</formula>
    </cfRule>
  </conditionalFormatting>
  <conditionalFormatting sqref="AM54 AM59 AM64 AM49">
    <cfRule type="cellIs" dxfId="45" priority="4" operator="equal">
      <formula>"Non"</formula>
    </cfRule>
  </conditionalFormatting>
  <conditionalFormatting sqref="W98:X101">
    <cfRule type="cellIs" dxfId="44" priority="5" operator="equal">
      <formula>0</formula>
    </cfRule>
  </conditionalFormatting>
  <conditionalFormatting sqref="W98:X101">
    <cfRule type="cellIs" dxfId="43" priority="6" operator="equal">
      <formula>"oui"</formula>
    </cfRule>
  </conditionalFormatting>
  <conditionalFormatting sqref="AA98:AQ99">
    <cfRule type="expression" dxfId="42" priority="7">
      <formula>$W98="Non"</formula>
    </cfRule>
  </conditionalFormatting>
  <conditionalFormatting sqref="AA100:AO101">
    <cfRule type="expression" dxfId="41" priority="8">
      <formula>$W100="Non"</formula>
    </cfRule>
  </conditionalFormatting>
  <conditionalFormatting sqref="AA103:AO106">
    <cfRule type="expression" dxfId="40" priority="9">
      <formula>$W103="Non"</formula>
    </cfRule>
  </conditionalFormatting>
  <conditionalFormatting sqref="AA108:AO113">
    <cfRule type="expression" dxfId="39" priority="10">
      <formula>$W108="Non"</formula>
    </cfRule>
  </conditionalFormatting>
  <conditionalFormatting sqref="AP127:AQ128">
    <cfRule type="expression" dxfId="38" priority="11">
      <formula>$W127="Non"</formula>
    </cfRule>
  </conditionalFormatting>
  <conditionalFormatting sqref="AA122:AO123">
    <cfRule type="expression" dxfId="37" priority="12">
      <formula>$W122="Non"</formula>
    </cfRule>
  </conditionalFormatting>
  <conditionalFormatting sqref="AA119:AO120">
    <cfRule type="expression" dxfId="36" priority="13">
      <formula>$W119="Non"</formula>
    </cfRule>
  </conditionalFormatting>
  <conditionalFormatting sqref="AP119:AQ120">
    <cfRule type="expression" dxfId="35" priority="14">
      <formula>$W119="Non"</formula>
    </cfRule>
  </conditionalFormatting>
  <conditionalFormatting sqref="AP122:AQ123">
    <cfRule type="expression" dxfId="34" priority="15">
      <formula>$W122="Non"</formula>
    </cfRule>
  </conditionalFormatting>
  <conditionalFormatting sqref="AP156:AT157">
    <cfRule type="cellIs" dxfId="33" priority="16" operator="equal">
      <formula>0</formula>
    </cfRule>
  </conditionalFormatting>
  <conditionalFormatting sqref="W103:X104">
    <cfRule type="cellIs" dxfId="32" priority="17" operator="equal">
      <formula>0</formula>
    </cfRule>
  </conditionalFormatting>
  <conditionalFormatting sqref="W103:X104">
    <cfRule type="cellIs" dxfId="31" priority="18" operator="equal">
      <formula>"oui"</formula>
    </cfRule>
  </conditionalFormatting>
  <conditionalFormatting sqref="W105:X106">
    <cfRule type="cellIs" dxfId="30" priority="19" operator="equal">
      <formula>0</formula>
    </cfRule>
  </conditionalFormatting>
  <conditionalFormatting sqref="W105:X106">
    <cfRule type="cellIs" dxfId="29" priority="20" operator="equal">
      <formula>"oui"</formula>
    </cfRule>
  </conditionalFormatting>
  <conditionalFormatting sqref="W108:X109">
    <cfRule type="cellIs" dxfId="28" priority="21" operator="equal">
      <formula>0</formula>
    </cfRule>
  </conditionalFormatting>
  <conditionalFormatting sqref="W108:X109">
    <cfRule type="cellIs" dxfId="27" priority="22" operator="equal">
      <formula>"oui"</formula>
    </cfRule>
  </conditionalFormatting>
  <conditionalFormatting sqref="W110:X111">
    <cfRule type="cellIs" dxfId="26" priority="23" operator="equal">
      <formula>0</formula>
    </cfRule>
  </conditionalFormatting>
  <conditionalFormatting sqref="W110:X111">
    <cfRule type="cellIs" dxfId="25" priority="24" operator="equal">
      <formula>"oui"</formula>
    </cfRule>
  </conditionalFormatting>
  <conditionalFormatting sqref="W112:X113">
    <cfRule type="cellIs" dxfId="24" priority="25" operator="equal">
      <formula>0</formula>
    </cfRule>
  </conditionalFormatting>
  <conditionalFormatting sqref="W112:X113">
    <cfRule type="cellIs" dxfId="23" priority="26" operator="equal">
      <formula>"oui"</formula>
    </cfRule>
  </conditionalFormatting>
  <conditionalFormatting sqref="W119:X120">
    <cfRule type="cellIs" dxfId="22" priority="27" operator="equal">
      <formula>0</formula>
    </cfRule>
  </conditionalFormatting>
  <conditionalFormatting sqref="W119:X120">
    <cfRule type="cellIs" dxfId="21" priority="28" operator="equal">
      <formula>"oui"</formula>
    </cfRule>
  </conditionalFormatting>
  <conditionalFormatting sqref="W122:X123">
    <cfRule type="cellIs" dxfId="20" priority="29" operator="equal">
      <formula>0</formula>
    </cfRule>
  </conditionalFormatting>
  <conditionalFormatting sqref="W122:X123">
    <cfRule type="cellIs" dxfId="19" priority="30" operator="equal">
      <formula>"oui"</formula>
    </cfRule>
  </conditionalFormatting>
  <conditionalFormatting sqref="W124:X125">
    <cfRule type="cellIs" dxfId="18" priority="31" operator="equal">
      <formula>0</formula>
    </cfRule>
  </conditionalFormatting>
  <conditionalFormatting sqref="W124:X125">
    <cfRule type="cellIs" dxfId="17" priority="32" operator="equal">
      <formula>"oui"</formula>
    </cfRule>
  </conditionalFormatting>
  <conditionalFormatting sqref="W126:X127">
    <cfRule type="cellIs" dxfId="16" priority="33" operator="equal">
      <formula>0</formula>
    </cfRule>
  </conditionalFormatting>
  <conditionalFormatting sqref="W126:X127">
    <cfRule type="cellIs" dxfId="15" priority="34" operator="equal">
      <formula>"oui"</formula>
    </cfRule>
  </conditionalFormatting>
  <conditionalFormatting sqref="AP100:AQ101">
    <cfRule type="expression" dxfId="14" priority="35">
      <formula>$W100="Non"</formula>
    </cfRule>
  </conditionalFormatting>
  <conditionalFormatting sqref="AP103:AQ104">
    <cfRule type="expression" dxfId="13" priority="36">
      <formula>$W103="Non"</formula>
    </cfRule>
  </conditionalFormatting>
  <conditionalFormatting sqref="AP105:AQ106">
    <cfRule type="expression" dxfId="12" priority="37">
      <formula>$W105="Non"</formula>
    </cfRule>
  </conditionalFormatting>
  <conditionalFormatting sqref="AP108:AQ109">
    <cfRule type="expression" dxfId="11" priority="38">
      <formula>$W108="Non"</formula>
    </cfRule>
  </conditionalFormatting>
  <conditionalFormatting sqref="AP110:AQ111">
    <cfRule type="expression" dxfId="10" priority="39">
      <formula>$W110="Non"</formula>
    </cfRule>
  </conditionalFormatting>
  <conditionalFormatting sqref="AP112:AQ113">
    <cfRule type="expression" dxfId="9" priority="40">
      <formula>$W112="Non"</formula>
    </cfRule>
  </conditionalFormatting>
  <conditionalFormatting sqref="AG115:AH116">
    <cfRule type="expression" dxfId="8" priority="41">
      <formula>$W115="Non"</formula>
    </cfRule>
  </conditionalFormatting>
  <conditionalFormatting sqref="AD117:AE118">
    <cfRule type="expression" dxfId="7" priority="42">
      <formula>$W117="Non"</formula>
    </cfRule>
  </conditionalFormatting>
  <conditionalFormatting sqref="AJ117:AK118">
    <cfRule type="expression" dxfId="6" priority="43">
      <formula>$W117="Non"</formula>
    </cfRule>
  </conditionalFormatting>
  <conditionalFormatting sqref="AP115:AQ116">
    <cfRule type="expression" dxfId="5" priority="44">
      <formula>$W115="Non"</formula>
    </cfRule>
  </conditionalFormatting>
  <conditionalFormatting sqref="AP117:AQ118">
    <cfRule type="expression" dxfId="4" priority="45">
      <formula>$W117="Non"</formula>
    </cfRule>
  </conditionalFormatting>
  <conditionalFormatting sqref="AH160:AN161 AP160:AT161">
    <cfRule type="expression" dxfId="3" priority="46">
      <formula>$AP$156="acceptée"</formula>
    </cfRule>
  </conditionalFormatting>
  <conditionalFormatting sqref="AH166">
    <cfRule type="expression" dxfId="2" priority="47">
      <formula>$AP$156="refusée"</formula>
    </cfRule>
  </conditionalFormatting>
  <conditionalFormatting sqref="AK166">
    <cfRule type="expression" dxfId="1" priority="48">
      <formula>$AP$156="refusée"</formula>
    </cfRule>
  </conditionalFormatting>
  <conditionalFormatting sqref="AH163:AH165">
    <cfRule type="cellIs" dxfId="0" priority="49" operator="equal">
      <formula>"A saisir"</formula>
    </cfRule>
  </conditionalFormatting>
  <dataValidations count="3">
    <dataValidation type="list" allowBlank="1" showInputMessage="1" showErrorMessage="1" sqref="AP156:AT157" xr:uid="{00000000-0002-0000-0C00-000000000000}">
      <formula1>$AX$173:$AX$175</formula1>
      <formula2>0</formula2>
    </dataValidation>
    <dataValidation type="list" allowBlank="1" showInputMessage="1" showErrorMessage="1" sqref="AP98:AQ101 AP103:AQ106 AP108:AQ113 AG115:AH116 AP115:AQ120 AD117:AE118 AJ117:AK118 AP122:AQ123 AP127:AQ128" xr:uid="{00000000-0002-0000-0C00-000001000000}">
      <formula1>$AX$130:$AX$134</formula1>
      <formula2>0</formula2>
    </dataValidation>
    <dataValidation type="list" allowBlank="1" showInputMessage="1" showErrorMessage="1" sqref="AM49 AM54 AM59 AM64" xr:uid="{00000000-0002-0000-0C00-000002000000}">
      <formula1>$AZ$2:$AZ$3</formula1>
      <formula2>0</formula2>
    </dataValidation>
  </dataValidations>
  <hyperlinks>
    <hyperlink ref="BB131" location="'1 - identification'!A1" display="Page 1" xr:uid="{00000000-0004-0000-0C00-000000000000}"/>
    <hyperlink ref="AR174" location="'Page de garde'!A1" display="Page 1" xr:uid="{00000000-0004-0000-0C00-000001000000}"/>
  </hyperlinks>
  <pageMargins left="0.70833333333333304" right="0.70833333333333304" top="0.74791666666666701" bottom="0.74791666666666701" header="0.51180555555555496" footer="0.51180555555555496"/>
  <pageSetup paperSize="9" firstPageNumber="0" fitToHeight="2" orientation="portrait" horizontalDpi="300" verticalDpi="300"/>
  <rowBreaks count="1" manualBreakCount="1">
    <brk id="85" max="16383" man="1"/>
  </rowBreaks>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2"/>
  <sheetViews>
    <sheetView showRowColHeaders="0" zoomScaleNormal="100" workbookViewId="0">
      <selection activeCell="K30" sqref="K30"/>
    </sheetView>
  </sheetViews>
  <sheetFormatPr baseColWidth="10" defaultColWidth="10.7109375" defaultRowHeight="15" x14ac:dyDescent="0.25"/>
  <sheetData>
    <row r="1" spans="1:2" x14ac:dyDescent="0.25">
      <c r="A1" t="s">
        <v>1067</v>
      </c>
      <c r="B1">
        <v>1</v>
      </c>
    </row>
    <row r="2" spans="1:2" x14ac:dyDescent="0.25">
      <c r="A2" t="s">
        <v>1069</v>
      </c>
      <c r="B2">
        <v>0</v>
      </c>
    </row>
  </sheetData>
  <phoneticPr fontId="0" type="noConversion"/>
  <pageMargins left="0.7" right="0.7" top="0.75" bottom="0.75" header="0.51180555555555496" footer="0.51180555555555496"/>
  <pageSetup paperSize="9" firstPageNumber="0"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showRowColHeaders="0" zoomScaleNormal="100" workbookViewId="0">
      <selection activeCell="H25" sqref="H25"/>
    </sheetView>
  </sheetViews>
  <sheetFormatPr baseColWidth="10" defaultColWidth="10.7109375" defaultRowHeight="15" x14ac:dyDescent="0.25"/>
  <sheetData/>
  <phoneticPr fontId="0" type="noConversion"/>
  <pageMargins left="0.7" right="0.7" top="0.75" bottom="0.75" header="0.51180555555555496" footer="0.51180555555555496"/>
  <pageSetup paperSize="9" firstPageNumber="0"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R53"/>
  <sheetViews>
    <sheetView showGridLines="0" showRowColHeaders="0" tabSelected="1" zoomScale="82" zoomScaleNormal="82" workbookViewId="0">
      <selection activeCell="D3" sqref="D3:K3"/>
    </sheetView>
  </sheetViews>
  <sheetFormatPr baseColWidth="10" defaultColWidth="10.7109375" defaultRowHeight="15" x14ac:dyDescent="0.25"/>
  <cols>
    <col min="1" max="1" width="12.7109375" style="67" customWidth="1"/>
    <col min="2" max="6" width="10.7109375" customWidth="1"/>
    <col min="7" max="7" width="16.28515625" customWidth="1"/>
    <col min="8" max="8" width="9.140625" style="67" customWidth="1"/>
    <col min="9" max="10" width="10.7109375" customWidth="1"/>
    <col min="11" max="11" width="14.28515625" customWidth="1"/>
  </cols>
  <sheetData>
    <row r="1" spans="1:18" ht="18" x14ac:dyDescent="0.25">
      <c r="A1" s="68"/>
      <c r="B1" s="69"/>
      <c r="C1" s="69"/>
      <c r="D1" s="284" t="s">
        <v>102</v>
      </c>
      <c r="E1" s="284"/>
      <c r="F1" s="284"/>
      <c r="G1" s="284"/>
      <c r="H1" s="284"/>
      <c r="I1" s="284"/>
      <c r="J1" s="284"/>
      <c r="K1" s="284"/>
      <c r="L1" s="69"/>
      <c r="M1" s="69"/>
      <c r="N1" s="70"/>
    </row>
    <row r="2" spans="1:18" ht="18" x14ac:dyDescent="0.25">
      <c r="A2" s="71"/>
      <c r="B2" s="72"/>
      <c r="C2" s="72"/>
      <c r="D2" s="284"/>
      <c r="E2" s="284"/>
      <c r="F2" s="284"/>
      <c r="G2" s="284"/>
      <c r="H2" s="284"/>
      <c r="I2" s="284"/>
      <c r="J2" s="284"/>
      <c r="K2" s="284"/>
      <c r="L2" s="72"/>
      <c r="M2" s="72"/>
      <c r="N2" s="73"/>
    </row>
    <row r="3" spans="1:18" ht="51.75" customHeight="1" x14ac:dyDescent="0.25">
      <c r="A3" s="71"/>
      <c r="B3" s="72"/>
      <c r="C3" s="72"/>
      <c r="D3" s="285" t="s">
        <v>1108</v>
      </c>
      <c r="E3" s="285"/>
      <c r="F3" s="285"/>
      <c r="G3" s="285"/>
      <c r="H3" s="285"/>
      <c r="I3" s="285"/>
      <c r="J3" s="285"/>
      <c r="K3" s="285"/>
      <c r="L3" s="72"/>
      <c r="M3" s="72"/>
      <c r="N3" s="73"/>
    </row>
    <row r="4" spans="1:18" ht="18" x14ac:dyDescent="0.25">
      <c r="A4" s="71"/>
      <c r="B4" s="72"/>
      <c r="C4" s="72"/>
      <c r="D4" s="283"/>
      <c r="E4" s="283"/>
      <c r="F4" s="283"/>
      <c r="G4" s="283"/>
      <c r="H4" s="283"/>
      <c r="I4" s="283"/>
      <c r="J4" s="283"/>
      <c r="K4" s="283"/>
      <c r="L4" s="72"/>
      <c r="M4" s="72"/>
      <c r="N4" s="73"/>
      <c r="O4" s="74"/>
      <c r="P4" s="74"/>
      <c r="Q4" s="74"/>
      <c r="R4" s="74"/>
    </row>
    <row r="5" spans="1:18" ht="18" x14ac:dyDescent="0.25">
      <c r="A5" s="71"/>
      <c r="B5" s="72"/>
      <c r="C5" s="72"/>
      <c r="D5" s="283" t="s">
        <v>103</v>
      </c>
      <c r="E5" s="283"/>
      <c r="F5" s="283"/>
      <c r="G5" s="283"/>
      <c r="H5" s="283"/>
      <c r="I5" s="283"/>
      <c r="J5" s="283"/>
      <c r="K5" s="283"/>
      <c r="L5" s="72"/>
      <c r="M5" s="72"/>
      <c r="N5" s="73"/>
      <c r="O5" s="74"/>
      <c r="P5" s="74"/>
      <c r="Q5" s="74"/>
      <c r="R5" s="74"/>
    </row>
    <row r="6" spans="1:18" ht="18" x14ac:dyDescent="0.25">
      <c r="A6" s="71"/>
      <c r="B6" s="72"/>
      <c r="C6" s="72"/>
      <c r="D6" s="283" t="s">
        <v>104</v>
      </c>
      <c r="E6" s="283"/>
      <c r="F6" s="283"/>
      <c r="G6" s="283"/>
      <c r="H6" s="283"/>
      <c r="I6" s="283"/>
      <c r="J6" s="283"/>
      <c r="K6" s="283"/>
      <c r="L6" s="72"/>
      <c r="M6" s="72"/>
      <c r="N6" s="73"/>
      <c r="O6" s="75"/>
      <c r="P6" s="75"/>
      <c r="Q6" s="75"/>
      <c r="R6" s="75"/>
    </row>
    <row r="7" spans="1:18" ht="18" x14ac:dyDescent="0.25">
      <c r="A7" s="71"/>
      <c r="B7" s="72"/>
      <c r="C7" s="72"/>
      <c r="D7" s="283" t="s">
        <v>105</v>
      </c>
      <c r="E7" s="283"/>
      <c r="F7" s="283"/>
      <c r="G7" s="283"/>
      <c r="H7" s="283"/>
      <c r="I7" s="283"/>
      <c r="J7" s="283"/>
      <c r="K7" s="283"/>
      <c r="L7" s="72"/>
      <c r="M7" s="72"/>
      <c r="N7" s="73"/>
      <c r="P7" s="76"/>
      <c r="Q7" s="76"/>
      <c r="R7" s="76"/>
    </row>
    <row r="8" spans="1:18" ht="18" x14ac:dyDescent="0.25">
      <c r="A8" s="71"/>
      <c r="B8" s="72"/>
      <c r="C8" s="72"/>
      <c r="D8" s="77"/>
      <c r="E8" s="77"/>
      <c r="F8" s="77"/>
      <c r="G8" s="79"/>
      <c r="H8" s="77"/>
      <c r="I8" s="77"/>
      <c r="J8" s="77"/>
      <c r="K8" s="77"/>
      <c r="L8" s="72"/>
      <c r="M8" s="72"/>
      <c r="N8" s="73"/>
    </row>
    <row r="9" spans="1:18" ht="18" x14ac:dyDescent="0.25">
      <c r="A9" s="71"/>
      <c r="B9" s="72"/>
      <c r="C9" s="72"/>
      <c r="D9" s="78" t="s">
        <v>106</v>
      </c>
      <c r="E9" s="77"/>
      <c r="F9" s="77"/>
      <c r="G9" s="80" t="s">
        <v>107</v>
      </c>
      <c r="H9" s="81"/>
      <c r="I9" s="81"/>
      <c r="J9" s="77"/>
      <c r="K9" s="77"/>
      <c r="L9" s="72"/>
      <c r="M9" s="72"/>
      <c r="N9" s="73"/>
    </row>
    <row r="10" spans="1:18" ht="18" x14ac:dyDescent="0.25">
      <c r="A10" s="71"/>
      <c r="B10" s="72"/>
      <c r="C10" s="72"/>
      <c r="D10" s="82" t="s">
        <v>108</v>
      </c>
      <c r="E10" s="77"/>
      <c r="F10" s="77"/>
      <c r="G10" s="79"/>
      <c r="H10" s="77"/>
      <c r="I10" s="77"/>
      <c r="J10" s="77"/>
      <c r="K10" s="77"/>
      <c r="L10" s="72"/>
      <c r="M10" s="72"/>
      <c r="N10" s="73"/>
    </row>
    <row r="11" spans="1:18" ht="18" x14ac:dyDescent="0.25">
      <c r="A11" s="71"/>
      <c r="B11" s="72"/>
      <c r="C11" s="72"/>
      <c r="D11" s="82" t="s">
        <v>109</v>
      </c>
      <c r="E11" s="77"/>
      <c r="F11" s="77"/>
      <c r="G11" s="79"/>
      <c r="H11" s="77"/>
      <c r="I11" s="77"/>
      <c r="J11" s="77"/>
      <c r="K11" s="77"/>
      <c r="L11" s="72"/>
      <c r="M11" s="72"/>
      <c r="N11" s="73"/>
    </row>
    <row r="12" spans="1:18" ht="18" x14ac:dyDescent="0.25">
      <c r="A12" s="71"/>
      <c r="B12" s="72"/>
      <c r="C12" s="72"/>
      <c r="D12" s="82" t="s">
        <v>1115</v>
      </c>
      <c r="E12" s="77"/>
      <c r="F12" s="77"/>
      <c r="G12" s="79"/>
      <c r="H12" s="77"/>
      <c r="I12" s="77"/>
      <c r="J12" s="77"/>
      <c r="K12" s="77"/>
      <c r="L12" s="72"/>
      <c r="M12" s="72"/>
      <c r="N12" s="73"/>
    </row>
    <row r="13" spans="1:18" ht="18" x14ac:dyDescent="0.25">
      <c r="A13" s="71"/>
      <c r="B13" s="72"/>
      <c r="C13" s="72"/>
      <c r="D13" s="83" t="s">
        <v>110</v>
      </c>
      <c r="E13" s="77"/>
      <c r="F13" s="77"/>
      <c r="G13" s="79"/>
      <c r="H13" s="77"/>
      <c r="I13" s="77"/>
      <c r="J13" s="77"/>
      <c r="K13" s="77"/>
      <c r="L13" s="72"/>
      <c r="M13" s="72"/>
      <c r="N13" s="73"/>
    </row>
    <row r="14" spans="1:18" ht="18" x14ac:dyDescent="0.25">
      <c r="A14" s="71"/>
      <c r="B14" s="72"/>
      <c r="C14" s="72"/>
      <c r="D14" s="77"/>
      <c r="K14" s="77"/>
      <c r="L14" s="72"/>
      <c r="M14" s="72"/>
      <c r="N14" s="73"/>
    </row>
    <row r="15" spans="1:18" ht="18" x14ac:dyDescent="0.25">
      <c r="A15" s="71"/>
      <c r="B15" s="72"/>
      <c r="C15" s="72"/>
      <c r="D15" s="78" t="s">
        <v>111</v>
      </c>
      <c r="E15" s="77"/>
      <c r="F15" s="77"/>
      <c r="G15" s="79"/>
      <c r="H15" s="77"/>
      <c r="I15" s="77"/>
      <c r="K15" s="77"/>
      <c r="L15" s="72"/>
      <c r="M15" s="72"/>
      <c r="N15" s="73"/>
    </row>
    <row r="16" spans="1:18" ht="18" x14ac:dyDescent="0.25">
      <c r="A16" s="71"/>
      <c r="B16" s="72"/>
      <c r="C16" s="72"/>
      <c r="D16" s="82" t="s">
        <v>112</v>
      </c>
      <c r="E16" s="77"/>
      <c r="F16" s="77"/>
      <c r="G16" s="79"/>
      <c r="H16" s="77"/>
      <c r="I16" s="77"/>
      <c r="K16" s="77"/>
      <c r="L16" s="72"/>
      <c r="M16" s="72"/>
      <c r="N16" s="73"/>
    </row>
    <row r="17" spans="1:14" ht="18" x14ac:dyDescent="0.25">
      <c r="A17" s="71"/>
      <c r="B17" s="72"/>
      <c r="C17" s="72"/>
      <c r="D17" s="82" t="s">
        <v>1099</v>
      </c>
      <c r="E17" s="77"/>
      <c r="F17" s="77"/>
      <c r="G17" s="79"/>
      <c r="H17" s="77"/>
      <c r="I17" s="77"/>
      <c r="J17" s="77"/>
      <c r="K17" s="77"/>
      <c r="L17" s="72"/>
      <c r="M17" s="72"/>
      <c r="N17" s="73"/>
    </row>
    <row r="18" spans="1:14" ht="18" x14ac:dyDescent="0.25">
      <c r="A18" s="71"/>
      <c r="B18" s="72"/>
      <c r="C18" s="72"/>
      <c r="D18" s="77"/>
      <c r="E18" s="77"/>
      <c r="F18" s="77"/>
      <c r="G18" s="77"/>
      <c r="H18" s="79"/>
      <c r="I18" s="77"/>
      <c r="J18" s="77"/>
      <c r="K18" s="77"/>
      <c r="L18" s="72"/>
      <c r="M18" s="72"/>
      <c r="N18" s="73"/>
    </row>
    <row r="19" spans="1:14" ht="18" x14ac:dyDescent="0.25">
      <c r="A19" s="71"/>
      <c r="B19" s="72"/>
      <c r="C19" s="72"/>
      <c r="D19" s="84" t="s">
        <v>113</v>
      </c>
      <c r="E19" s="84"/>
      <c r="F19" s="82"/>
      <c r="G19" s="85"/>
      <c r="H19" s="82"/>
      <c r="I19" s="82"/>
      <c r="J19" s="77"/>
      <c r="K19" s="77"/>
      <c r="L19" s="72"/>
      <c r="M19" s="72"/>
      <c r="N19" s="73"/>
    </row>
    <row r="20" spans="1:14" ht="18" x14ac:dyDescent="0.25">
      <c r="A20" s="71"/>
      <c r="B20" s="72"/>
      <c r="C20" s="72"/>
      <c r="D20" s="82" t="s">
        <v>114</v>
      </c>
      <c r="E20" s="82"/>
      <c r="F20" s="82"/>
      <c r="G20" s="85"/>
      <c r="H20" s="82"/>
      <c r="I20" s="82"/>
      <c r="K20" s="77"/>
      <c r="L20" s="72"/>
      <c r="M20" s="72"/>
      <c r="N20" s="73"/>
    </row>
    <row r="21" spans="1:14" ht="18" x14ac:dyDescent="0.25">
      <c r="A21" s="71"/>
      <c r="B21" s="72"/>
      <c r="C21" s="72"/>
      <c r="D21" s="77"/>
      <c r="K21" s="77"/>
      <c r="L21" s="72"/>
      <c r="M21" s="72"/>
      <c r="N21" s="73"/>
    </row>
    <row r="22" spans="1:14" ht="18" x14ac:dyDescent="0.25">
      <c r="A22" s="71"/>
      <c r="B22" s="72"/>
      <c r="C22" s="72"/>
      <c r="D22" s="78" t="s">
        <v>115</v>
      </c>
      <c r="E22" s="77"/>
      <c r="F22" s="77"/>
      <c r="G22" s="79"/>
      <c r="H22" s="77"/>
      <c r="I22" s="77"/>
      <c r="J22" s="77"/>
      <c r="K22" s="77"/>
      <c r="L22" s="72"/>
      <c r="M22" s="72"/>
      <c r="N22" s="73"/>
    </row>
    <row r="23" spans="1:14" ht="18" x14ac:dyDescent="0.25">
      <c r="A23" s="71"/>
      <c r="B23" s="72"/>
      <c r="C23" s="72"/>
      <c r="D23" s="82" t="s">
        <v>116</v>
      </c>
      <c r="E23" s="82"/>
      <c r="F23" s="82"/>
      <c r="G23" s="85"/>
      <c r="H23" s="82"/>
      <c r="I23" s="82"/>
      <c r="J23" s="82"/>
      <c r="K23" s="77"/>
      <c r="L23" s="72"/>
      <c r="M23" s="72"/>
      <c r="N23" s="73"/>
    </row>
    <row r="24" spans="1:14" ht="18" x14ac:dyDescent="0.25">
      <c r="A24" s="71"/>
      <c r="B24" s="72"/>
      <c r="C24" s="72"/>
      <c r="D24" s="82" t="s">
        <v>117</v>
      </c>
      <c r="E24" s="82"/>
      <c r="F24" s="82"/>
      <c r="G24" s="85"/>
      <c r="H24" s="82"/>
      <c r="I24" s="82"/>
      <c r="J24" s="82"/>
      <c r="L24" s="72"/>
      <c r="M24" s="72"/>
      <c r="N24" s="73"/>
    </row>
    <row r="25" spans="1:14" ht="18" x14ac:dyDescent="0.25">
      <c r="A25" s="71"/>
      <c r="B25" s="72"/>
      <c r="C25" s="72"/>
      <c r="D25" s="82"/>
      <c r="E25" s="82"/>
      <c r="F25" s="82"/>
      <c r="G25" s="85"/>
      <c r="H25" s="82"/>
      <c r="I25" s="82"/>
      <c r="J25" s="82"/>
      <c r="L25" s="72"/>
      <c r="M25" s="72"/>
      <c r="N25" s="73"/>
    </row>
    <row r="26" spans="1:14" ht="18" x14ac:dyDescent="0.25">
      <c r="A26" s="71"/>
      <c r="B26" s="72"/>
      <c r="C26" s="72"/>
      <c r="D26" s="78" t="s">
        <v>118</v>
      </c>
      <c r="E26" s="77"/>
      <c r="F26" s="77"/>
      <c r="G26" s="79"/>
      <c r="H26" s="77"/>
      <c r="I26" s="77"/>
      <c r="J26" s="77"/>
      <c r="K26" s="77"/>
      <c r="L26" s="72"/>
      <c r="M26" s="72"/>
      <c r="N26" s="73"/>
    </row>
    <row r="27" spans="1:14" ht="18" x14ac:dyDescent="0.25">
      <c r="A27" s="71"/>
      <c r="B27" s="72"/>
      <c r="C27" s="72"/>
      <c r="D27" s="82" t="s">
        <v>116</v>
      </c>
      <c r="E27" s="77"/>
      <c r="F27" s="77"/>
      <c r="G27" s="79"/>
      <c r="H27" s="77"/>
      <c r="I27" s="77"/>
      <c r="J27" s="77"/>
      <c r="K27" s="77"/>
      <c r="L27" s="72"/>
      <c r="M27" s="72"/>
      <c r="N27" s="73"/>
    </row>
    <row r="28" spans="1:14" ht="18" x14ac:dyDescent="0.25">
      <c r="A28" s="71"/>
      <c r="B28" s="72"/>
      <c r="C28" s="72"/>
      <c r="D28" s="82" t="s">
        <v>119</v>
      </c>
      <c r="E28" s="77"/>
      <c r="F28" s="77"/>
      <c r="G28" s="79"/>
      <c r="H28" s="77"/>
      <c r="I28" s="77"/>
      <c r="J28" s="77"/>
      <c r="K28" s="77"/>
      <c r="L28" s="72"/>
      <c r="M28" s="72"/>
      <c r="N28" s="73"/>
    </row>
    <row r="29" spans="1:14" ht="18" x14ac:dyDescent="0.25">
      <c r="A29" s="71"/>
      <c r="B29" s="72"/>
      <c r="C29" s="72"/>
      <c r="D29" s="76" t="s">
        <v>120</v>
      </c>
      <c r="E29" s="76"/>
      <c r="F29" s="76"/>
      <c r="G29" s="86"/>
      <c r="H29" s="76"/>
      <c r="I29" s="77"/>
      <c r="J29" s="77"/>
      <c r="K29" s="77"/>
      <c r="L29" s="72"/>
      <c r="M29" s="72"/>
      <c r="N29" s="73"/>
    </row>
    <row r="30" spans="1:14" ht="18" x14ac:dyDescent="0.25">
      <c r="A30" s="71"/>
      <c r="B30" s="72"/>
      <c r="C30" s="72"/>
      <c r="D30" s="77" t="s">
        <v>121</v>
      </c>
      <c r="E30" s="77"/>
      <c r="F30" s="77"/>
      <c r="G30" s="79"/>
      <c r="H30" s="76"/>
      <c r="I30" s="77"/>
      <c r="J30" s="77"/>
      <c r="K30" s="77"/>
      <c r="L30" s="72"/>
      <c r="M30" s="72"/>
      <c r="N30" s="73"/>
    </row>
    <row r="31" spans="1:14" ht="18" x14ac:dyDescent="0.25">
      <c r="A31" s="71"/>
      <c r="B31" s="72"/>
      <c r="C31" s="72"/>
      <c r="D31" s="76" t="s">
        <v>122</v>
      </c>
      <c r="E31" s="76"/>
      <c r="F31" s="76"/>
      <c r="G31" s="86"/>
      <c r="H31" s="77"/>
      <c r="I31" s="77"/>
      <c r="J31" s="77"/>
      <c r="K31" s="77"/>
      <c r="L31" s="72"/>
      <c r="M31" s="72"/>
      <c r="N31" s="73"/>
    </row>
    <row r="32" spans="1:14" ht="18" x14ac:dyDescent="0.25">
      <c r="A32" s="71"/>
      <c r="B32" s="72"/>
      <c r="C32" s="72"/>
      <c r="D32" s="76" t="s">
        <v>123</v>
      </c>
      <c r="E32" s="76"/>
      <c r="F32" s="76"/>
      <c r="G32" s="86"/>
      <c r="H32" s="77"/>
      <c r="I32" s="77"/>
      <c r="J32" s="77"/>
      <c r="K32" s="77"/>
      <c r="L32" s="72"/>
      <c r="M32" s="72"/>
      <c r="N32" s="73"/>
    </row>
    <row r="33" spans="1:14" ht="18" x14ac:dyDescent="0.25">
      <c r="A33" s="71"/>
      <c r="B33" s="72"/>
      <c r="C33" s="72"/>
      <c r="D33" s="77"/>
      <c r="K33" s="77"/>
      <c r="L33" s="72"/>
      <c r="M33" s="72"/>
      <c r="N33" s="73"/>
    </row>
    <row r="34" spans="1:14" ht="18" x14ac:dyDescent="0.25">
      <c r="A34" s="71"/>
      <c r="B34" s="72"/>
      <c r="C34" s="72"/>
      <c r="D34" s="78" t="s">
        <v>124</v>
      </c>
      <c r="E34" s="77"/>
      <c r="F34" s="77"/>
      <c r="G34" s="79"/>
      <c r="H34" s="77"/>
      <c r="I34" s="77"/>
      <c r="J34" s="77"/>
      <c r="K34" s="77"/>
      <c r="L34" s="72"/>
      <c r="M34" s="72"/>
      <c r="N34" s="73"/>
    </row>
    <row r="35" spans="1:14" ht="18" x14ac:dyDescent="0.25">
      <c r="A35" s="71"/>
      <c r="B35" s="72"/>
      <c r="C35" s="72"/>
      <c r="D35" s="82" t="s">
        <v>116</v>
      </c>
      <c r="E35" s="77"/>
      <c r="F35" s="77"/>
      <c r="G35" s="79"/>
      <c r="H35" s="77"/>
      <c r="I35" s="77"/>
      <c r="J35" s="77"/>
      <c r="L35" s="72"/>
      <c r="M35" s="72"/>
      <c r="N35" s="73"/>
    </row>
    <row r="36" spans="1:14" ht="18" x14ac:dyDescent="0.25">
      <c r="A36" s="71"/>
      <c r="B36" s="72"/>
      <c r="C36" s="72"/>
      <c r="D36" s="82" t="s">
        <v>125</v>
      </c>
      <c r="E36" s="82"/>
      <c r="F36" s="82"/>
      <c r="G36" s="79"/>
      <c r="H36" s="77"/>
      <c r="I36" s="77"/>
      <c r="J36" s="77"/>
      <c r="K36" s="77"/>
      <c r="L36" s="72"/>
      <c r="M36" s="72"/>
      <c r="N36" s="73"/>
    </row>
    <row r="37" spans="1:14" ht="18" x14ac:dyDescent="0.25">
      <c r="A37" s="71"/>
      <c r="B37" s="72"/>
      <c r="C37" s="72"/>
      <c r="D37" s="82" t="s">
        <v>126</v>
      </c>
      <c r="E37" s="82"/>
      <c r="F37" s="82"/>
      <c r="G37" s="79"/>
      <c r="H37" s="77"/>
      <c r="I37" s="77"/>
      <c r="J37" s="77"/>
      <c r="K37" s="77"/>
      <c r="L37" s="72"/>
      <c r="M37" s="72"/>
      <c r="N37" s="73"/>
    </row>
    <row r="38" spans="1:14" ht="18" x14ac:dyDescent="0.25">
      <c r="A38" s="71"/>
      <c r="B38" s="72"/>
      <c r="C38" s="72"/>
      <c r="D38" s="82"/>
      <c r="E38" s="82"/>
      <c r="F38" s="77"/>
      <c r="G38" s="77"/>
      <c r="H38" s="79"/>
      <c r="I38" s="77"/>
      <c r="J38" s="77"/>
      <c r="K38" s="77"/>
      <c r="L38" s="72"/>
      <c r="M38" s="72"/>
      <c r="N38" s="73"/>
    </row>
    <row r="39" spans="1:14" ht="18" x14ac:dyDescent="0.25">
      <c r="A39" s="71"/>
      <c r="B39" s="72"/>
      <c r="C39" s="72"/>
      <c r="D39" s="83"/>
      <c r="E39" s="87"/>
      <c r="F39" s="87"/>
      <c r="G39" s="88"/>
      <c r="H39" s="87"/>
      <c r="I39" s="87"/>
      <c r="J39" s="87"/>
      <c r="K39" s="77"/>
      <c r="L39" s="72"/>
      <c r="M39" s="72"/>
      <c r="N39" s="73"/>
    </row>
    <row r="40" spans="1:14" ht="18" x14ac:dyDescent="0.25">
      <c r="A40" s="71"/>
      <c r="B40" s="72"/>
      <c r="C40" s="72"/>
      <c r="D40" s="76" t="s">
        <v>127</v>
      </c>
      <c r="E40" s="87"/>
      <c r="F40" s="87"/>
      <c r="G40" s="88"/>
      <c r="H40" s="87"/>
      <c r="I40" s="87"/>
      <c r="J40" s="87"/>
      <c r="K40" s="77"/>
      <c r="L40" s="72"/>
      <c r="M40" s="72"/>
      <c r="N40" s="73"/>
    </row>
    <row r="41" spans="1:14" ht="18" x14ac:dyDescent="0.25">
      <c r="A41" s="71"/>
      <c r="B41" s="72"/>
      <c r="C41" s="72"/>
      <c r="D41" s="82" t="s">
        <v>128</v>
      </c>
      <c r="E41" s="77"/>
      <c r="F41" s="77"/>
      <c r="G41" s="79"/>
      <c r="H41" s="77"/>
      <c r="I41" s="77"/>
      <c r="J41" s="77"/>
      <c r="K41" s="77"/>
      <c r="L41" s="72"/>
      <c r="M41" s="72"/>
      <c r="N41" s="73"/>
    </row>
    <row r="42" spans="1:14" ht="18" x14ac:dyDescent="0.25">
      <c r="A42" s="71"/>
      <c r="B42" s="72"/>
      <c r="C42" s="72"/>
      <c r="D42" s="82" t="s">
        <v>129</v>
      </c>
      <c r="E42" s="77"/>
      <c r="F42" s="77"/>
      <c r="G42" s="79"/>
      <c r="H42" s="77"/>
      <c r="I42" s="77"/>
      <c r="J42" s="77"/>
      <c r="K42" s="77"/>
      <c r="L42" s="72"/>
      <c r="M42" s="72"/>
      <c r="N42" s="73"/>
    </row>
    <row r="43" spans="1:14" ht="18" x14ac:dyDescent="0.25">
      <c r="A43" s="71"/>
      <c r="B43" s="72"/>
      <c r="C43" s="72"/>
      <c r="D43" s="77"/>
      <c r="K43" s="77"/>
      <c r="L43" s="72"/>
      <c r="M43" s="72"/>
      <c r="N43" s="73"/>
    </row>
    <row r="44" spans="1:14" ht="18" x14ac:dyDescent="0.25">
      <c r="A44" s="71"/>
      <c r="B44" s="72"/>
      <c r="C44" s="72"/>
      <c r="D44" s="78" t="s">
        <v>130</v>
      </c>
      <c r="E44" s="77"/>
      <c r="F44" s="77"/>
      <c r="G44" s="79"/>
      <c r="H44" s="77"/>
      <c r="I44" s="77"/>
      <c r="J44" s="77"/>
      <c r="K44" s="77"/>
      <c r="L44" s="72"/>
      <c r="M44" s="72"/>
      <c r="N44" s="73"/>
    </row>
    <row r="45" spans="1:14" ht="18" x14ac:dyDescent="0.25">
      <c r="A45" s="71"/>
      <c r="B45" s="72"/>
      <c r="C45" s="72"/>
      <c r="D45" s="77" t="s">
        <v>131</v>
      </c>
      <c r="E45" s="77"/>
      <c r="F45" s="77"/>
      <c r="G45" s="79"/>
      <c r="H45" s="77"/>
      <c r="I45" s="77"/>
      <c r="J45" s="77"/>
      <c r="L45" s="72"/>
      <c r="M45" s="72"/>
      <c r="N45" s="73"/>
    </row>
    <row r="46" spans="1:14" ht="18" x14ac:dyDescent="0.25">
      <c r="A46" s="71"/>
      <c r="B46" s="72"/>
      <c r="C46" s="72"/>
      <c r="D46" s="77" t="s">
        <v>132</v>
      </c>
      <c r="E46" s="77"/>
      <c r="F46" s="77"/>
      <c r="G46" s="79"/>
      <c r="H46" s="77"/>
      <c r="I46" s="77"/>
      <c r="J46" s="77"/>
      <c r="K46" s="77"/>
      <c r="L46" s="72"/>
      <c r="M46" s="72"/>
      <c r="N46" s="73"/>
    </row>
    <row r="47" spans="1:14" ht="18" x14ac:dyDescent="0.25">
      <c r="A47" s="71"/>
      <c r="B47" s="72"/>
      <c r="C47" s="72"/>
      <c r="D47" s="83" t="s">
        <v>133</v>
      </c>
      <c r="E47" s="87"/>
      <c r="F47" s="87"/>
      <c r="G47" s="88"/>
      <c r="H47" s="87"/>
      <c r="I47" s="87"/>
      <c r="J47" s="87"/>
      <c r="K47" s="77"/>
      <c r="L47" s="72"/>
      <c r="M47" s="72"/>
      <c r="N47" s="73"/>
    </row>
    <row r="48" spans="1:14" ht="18" customHeight="1" x14ac:dyDescent="0.25">
      <c r="A48" s="71"/>
      <c r="B48" s="72"/>
      <c r="C48" s="72"/>
      <c r="D48" s="77" t="s">
        <v>134</v>
      </c>
      <c r="E48" s="77"/>
      <c r="F48" s="77"/>
      <c r="G48" s="77"/>
      <c r="H48" s="77"/>
      <c r="I48" s="77"/>
      <c r="J48" s="77"/>
      <c r="K48" s="77"/>
      <c r="L48" s="72"/>
      <c r="M48" s="72"/>
      <c r="N48" s="73"/>
    </row>
    <row r="49" spans="1:14" ht="18" customHeight="1" x14ac:dyDescent="0.25">
      <c r="A49" s="71"/>
      <c r="B49" s="72"/>
      <c r="C49" s="72"/>
      <c r="D49" s="282" t="s">
        <v>135</v>
      </c>
      <c r="E49" s="282"/>
      <c r="F49" s="282"/>
      <c r="G49" s="282"/>
      <c r="H49" s="282"/>
      <c r="I49" s="282"/>
      <c r="J49" s="282"/>
      <c r="K49" s="282"/>
      <c r="L49" s="72"/>
      <c r="M49" s="72"/>
      <c r="N49" s="73"/>
    </row>
    <row r="50" spans="1:14" ht="18" x14ac:dyDescent="0.25">
      <c r="A50" s="71"/>
      <c r="B50" s="72"/>
      <c r="C50" s="72"/>
      <c r="D50" s="77" t="s">
        <v>136</v>
      </c>
      <c r="E50" s="89"/>
      <c r="F50" s="89"/>
      <c r="G50" s="90"/>
      <c r="H50" s="89"/>
      <c r="I50" s="89"/>
      <c r="J50" s="87"/>
      <c r="K50" s="77"/>
      <c r="L50" s="72"/>
      <c r="M50" s="72"/>
      <c r="N50" s="73"/>
    </row>
    <row r="51" spans="1:14" ht="18" x14ac:dyDescent="0.25">
      <c r="A51" s="71"/>
      <c r="B51" s="72"/>
      <c r="C51" s="72"/>
      <c r="L51" s="72"/>
      <c r="M51" s="72"/>
      <c r="N51" s="73"/>
    </row>
    <row r="52" spans="1:14" ht="18" x14ac:dyDescent="0.25">
      <c r="A52" s="71"/>
      <c r="B52" s="72"/>
      <c r="C52" s="72"/>
      <c r="D52" s="78"/>
      <c r="E52" s="77"/>
      <c r="F52" s="77"/>
      <c r="L52" s="72"/>
      <c r="M52" s="72"/>
      <c r="N52" s="73"/>
    </row>
    <row r="53" spans="1:14" ht="18" customHeight="1" x14ac:dyDescent="0.25">
      <c r="A53" s="91"/>
      <c r="B53" s="92"/>
      <c r="C53" s="92"/>
      <c r="D53" s="282"/>
      <c r="E53" s="282"/>
      <c r="F53" s="282"/>
      <c r="G53" s="282"/>
      <c r="H53" s="282"/>
      <c r="I53" s="282"/>
      <c r="J53" s="282"/>
      <c r="K53" s="282"/>
      <c r="L53" s="92"/>
      <c r="M53" s="92"/>
      <c r="N53" s="93"/>
    </row>
  </sheetData>
  <mergeCells count="8">
    <mergeCell ref="D49:K49"/>
    <mergeCell ref="D53:K53"/>
    <mergeCell ref="D6:K6"/>
    <mergeCell ref="D1:K2"/>
    <mergeCell ref="D3:K3"/>
    <mergeCell ref="D4:K4"/>
    <mergeCell ref="D5:K5"/>
    <mergeCell ref="D7:K7"/>
  </mergeCells>
  <phoneticPr fontId="0" type="noConversion"/>
  <printOptions horizontalCentered="1"/>
  <pageMargins left="0.70833333333333304" right="0.70833333333333304" top="0.74791666666666701" bottom="0.74791666666666701" header="0.51180555555555496" footer="0.51180555555555496"/>
  <pageSetup paperSize="9" firstPageNumber="0"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S137"/>
  <sheetViews>
    <sheetView showGridLines="0" showRowColHeaders="0" zoomScale="110" zoomScaleNormal="110" workbookViewId="0">
      <selection activeCell="W14" sqref="W14"/>
    </sheetView>
  </sheetViews>
  <sheetFormatPr baseColWidth="10" defaultColWidth="2.7109375" defaultRowHeight="15" x14ac:dyDescent="0.25"/>
  <cols>
    <col min="1" max="48" width="2.7109375" customWidth="1"/>
    <col min="49" max="175" width="2.7109375" style="94" customWidth="1"/>
  </cols>
  <sheetData>
    <row r="1" spans="1:72" ht="12" customHeight="1" x14ac:dyDescent="0.25">
      <c r="A1" s="287"/>
      <c r="B1" s="287"/>
      <c r="C1" s="287"/>
      <c r="D1" s="288" t="s">
        <v>1109</v>
      </c>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9"/>
      <c r="AO1" s="289"/>
      <c r="AP1" s="289"/>
      <c r="AQ1" s="289"/>
      <c r="AR1" s="289"/>
      <c r="AS1" s="289"/>
      <c r="AT1" s="289"/>
      <c r="AU1" s="289"/>
      <c r="AV1" s="289"/>
    </row>
    <row r="2" spans="1:72" ht="12" customHeight="1" x14ac:dyDescent="0.25">
      <c r="A2" s="287"/>
      <c r="B2" s="287"/>
      <c r="C2" s="287"/>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9"/>
      <c r="AO2" s="289"/>
      <c r="AP2" s="289"/>
      <c r="AQ2" s="289"/>
      <c r="AR2" s="289"/>
      <c r="AS2" s="289"/>
      <c r="AT2" s="289"/>
      <c r="AU2" s="289"/>
      <c r="AV2" s="289"/>
    </row>
    <row r="3" spans="1:72" ht="12" customHeight="1" x14ac:dyDescent="0.25">
      <c r="A3" s="287"/>
      <c r="B3" s="287"/>
      <c r="C3" s="287"/>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9"/>
      <c r="AO3" s="289"/>
      <c r="AP3" s="289"/>
      <c r="AQ3" s="289"/>
      <c r="AR3" s="289"/>
      <c r="AS3" s="289"/>
      <c r="AT3" s="289"/>
      <c r="AU3" s="289"/>
      <c r="AV3" s="289"/>
    </row>
    <row r="10" spans="1:72" ht="12" customHeight="1" x14ac:dyDescent="0.35">
      <c r="BT10" s="95"/>
    </row>
    <row r="15" spans="1:72" ht="12" customHeight="1" x14ac:dyDescent="0.25">
      <c r="N15" s="290" t="s">
        <v>137</v>
      </c>
      <c r="O15" s="290"/>
      <c r="P15" s="290"/>
      <c r="Q15" s="290"/>
      <c r="R15" s="290"/>
      <c r="S15" s="290"/>
      <c r="T15" s="290"/>
      <c r="U15" s="290"/>
      <c r="V15" s="290"/>
      <c r="W15" s="290"/>
      <c r="X15" s="290"/>
      <c r="Y15" s="290"/>
      <c r="Z15" s="290"/>
      <c r="AA15" s="290"/>
      <c r="AB15" s="290"/>
      <c r="AC15" s="290"/>
      <c r="AD15" s="290"/>
      <c r="AE15" s="290"/>
      <c r="AF15" s="290"/>
      <c r="AG15" s="290"/>
      <c r="AH15" s="290"/>
      <c r="AI15" s="290"/>
    </row>
    <row r="16" spans="1:72" ht="12" customHeight="1" x14ac:dyDescent="0.25">
      <c r="N16" s="290"/>
      <c r="O16" s="290"/>
      <c r="P16" s="290"/>
      <c r="Q16" s="290"/>
      <c r="R16" s="290"/>
      <c r="S16" s="290"/>
      <c r="T16" s="290"/>
      <c r="U16" s="290"/>
      <c r="V16" s="290"/>
      <c r="W16" s="290"/>
      <c r="X16" s="290"/>
      <c r="Y16" s="290"/>
      <c r="Z16" s="290"/>
      <c r="AA16" s="290"/>
      <c r="AB16" s="290"/>
      <c r="AC16" s="290"/>
      <c r="AD16" s="290"/>
      <c r="AE16" s="290"/>
      <c r="AF16" s="290"/>
      <c r="AG16" s="290"/>
      <c r="AH16" s="290"/>
      <c r="AI16" s="290"/>
    </row>
    <row r="17" spans="14:35" ht="12" customHeight="1" x14ac:dyDescent="0.25">
      <c r="N17" s="290"/>
      <c r="O17" s="290"/>
      <c r="P17" s="290"/>
      <c r="Q17" s="290"/>
      <c r="R17" s="290"/>
      <c r="S17" s="290"/>
      <c r="T17" s="290"/>
      <c r="U17" s="290"/>
      <c r="V17" s="290"/>
      <c r="W17" s="290"/>
      <c r="X17" s="290"/>
      <c r="Y17" s="290"/>
      <c r="Z17" s="290"/>
      <c r="AA17" s="290"/>
      <c r="AB17" s="290"/>
      <c r="AC17" s="290"/>
      <c r="AD17" s="290"/>
      <c r="AE17" s="290"/>
      <c r="AF17" s="290"/>
      <c r="AG17" s="290"/>
      <c r="AH17" s="290"/>
      <c r="AI17" s="290"/>
    </row>
    <row r="18" spans="14:35" ht="12" customHeight="1" x14ac:dyDescent="0.25">
      <c r="N18" s="290"/>
      <c r="O18" s="290"/>
      <c r="P18" s="290"/>
      <c r="Q18" s="290"/>
      <c r="R18" s="290"/>
      <c r="S18" s="290"/>
      <c r="T18" s="290"/>
      <c r="U18" s="290"/>
      <c r="V18" s="290"/>
      <c r="W18" s="290"/>
      <c r="X18" s="290"/>
      <c r="Y18" s="290"/>
      <c r="Z18" s="290"/>
      <c r="AA18" s="290"/>
      <c r="AB18" s="290"/>
      <c r="AC18" s="290"/>
      <c r="AD18" s="290"/>
      <c r="AE18" s="290"/>
      <c r="AF18" s="290"/>
      <c r="AG18" s="290"/>
      <c r="AH18" s="290"/>
      <c r="AI18" s="290"/>
    </row>
    <row r="19" spans="14:35" ht="12" customHeight="1" x14ac:dyDescent="0.25">
      <c r="N19" s="290"/>
      <c r="O19" s="290"/>
      <c r="P19" s="290"/>
      <c r="Q19" s="290"/>
      <c r="R19" s="290"/>
      <c r="S19" s="290"/>
      <c r="T19" s="290"/>
      <c r="U19" s="290"/>
      <c r="V19" s="290"/>
      <c r="W19" s="290"/>
      <c r="X19" s="290"/>
      <c r="Y19" s="290"/>
      <c r="Z19" s="290"/>
      <c r="AA19" s="290"/>
      <c r="AB19" s="290"/>
      <c r="AC19" s="290"/>
      <c r="AD19" s="290"/>
      <c r="AE19" s="290"/>
      <c r="AF19" s="290"/>
      <c r="AG19" s="290"/>
      <c r="AH19" s="290"/>
      <c r="AI19" s="290"/>
    </row>
    <row r="20" spans="14:35" ht="12" customHeight="1" x14ac:dyDescent="0.25">
      <c r="N20" s="290"/>
      <c r="O20" s="290"/>
      <c r="P20" s="290"/>
      <c r="Q20" s="290"/>
      <c r="R20" s="290"/>
      <c r="S20" s="290"/>
      <c r="T20" s="290"/>
      <c r="U20" s="290"/>
      <c r="V20" s="290"/>
      <c r="W20" s="290"/>
      <c r="X20" s="290"/>
      <c r="Y20" s="290"/>
      <c r="Z20" s="290"/>
      <c r="AA20" s="290"/>
      <c r="AB20" s="290"/>
      <c r="AC20" s="290"/>
      <c r="AD20" s="290"/>
      <c r="AE20" s="290"/>
      <c r="AF20" s="290"/>
      <c r="AG20" s="290"/>
      <c r="AH20" s="290"/>
      <c r="AI20" s="290"/>
    </row>
    <row r="21" spans="14:35" ht="12" customHeight="1" x14ac:dyDescent="0.25">
      <c r="N21" s="290"/>
      <c r="O21" s="290"/>
      <c r="P21" s="290"/>
      <c r="Q21" s="290"/>
      <c r="R21" s="290"/>
      <c r="S21" s="290"/>
      <c r="T21" s="290"/>
      <c r="U21" s="290"/>
      <c r="V21" s="290"/>
      <c r="W21" s="290"/>
      <c r="X21" s="290"/>
      <c r="Y21" s="290"/>
      <c r="Z21" s="290"/>
      <c r="AA21" s="290"/>
      <c r="AB21" s="290"/>
      <c r="AC21" s="290"/>
      <c r="AD21" s="290"/>
      <c r="AE21" s="290"/>
      <c r="AF21" s="290"/>
      <c r="AG21" s="290"/>
      <c r="AH21" s="290"/>
      <c r="AI21" s="290"/>
    </row>
    <row r="22" spans="14:35" ht="12" customHeight="1" x14ac:dyDescent="0.25">
      <c r="N22" s="290"/>
      <c r="O22" s="290"/>
      <c r="P22" s="290"/>
      <c r="Q22" s="290"/>
      <c r="R22" s="290"/>
      <c r="S22" s="290"/>
      <c r="T22" s="290"/>
      <c r="U22" s="290"/>
      <c r="V22" s="290"/>
      <c r="W22" s="290"/>
      <c r="X22" s="290"/>
      <c r="Y22" s="290"/>
      <c r="Z22" s="290"/>
      <c r="AA22" s="290"/>
      <c r="AB22" s="290"/>
      <c r="AC22" s="290"/>
      <c r="AD22" s="290"/>
      <c r="AE22" s="290"/>
      <c r="AF22" s="290"/>
      <c r="AG22" s="290"/>
      <c r="AH22" s="290"/>
      <c r="AI22" s="290"/>
    </row>
    <row r="23" spans="14:35" ht="12" customHeight="1" x14ac:dyDescent="0.25">
      <c r="N23" s="290"/>
      <c r="O23" s="290"/>
      <c r="P23" s="290"/>
      <c r="Q23" s="290"/>
      <c r="R23" s="290"/>
      <c r="S23" s="290"/>
      <c r="T23" s="290"/>
      <c r="U23" s="290"/>
      <c r="V23" s="290"/>
      <c r="W23" s="290"/>
      <c r="X23" s="290"/>
      <c r="Y23" s="290"/>
      <c r="Z23" s="290"/>
      <c r="AA23" s="290"/>
      <c r="AB23" s="290"/>
      <c r="AC23" s="290"/>
      <c r="AD23" s="290"/>
      <c r="AE23" s="290"/>
      <c r="AF23" s="290"/>
      <c r="AG23" s="290"/>
      <c r="AH23" s="290"/>
      <c r="AI23" s="290"/>
    </row>
    <row r="24" spans="14:35" ht="12" customHeight="1" x14ac:dyDescent="0.25">
      <c r="N24" s="290"/>
      <c r="O24" s="290"/>
      <c r="P24" s="290"/>
      <c r="Q24" s="290"/>
      <c r="R24" s="290"/>
      <c r="S24" s="290"/>
      <c r="T24" s="290"/>
      <c r="U24" s="290"/>
      <c r="V24" s="290"/>
      <c r="W24" s="290"/>
      <c r="X24" s="290"/>
      <c r="Y24" s="290"/>
      <c r="Z24" s="290"/>
      <c r="AA24" s="290"/>
      <c r="AB24" s="290"/>
      <c r="AC24" s="290"/>
      <c r="AD24" s="290"/>
      <c r="AE24" s="290"/>
      <c r="AF24" s="290"/>
      <c r="AG24" s="290"/>
      <c r="AH24" s="290"/>
      <c r="AI24" s="290"/>
    </row>
    <row r="40" spans="1:48" ht="12" customHeight="1" x14ac:dyDescent="0.25">
      <c r="A40" s="286"/>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c r="AJ40" s="286"/>
      <c r="AK40" s="286"/>
      <c r="AL40" s="286"/>
      <c r="AM40" s="286"/>
      <c r="AN40" s="286"/>
      <c r="AO40" s="286"/>
      <c r="AP40" s="286"/>
      <c r="AQ40" s="286"/>
      <c r="AR40" s="286"/>
      <c r="AS40" s="286"/>
      <c r="AT40" s="286"/>
      <c r="AU40" s="286"/>
      <c r="AV40" s="286"/>
    </row>
    <row r="42" spans="1:48" ht="12" customHeight="1" x14ac:dyDescent="0.25">
      <c r="A42" s="94"/>
      <c r="B42" s="94"/>
      <c r="C42" s="94"/>
      <c r="D42" s="94"/>
      <c r="E42" s="94"/>
      <c r="F42" s="94"/>
      <c r="G42" s="94"/>
      <c r="H42" s="94"/>
      <c r="I42" s="94"/>
      <c r="J42" s="94"/>
      <c r="K42" s="94"/>
      <c r="L42" s="94"/>
      <c r="M42" s="94"/>
      <c r="N42" s="94"/>
      <c r="O42" s="94"/>
      <c r="P42" s="94"/>
      <c r="Q42" s="94"/>
      <c r="R42" s="94"/>
      <c r="S42" s="94"/>
      <c r="T42" s="94"/>
      <c r="U42" s="94"/>
      <c r="V42" s="94"/>
      <c r="W42" s="94"/>
      <c r="X42" s="94"/>
      <c r="Y42" s="94"/>
      <c r="Z42" s="94"/>
      <c r="AA42" s="94"/>
      <c r="AB42" s="94"/>
      <c r="AC42" s="94"/>
      <c r="AD42" s="94"/>
      <c r="AE42" s="94"/>
      <c r="AF42" s="94"/>
      <c r="AG42" s="94"/>
      <c r="AH42" s="94"/>
      <c r="AI42" s="94"/>
      <c r="AJ42" s="94"/>
      <c r="AK42" s="94"/>
      <c r="AL42" s="94"/>
      <c r="AM42" s="94"/>
      <c r="AN42" s="94"/>
      <c r="AO42" s="94"/>
      <c r="AP42" s="94"/>
      <c r="AQ42" s="94"/>
      <c r="AR42" s="94"/>
      <c r="AS42" s="94"/>
      <c r="AT42" s="94"/>
      <c r="AU42" s="94"/>
      <c r="AV42" s="94"/>
    </row>
    <row r="43" spans="1:48" ht="12" customHeight="1" x14ac:dyDescent="0.25">
      <c r="A43" s="94"/>
      <c r="B43" s="94"/>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row>
    <row r="44" spans="1:48" ht="12" customHeight="1" x14ac:dyDescent="0.25">
      <c r="A44" s="94"/>
      <c r="B44" s="94"/>
      <c r="C44" s="94"/>
      <c r="D44" s="94"/>
      <c r="E44" s="94"/>
      <c r="F44" s="94"/>
      <c r="G44" s="94"/>
      <c r="H44" s="94"/>
      <c r="I44" s="94"/>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c r="AS44" s="94"/>
      <c r="AT44" s="94"/>
      <c r="AU44" s="94"/>
      <c r="AV44" s="94"/>
    </row>
    <row r="45" spans="1:48" ht="12" customHeight="1" x14ac:dyDescent="0.25">
      <c r="A45" s="94"/>
      <c r="B45" s="94"/>
      <c r="C45" s="94"/>
      <c r="D45" s="94"/>
      <c r="E45" s="94"/>
      <c r="F45" s="94"/>
      <c r="G45" s="94"/>
      <c r="H45" s="94"/>
      <c r="I45" s="94"/>
      <c r="J45" s="94"/>
      <c r="K45" s="94"/>
      <c r="L45" s="94"/>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94"/>
      <c r="AL45" s="94"/>
      <c r="AM45" s="94"/>
      <c r="AN45" s="94"/>
      <c r="AO45" s="94"/>
      <c r="AP45" s="94"/>
      <c r="AQ45" s="94"/>
      <c r="AR45" s="94"/>
      <c r="AS45" s="94"/>
      <c r="AT45" s="94"/>
      <c r="AU45" s="94"/>
      <c r="AV45" s="94"/>
    </row>
    <row r="46" spans="1:48" ht="12" customHeight="1" x14ac:dyDescent="0.25">
      <c r="A46" s="94"/>
      <c r="B46" s="94"/>
      <c r="C46" s="94"/>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row>
    <row r="47" spans="1:48" ht="12" customHeight="1" x14ac:dyDescent="0.25">
      <c r="A47" s="94"/>
      <c r="B47" s="94"/>
      <c r="C47" s="94"/>
      <c r="D47" s="94"/>
      <c r="E47" s="94"/>
      <c r="F47" s="94"/>
      <c r="G47" s="94"/>
      <c r="H47" s="94"/>
      <c r="I47" s="94"/>
      <c r="J47" s="94"/>
      <c r="K47" s="94"/>
      <c r="L47" s="94"/>
      <c r="M47" s="94"/>
      <c r="N47" s="94"/>
      <c r="O47" s="94"/>
      <c r="P47" s="94"/>
      <c r="Q47" s="94"/>
      <c r="R47" s="94"/>
      <c r="S47" s="94"/>
      <c r="T47" s="94"/>
      <c r="U47" s="94"/>
      <c r="V47" s="94"/>
      <c r="W47" s="94"/>
      <c r="X47" s="94"/>
      <c r="Y47" s="94"/>
      <c r="Z47" s="94"/>
      <c r="AA47" s="94"/>
      <c r="AB47" s="94"/>
      <c r="AC47" s="94"/>
      <c r="AD47" s="94"/>
      <c r="AE47" s="94"/>
      <c r="AF47" s="94"/>
      <c r="AG47" s="94"/>
      <c r="AH47" s="94"/>
      <c r="AI47" s="94"/>
      <c r="AJ47" s="94"/>
      <c r="AK47" s="94"/>
      <c r="AL47" s="94"/>
      <c r="AM47" s="94"/>
      <c r="AN47" s="94"/>
      <c r="AO47" s="94"/>
      <c r="AP47" s="94"/>
      <c r="AQ47" s="94"/>
      <c r="AR47" s="94"/>
      <c r="AS47" s="94"/>
      <c r="AT47" s="94"/>
      <c r="AU47" s="94"/>
      <c r="AV47" s="94"/>
    </row>
    <row r="48" spans="1:48" ht="12" customHeight="1" x14ac:dyDescent="0.25">
      <c r="A48" s="94"/>
      <c r="B48" s="94"/>
      <c r="C48" s="94"/>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row>
    <row r="49" spans="1:48" ht="12" customHeight="1" x14ac:dyDescent="0.25">
      <c r="A49" s="94"/>
      <c r="B49" s="94"/>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row>
    <row r="50" spans="1:48" ht="12" customHeight="1" x14ac:dyDescent="0.25">
      <c r="A50" s="94"/>
      <c r="B50" s="94"/>
      <c r="C50" s="94"/>
      <c r="D50" s="94"/>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94"/>
      <c r="AL50" s="94"/>
      <c r="AM50" s="94"/>
      <c r="AN50" s="94"/>
      <c r="AO50" s="94"/>
      <c r="AP50" s="94"/>
      <c r="AQ50" s="94"/>
      <c r="AR50" s="94"/>
      <c r="AS50" s="94"/>
      <c r="AT50" s="94"/>
      <c r="AU50" s="94"/>
      <c r="AV50" s="94"/>
    </row>
    <row r="51" spans="1:48" ht="12" customHeight="1" x14ac:dyDescent="0.25">
      <c r="A51" s="94"/>
      <c r="B51" s="94"/>
      <c r="C51" s="94"/>
      <c r="D51" s="94"/>
      <c r="E51" s="94"/>
      <c r="F51" s="94"/>
      <c r="G51" s="94"/>
      <c r="H51" s="94"/>
      <c r="I51" s="94"/>
      <c r="J51" s="94"/>
      <c r="K51" s="94"/>
      <c r="L51" s="94"/>
      <c r="M51" s="94"/>
      <c r="N51" s="94"/>
      <c r="O51" s="94"/>
      <c r="P51" s="94"/>
      <c r="Q51" s="94"/>
      <c r="R51" s="94"/>
      <c r="S51" s="94"/>
      <c r="T51" s="94"/>
      <c r="U51" s="94"/>
      <c r="V51" s="94"/>
      <c r="W51" s="94"/>
      <c r="X51" s="94"/>
      <c r="Y51" s="94"/>
      <c r="Z51" s="94"/>
      <c r="AA51" s="94"/>
      <c r="AB51" s="94"/>
      <c r="AC51" s="94"/>
      <c r="AD51" s="94"/>
      <c r="AE51" s="94"/>
      <c r="AF51" s="94"/>
      <c r="AG51" s="94"/>
      <c r="AH51" s="94"/>
      <c r="AI51" s="94"/>
      <c r="AJ51" s="94"/>
      <c r="AK51" s="94"/>
      <c r="AL51" s="94"/>
      <c r="AM51" s="94"/>
      <c r="AN51" s="94"/>
      <c r="AO51" s="94"/>
      <c r="AP51" s="94"/>
      <c r="AQ51" s="94"/>
      <c r="AR51" s="94"/>
      <c r="AS51" s="94"/>
      <c r="AT51" s="94"/>
      <c r="AU51" s="94"/>
      <c r="AV51" s="94"/>
    </row>
    <row r="52" spans="1:48" ht="12" customHeight="1" x14ac:dyDescent="0.25">
      <c r="A52" s="94"/>
      <c r="B52" s="94"/>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row>
    <row r="53" spans="1:48" ht="12" customHeight="1" x14ac:dyDescent="0.25">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94"/>
      <c r="AL53" s="94"/>
      <c r="AM53" s="94"/>
      <c r="AN53" s="94"/>
      <c r="AO53" s="94"/>
      <c r="AP53" s="94"/>
      <c r="AQ53" s="94"/>
      <c r="AR53" s="94"/>
      <c r="AS53" s="94"/>
      <c r="AT53" s="94"/>
      <c r="AU53" s="94"/>
      <c r="AV53" s="94"/>
    </row>
    <row r="54" spans="1:48" ht="12" customHeight="1" x14ac:dyDescent="0.25">
      <c r="A54" s="94"/>
      <c r="B54" s="94"/>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row>
    <row r="55" spans="1:48" ht="12" customHeight="1" x14ac:dyDescent="0.25">
      <c r="A55" s="94"/>
      <c r="B55" s="94"/>
      <c r="C55" s="94"/>
      <c r="D55" s="94"/>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row>
    <row r="56" spans="1:48" ht="12" customHeight="1" x14ac:dyDescent="0.25">
      <c r="A56" s="94"/>
      <c r="B56" s="94"/>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row>
    <row r="57" spans="1:48" ht="12" customHeight="1" x14ac:dyDescent="0.25">
      <c r="A57" s="94"/>
      <c r="B57" s="94"/>
      <c r="C57" s="94"/>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c r="AS57" s="94"/>
      <c r="AT57" s="94"/>
      <c r="AU57" s="94"/>
      <c r="AV57" s="94"/>
    </row>
    <row r="58" spans="1:48" ht="12" customHeight="1" x14ac:dyDescent="0.25">
      <c r="A58" s="94"/>
      <c r="B58" s="94"/>
      <c r="C58" s="94"/>
      <c r="D58" s="94"/>
      <c r="E58" s="94"/>
      <c r="F58" s="94"/>
      <c r="G58" s="94"/>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94"/>
      <c r="AM58" s="94"/>
      <c r="AN58" s="94"/>
      <c r="AO58" s="94"/>
      <c r="AP58" s="94"/>
      <c r="AQ58" s="94"/>
      <c r="AR58" s="94"/>
      <c r="AS58" s="94"/>
      <c r="AT58" s="94"/>
      <c r="AU58" s="94"/>
      <c r="AV58" s="94"/>
    </row>
    <row r="59" spans="1:48" ht="12" customHeight="1" x14ac:dyDescent="0.25">
      <c r="A59" s="94"/>
      <c r="B59" s="94"/>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row>
    <row r="60" spans="1:48" ht="12" customHeight="1" x14ac:dyDescent="0.25">
      <c r="A60" s="94"/>
      <c r="B60" s="94"/>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row>
    <row r="61" spans="1:48" ht="12" customHeight="1" x14ac:dyDescent="0.25">
      <c r="A61" s="94"/>
      <c r="B61" s="94"/>
      <c r="C61" s="94"/>
      <c r="D61" s="94"/>
      <c r="E61" s="94"/>
      <c r="F61" s="94"/>
      <c r="G61" s="94"/>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94"/>
      <c r="AL61" s="94"/>
      <c r="AM61" s="94"/>
      <c r="AN61" s="94"/>
      <c r="AO61" s="94"/>
      <c r="AP61" s="94"/>
      <c r="AQ61" s="94"/>
      <c r="AR61" s="94"/>
      <c r="AS61" s="94"/>
      <c r="AT61" s="94"/>
      <c r="AU61" s="94"/>
      <c r="AV61" s="94"/>
    </row>
    <row r="62" spans="1:48" ht="12" customHeight="1" x14ac:dyDescent="0.25">
      <c r="A62" s="94"/>
      <c r="B62" s="94"/>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row>
    <row r="63" spans="1:48" ht="12" customHeight="1" x14ac:dyDescent="0.25">
      <c r="A63" s="94"/>
      <c r="B63" s="94"/>
      <c r="C63" s="94"/>
      <c r="D63" s="94"/>
      <c r="E63" s="94"/>
      <c r="F63" s="94"/>
      <c r="G63" s="94"/>
      <c r="H63" s="94"/>
      <c r="I63" s="94"/>
      <c r="J63" s="94"/>
      <c r="K63" s="94"/>
      <c r="L63" s="94"/>
      <c r="M63" s="94"/>
      <c r="N63" s="94"/>
      <c r="O63" s="94"/>
      <c r="P63" s="94"/>
      <c r="Q63" s="94"/>
      <c r="R63" s="94"/>
      <c r="S63" s="94"/>
      <c r="T63" s="94"/>
      <c r="U63" s="94"/>
      <c r="V63" s="94"/>
      <c r="W63" s="94"/>
      <c r="X63" s="94"/>
      <c r="Y63" s="94"/>
      <c r="Z63" s="94"/>
      <c r="AA63" s="94"/>
      <c r="AB63" s="94"/>
      <c r="AC63" s="94"/>
      <c r="AD63" s="94"/>
      <c r="AE63" s="94"/>
      <c r="AF63" s="94"/>
      <c r="AG63" s="94"/>
      <c r="AH63" s="94"/>
      <c r="AI63" s="94"/>
      <c r="AJ63" s="94"/>
      <c r="AK63" s="94"/>
      <c r="AL63" s="94"/>
      <c r="AM63" s="94"/>
      <c r="AN63" s="94"/>
      <c r="AO63" s="94"/>
      <c r="AP63" s="94"/>
      <c r="AQ63" s="94"/>
      <c r="AR63" s="94"/>
      <c r="AS63" s="94"/>
      <c r="AT63" s="94"/>
      <c r="AU63" s="94"/>
      <c r="AV63" s="94"/>
    </row>
    <row r="64" spans="1:48" ht="12" customHeight="1" x14ac:dyDescent="0.25">
      <c r="A64" s="94"/>
      <c r="B64" s="94"/>
      <c r="C64" s="94"/>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94"/>
      <c r="AV64" s="94"/>
    </row>
    <row r="65" spans="1:48" ht="12" customHeight="1" x14ac:dyDescent="0.25">
      <c r="A65" s="94"/>
      <c r="B65" s="94"/>
      <c r="C65" s="94"/>
      <c r="D65" s="94"/>
      <c r="E65" s="94"/>
      <c r="F65" s="94"/>
      <c r="G65" s="94"/>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94"/>
      <c r="AM65" s="94"/>
      <c r="AN65" s="94"/>
      <c r="AO65" s="94"/>
      <c r="AP65" s="94"/>
      <c r="AQ65" s="94"/>
      <c r="AR65" s="94"/>
      <c r="AS65" s="94"/>
      <c r="AT65" s="94"/>
      <c r="AU65" s="94"/>
      <c r="AV65" s="94"/>
    </row>
    <row r="66" spans="1:48" ht="12" customHeight="1" x14ac:dyDescent="0.25">
      <c r="A66" s="94"/>
      <c r="B66" s="94"/>
      <c r="C66" s="94"/>
      <c r="D66" s="94"/>
      <c r="E66" s="94"/>
      <c r="F66" s="94"/>
      <c r="G66" s="94"/>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94"/>
      <c r="AM66" s="94"/>
      <c r="AN66" s="94"/>
      <c r="AO66" s="94"/>
      <c r="AP66" s="94"/>
      <c r="AQ66" s="94"/>
      <c r="AR66" s="94"/>
      <c r="AS66" s="94"/>
      <c r="AT66" s="94"/>
      <c r="AU66" s="94"/>
      <c r="AV66" s="94"/>
    </row>
    <row r="67" spans="1:48" ht="12" customHeight="1" x14ac:dyDescent="0.25">
      <c r="A67" s="94"/>
      <c r="B67" s="94"/>
      <c r="C67" s="94"/>
      <c r="D67" s="94"/>
      <c r="E67" s="94"/>
      <c r="F67" s="94"/>
      <c r="G67" s="94"/>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94"/>
      <c r="AL67" s="94"/>
      <c r="AM67" s="94"/>
      <c r="AN67" s="94"/>
      <c r="AO67" s="94"/>
      <c r="AP67" s="94"/>
      <c r="AQ67" s="94"/>
      <c r="AR67" s="94"/>
      <c r="AS67" s="94"/>
      <c r="AT67" s="94"/>
      <c r="AU67" s="94"/>
      <c r="AV67" s="94"/>
    </row>
    <row r="68" spans="1:48" ht="12" customHeight="1" x14ac:dyDescent="0.25">
      <c r="A68" s="94"/>
      <c r="B68" s="94"/>
      <c r="C68" s="94"/>
      <c r="D68" s="94"/>
      <c r="E68" s="94"/>
      <c r="F68" s="94"/>
      <c r="G68" s="94"/>
      <c r="H68" s="94"/>
      <c r="I68" s="94"/>
      <c r="J68" s="94"/>
      <c r="K68" s="94"/>
      <c r="L68" s="94"/>
      <c r="M68" s="94"/>
      <c r="N68" s="94"/>
      <c r="O68" s="94"/>
      <c r="P68" s="94"/>
      <c r="Q68" s="94"/>
      <c r="R68" s="94"/>
      <c r="S68" s="94"/>
      <c r="T68" s="94"/>
      <c r="U68" s="94"/>
      <c r="V68" s="94"/>
      <c r="W68" s="94"/>
      <c r="X68" s="94"/>
      <c r="Y68" s="94"/>
      <c r="Z68" s="94"/>
      <c r="AA68" s="94"/>
      <c r="AB68" s="94"/>
      <c r="AC68" s="94"/>
      <c r="AD68" s="94"/>
      <c r="AE68" s="94"/>
      <c r="AF68" s="94"/>
      <c r="AG68" s="94"/>
      <c r="AH68" s="94"/>
      <c r="AI68" s="94"/>
      <c r="AJ68" s="94"/>
      <c r="AK68" s="94"/>
      <c r="AL68" s="94"/>
      <c r="AM68" s="94"/>
      <c r="AN68" s="94"/>
      <c r="AO68" s="94"/>
      <c r="AP68" s="94"/>
      <c r="AQ68" s="94"/>
      <c r="AR68" s="94"/>
      <c r="AS68" s="94"/>
      <c r="AT68" s="94"/>
      <c r="AU68" s="94"/>
      <c r="AV68" s="94"/>
    </row>
    <row r="69" spans="1:48" ht="12" customHeight="1" x14ac:dyDescent="0.25">
      <c r="A69" s="94"/>
      <c r="B69" s="94"/>
      <c r="C69" s="94"/>
      <c r="D69" s="94"/>
      <c r="E69" s="94"/>
      <c r="F69" s="94"/>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row>
    <row r="70" spans="1:48" ht="12" customHeight="1" x14ac:dyDescent="0.25">
      <c r="A70" s="94"/>
      <c r="B70" s="94"/>
      <c r="C70" s="94"/>
      <c r="D70" s="94"/>
      <c r="E70" s="94"/>
      <c r="F70" s="94"/>
      <c r="G70" s="94"/>
      <c r="H70" s="94"/>
      <c r="I70" s="94"/>
      <c r="J70" s="94"/>
      <c r="K70" s="94"/>
      <c r="L70" s="94"/>
      <c r="M70" s="94"/>
      <c r="N70" s="94"/>
      <c r="O70" s="94"/>
      <c r="P70" s="94"/>
      <c r="Q70" s="94"/>
      <c r="R70" s="94"/>
      <c r="S70" s="94"/>
      <c r="T70" s="94"/>
      <c r="U70" s="94"/>
      <c r="V70" s="94"/>
      <c r="W70" s="94"/>
      <c r="X70" s="94"/>
      <c r="Y70" s="94"/>
      <c r="Z70" s="94"/>
      <c r="AA70" s="94"/>
      <c r="AB70" s="94"/>
      <c r="AC70" s="94"/>
      <c r="AD70" s="94"/>
      <c r="AE70" s="94"/>
      <c r="AF70" s="94"/>
      <c r="AG70" s="94"/>
      <c r="AH70" s="94"/>
      <c r="AI70" s="94"/>
      <c r="AJ70" s="94"/>
      <c r="AK70" s="94"/>
      <c r="AL70" s="94"/>
      <c r="AM70" s="94"/>
      <c r="AN70" s="94"/>
      <c r="AO70" s="94"/>
      <c r="AP70" s="94"/>
      <c r="AQ70" s="94"/>
      <c r="AR70" s="94"/>
      <c r="AS70" s="94"/>
      <c r="AT70" s="94"/>
      <c r="AU70" s="94"/>
      <c r="AV70" s="94"/>
    </row>
    <row r="71" spans="1:48" ht="12" customHeight="1" x14ac:dyDescent="0.25">
      <c r="A71" s="94"/>
      <c r="B71" s="94"/>
      <c r="C71" s="94"/>
      <c r="D71" s="94"/>
      <c r="E71" s="94"/>
      <c r="F71" s="94"/>
      <c r="G71" s="94"/>
      <c r="H71" s="94"/>
      <c r="I71" s="94"/>
      <c r="J71" s="94"/>
      <c r="K71" s="94"/>
      <c r="L71" s="94"/>
      <c r="M71" s="94"/>
      <c r="N71" s="94"/>
      <c r="O71" s="94"/>
      <c r="P71" s="94"/>
      <c r="Q71" s="94"/>
      <c r="R71" s="94"/>
      <c r="S71" s="94"/>
      <c r="T71" s="94"/>
      <c r="U71" s="94"/>
      <c r="V71" s="94"/>
      <c r="W71" s="94"/>
      <c r="X71" s="94"/>
      <c r="Y71" s="94"/>
      <c r="Z71" s="94"/>
      <c r="AA71" s="94"/>
      <c r="AB71" s="94"/>
      <c r="AC71" s="94"/>
      <c r="AD71" s="94"/>
      <c r="AE71" s="94"/>
      <c r="AF71" s="94"/>
      <c r="AG71" s="94"/>
      <c r="AH71" s="94"/>
      <c r="AI71" s="94"/>
      <c r="AJ71" s="94"/>
      <c r="AK71" s="94"/>
      <c r="AL71" s="94"/>
      <c r="AM71" s="94"/>
      <c r="AN71" s="94"/>
      <c r="AO71" s="94"/>
      <c r="AP71" s="94"/>
      <c r="AQ71" s="94"/>
      <c r="AR71" s="94"/>
      <c r="AS71" s="94"/>
      <c r="AT71" s="94"/>
      <c r="AU71" s="94"/>
      <c r="AV71" s="94"/>
    </row>
    <row r="72" spans="1:48" ht="12" customHeight="1" x14ac:dyDescent="0.25">
      <c r="A72" s="94"/>
      <c r="B72" s="94"/>
      <c r="C72" s="94"/>
      <c r="D72" s="94"/>
      <c r="E72" s="94"/>
      <c r="F72" s="94"/>
      <c r="G72" s="94"/>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94"/>
      <c r="AM72" s="94"/>
      <c r="AN72" s="94"/>
      <c r="AO72" s="94"/>
      <c r="AP72" s="94"/>
      <c r="AQ72" s="94"/>
      <c r="AR72" s="94"/>
      <c r="AS72" s="94"/>
      <c r="AT72" s="94"/>
      <c r="AU72" s="94"/>
      <c r="AV72" s="94"/>
    </row>
    <row r="73" spans="1:48" ht="12" customHeight="1" x14ac:dyDescent="0.25">
      <c r="A73" s="94"/>
      <c r="B73" s="94"/>
      <c r="C73" s="94"/>
      <c r="D73" s="94"/>
      <c r="E73" s="94"/>
      <c r="F73" s="94"/>
      <c r="G73" s="94"/>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94"/>
      <c r="AM73" s="94"/>
      <c r="AN73" s="94"/>
      <c r="AO73" s="94"/>
      <c r="AP73" s="94"/>
      <c r="AQ73" s="94"/>
      <c r="AR73" s="94"/>
      <c r="AS73" s="94"/>
      <c r="AT73" s="94"/>
      <c r="AU73" s="94"/>
      <c r="AV73" s="94"/>
    </row>
    <row r="74" spans="1:48" ht="12" customHeight="1" x14ac:dyDescent="0.25">
      <c r="A74" s="94"/>
      <c r="B74" s="94"/>
      <c r="C74" s="94"/>
      <c r="D74" s="94"/>
      <c r="E74" s="94"/>
      <c r="F74" s="94"/>
      <c r="G74" s="94"/>
      <c r="H74" s="94"/>
      <c r="I74" s="94"/>
      <c r="J74" s="94"/>
      <c r="K74" s="94"/>
      <c r="L74" s="94"/>
      <c r="M74" s="94"/>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94"/>
      <c r="AT74" s="94"/>
      <c r="AU74" s="94"/>
      <c r="AV74" s="94"/>
    </row>
    <row r="75" spans="1:48" ht="12" customHeight="1" x14ac:dyDescent="0.25">
      <c r="A75" s="94"/>
      <c r="B75" s="94"/>
      <c r="C75" s="94"/>
      <c r="D75" s="94"/>
      <c r="E75" s="94"/>
      <c r="F75" s="94"/>
      <c r="G75" s="94"/>
      <c r="H75" s="94"/>
      <c r="I75" s="94"/>
      <c r="J75" s="94"/>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94"/>
      <c r="AL75" s="94"/>
      <c r="AM75" s="94"/>
      <c r="AN75" s="94"/>
      <c r="AO75" s="94"/>
      <c r="AP75" s="94"/>
      <c r="AQ75" s="94"/>
      <c r="AR75" s="94"/>
      <c r="AS75" s="94"/>
      <c r="AT75" s="94"/>
      <c r="AU75" s="94"/>
      <c r="AV75" s="94"/>
    </row>
    <row r="76" spans="1:48" ht="12" customHeight="1" x14ac:dyDescent="0.25">
      <c r="A76" s="94"/>
      <c r="B76" s="94"/>
      <c r="C76" s="94"/>
      <c r="D76" s="94"/>
      <c r="E76" s="94"/>
      <c r="F76" s="94"/>
      <c r="G76" s="94"/>
      <c r="H76" s="94"/>
      <c r="I76" s="94"/>
      <c r="J76" s="94"/>
      <c r="K76" s="94"/>
      <c r="L76" s="94"/>
      <c r="M76" s="94"/>
      <c r="N76" s="94"/>
      <c r="O76" s="94"/>
      <c r="P76" s="94"/>
      <c r="Q76" s="94"/>
      <c r="R76" s="94"/>
      <c r="S76" s="94"/>
      <c r="T76" s="94"/>
      <c r="U76" s="94"/>
      <c r="V76" s="94"/>
      <c r="W76" s="94"/>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row>
    <row r="77" spans="1:48" ht="12" customHeight="1" x14ac:dyDescent="0.25">
      <c r="A77" s="94"/>
      <c r="B77" s="94"/>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row>
    <row r="78" spans="1:48" ht="12" customHeight="1" x14ac:dyDescent="0.25">
      <c r="A78" s="94"/>
      <c r="B78" s="94"/>
      <c r="C78" s="94"/>
      <c r="D78" s="94"/>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row>
    <row r="79" spans="1:48" ht="12" customHeight="1" x14ac:dyDescent="0.25">
      <c r="A79" s="94"/>
      <c r="B79" s="94"/>
      <c r="C79" s="94"/>
      <c r="D79" s="94"/>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94"/>
    </row>
    <row r="80" spans="1:48" ht="12" customHeight="1" x14ac:dyDescent="0.25">
      <c r="A80" s="94"/>
      <c r="B80" s="94"/>
      <c r="C80" s="94"/>
      <c r="D80" s="94"/>
      <c r="E80" s="94"/>
      <c r="F80" s="94"/>
      <c r="G80" s="94"/>
      <c r="H80" s="94"/>
      <c r="I80" s="94"/>
      <c r="J80" s="94"/>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c r="AL80" s="94"/>
      <c r="AM80" s="94"/>
      <c r="AN80" s="94"/>
      <c r="AO80" s="94"/>
      <c r="AP80" s="94"/>
      <c r="AQ80" s="94"/>
      <c r="AR80" s="94"/>
      <c r="AS80" s="94"/>
      <c r="AT80" s="94"/>
      <c r="AU80" s="94"/>
      <c r="AV80" s="94"/>
    </row>
    <row r="81" spans="1:48" ht="12" customHeight="1" x14ac:dyDescent="0.25">
      <c r="A81" s="94"/>
      <c r="B81" s="94"/>
      <c r="C81" s="94"/>
      <c r="D81" s="94"/>
      <c r="E81" s="94"/>
      <c r="F81" s="94"/>
      <c r="G81" s="94"/>
      <c r="H81" s="94"/>
      <c r="I81" s="94"/>
      <c r="J81" s="94"/>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94"/>
      <c r="AM81" s="94"/>
      <c r="AN81" s="94"/>
      <c r="AO81" s="94"/>
      <c r="AP81" s="94"/>
      <c r="AQ81" s="94"/>
      <c r="AR81" s="94"/>
      <c r="AS81" s="94"/>
      <c r="AT81" s="94"/>
      <c r="AU81" s="94"/>
      <c r="AV81" s="94"/>
    </row>
    <row r="82" spans="1:48" ht="12" customHeight="1" x14ac:dyDescent="0.25">
      <c r="A82" s="94"/>
      <c r="B82" s="94"/>
      <c r="C82" s="94"/>
      <c r="D82" s="94"/>
      <c r="E82" s="94"/>
      <c r="F82" s="94"/>
      <c r="G82" s="94"/>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94"/>
    </row>
    <row r="83" spans="1:48" ht="12" customHeight="1" x14ac:dyDescent="0.25">
      <c r="A83" s="94"/>
      <c r="B83" s="94"/>
      <c r="C83" s="94"/>
      <c r="D83" s="94"/>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row>
    <row r="84" spans="1:48" ht="12" customHeight="1" x14ac:dyDescent="0.25">
      <c r="A84" s="94"/>
      <c r="B84" s="94"/>
      <c r="C84" s="94"/>
      <c r="D84" s="94"/>
      <c r="E84" s="94"/>
      <c r="F84" s="94"/>
      <c r="G84" s="94"/>
      <c r="H84" s="94"/>
      <c r="I84" s="94"/>
      <c r="J84" s="94"/>
      <c r="K84" s="94"/>
      <c r="L84" s="94"/>
      <c r="M84" s="94"/>
      <c r="N84" s="94"/>
      <c r="O84" s="94"/>
      <c r="P84" s="94"/>
      <c r="Q84" s="94"/>
      <c r="R84" s="94"/>
      <c r="S84" s="94"/>
      <c r="T84" s="94"/>
      <c r="U84" s="94"/>
      <c r="V84" s="94"/>
      <c r="W84" s="94"/>
      <c r="X84" s="94"/>
      <c r="Y84" s="94"/>
      <c r="Z84" s="94"/>
      <c r="AA84" s="94"/>
      <c r="AB84" s="94"/>
      <c r="AC84" s="94"/>
      <c r="AD84" s="94"/>
      <c r="AE84" s="94"/>
      <c r="AF84" s="94"/>
      <c r="AG84" s="94"/>
      <c r="AH84" s="94"/>
      <c r="AI84" s="94"/>
      <c r="AJ84" s="94"/>
      <c r="AK84" s="94"/>
      <c r="AL84" s="94"/>
      <c r="AM84" s="94"/>
      <c r="AN84" s="94"/>
      <c r="AO84" s="94"/>
      <c r="AP84" s="94"/>
      <c r="AQ84" s="94"/>
      <c r="AR84" s="94"/>
      <c r="AS84" s="94"/>
      <c r="AT84" s="94"/>
      <c r="AU84" s="94"/>
      <c r="AV84" s="94"/>
    </row>
    <row r="85" spans="1:48" ht="12" customHeight="1" x14ac:dyDescent="0.25">
      <c r="A85" s="94"/>
      <c r="B85" s="94"/>
      <c r="C85" s="94"/>
      <c r="D85" s="94"/>
      <c r="E85" s="94"/>
      <c r="F85" s="94"/>
      <c r="G85" s="94"/>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c r="AL85" s="94"/>
      <c r="AM85" s="94"/>
      <c r="AN85" s="94"/>
      <c r="AO85" s="94"/>
      <c r="AP85" s="94"/>
      <c r="AQ85" s="94"/>
      <c r="AR85" s="94"/>
      <c r="AS85" s="94"/>
      <c r="AT85" s="94"/>
      <c r="AU85" s="94"/>
      <c r="AV85" s="94"/>
    </row>
    <row r="86" spans="1:48" ht="12" customHeight="1" x14ac:dyDescent="0.25">
      <c r="A86" s="94"/>
      <c r="B86" s="94"/>
      <c r="C86" s="94"/>
      <c r="D86" s="94"/>
      <c r="E86" s="94"/>
      <c r="F86" s="94"/>
      <c r="G86" s="94"/>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94"/>
      <c r="AM86" s="94"/>
      <c r="AN86" s="94"/>
      <c r="AO86" s="94"/>
      <c r="AP86" s="94"/>
      <c r="AQ86" s="94"/>
      <c r="AR86" s="94"/>
      <c r="AS86" s="94"/>
      <c r="AT86" s="94"/>
      <c r="AU86" s="94"/>
      <c r="AV86" s="94"/>
    </row>
    <row r="87" spans="1:48" ht="12" customHeight="1" x14ac:dyDescent="0.25">
      <c r="A87" s="94"/>
      <c r="B87" s="94"/>
      <c r="C87" s="94"/>
      <c r="D87" s="94"/>
      <c r="E87" s="94"/>
      <c r="F87" s="94"/>
      <c r="G87" s="94"/>
      <c r="H87" s="94"/>
      <c r="I87" s="94"/>
      <c r="J87" s="94"/>
      <c r="K87" s="94"/>
      <c r="L87" s="94"/>
      <c r="M87" s="94"/>
      <c r="N87" s="94"/>
      <c r="O87" s="94"/>
      <c r="P87" s="94"/>
      <c r="Q87" s="94"/>
      <c r="R87" s="94"/>
      <c r="S87" s="94"/>
      <c r="T87" s="94"/>
      <c r="U87" s="94"/>
      <c r="V87" s="94"/>
      <c r="W87" s="94"/>
      <c r="X87" s="94"/>
      <c r="Y87" s="94"/>
      <c r="Z87" s="94"/>
      <c r="AA87" s="94"/>
      <c r="AB87" s="94"/>
      <c r="AC87" s="94"/>
      <c r="AD87" s="94"/>
      <c r="AE87" s="94"/>
      <c r="AF87" s="94"/>
      <c r="AG87" s="94"/>
      <c r="AH87" s="94"/>
      <c r="AI87" s="94"/>
      <c r="AJ87" s="94"/>
      <c r="AK87" s="94"/>
      <c r="AL87" s="94"/>
      <c r="AM87" s="94"/>
      <c r="AN87" s="94"/>
      <c r="AO87" s="94"/>
      <c r="AP87" s="94"/>
      <c r="AQ87" s="94"/>
      <c r="AR87" s="94"/>
      <c r="AS87" s="94"/>
      <c r="AT87" s="94"/>
      <c r="AU87" s="94"/>
      <c r="AV87" s="94"/>
    </row>
    <row r="88" spans="1:48" ht="12" customHeight="1" x14ac:dyDescent="0.25">
      <c r="A88" s="94"/>
      <c r="B88" s="94"/>
      <c r="C88" s="94"/>
      <c r="D88" s="94"/>
      <c r="E88" s="94"/>
      <c r="F88" s="94"/>
      <c r="G88" s="94"/>
      <c r="H88" s="94"/>
      <c r="I88" s="94"/>
      <c r="J88" s="94"/>
      <c r="K88" s="94"/>
      <c r="L88" s="94"/>
      <c r="M88" s="94"/>
      <c r="N88" s="94"/>
      <c r="O88" s="94"/>
      <c r="P88" s="94"/>
      <c r="Q88" s="94"/>
      <c r="R88" s="94"/>
      <c r="S88" s="94"/>
      <c r="T88" s="94"/>
      <c r="U88" s="94"/>
      <c r="V88" s="94"/>
      <c r="W88" s="94"/>
      <c r="X88" s="94"/>
      <c r="Y88" s="94"/>
      <c r="Z88" s="94"/>
      <c r="AA88" s="94"/>
      <c r="AB88" s="94"/>
      <c r="AC88" s="94"/>
      <c r="AD88" s="94"/>
      <c r="AE88" s="94"/>
      <c r="AF88" s="94"/>
      <c r="AG88" s="94"/>
      <c r="AH88" s="94"/>
      <c r="AI88" s="94"/>
      <c r="AJ88" s="94"/>
      <c r="AK88" s="94"/>
      <c r="AL88" s="94"/>
      <c r="AM88" s="94"/>
      <c r="AN88" s="94"/>
      <c r="AO88" s="94"/>
      <c r="AP88" s="94"/>
      <c r="AQ88" s="94"/>
      <c r="AR88" s="94"/>
      <c r="AS88" s="94"/>
      <c r="AT88" s="94"/>
      <c r="AU88" s="94"/>
      <c r="AV88" s="94"/>
    </row>
    <row r="89" spans="1:48" ht="12" customHeight="1" x14ac:dyDescent="0.25">
      <c r="A89" s="94"/>
      <c r="B89" s="94"/>
      <c r="C89" s="94"/>
      <c r="D89" s="94"/>
      <c r="E89" s="94"/>
      <c r="F89" s="94"/>
      <c r="G89" s="94"/>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94"/>
    </row>
    <row r="90" spans="1:48" ht="12" customHeight="1" x14ac:dyDescent="0.25">
      <c r="A90" s="94"/>
      <c r="B90" s="94"/>
      <c r="C90" s="94"/>
      <c r="D90" s="94"/>
      <c r="E90" s="94"/>
      <c r="F90" s="94"/>
      <c r="G90" s="94"/>
      <c r="H90" s="94"/>
      <c r="I90" s="94"/>
      <c r="J90" s="94"/>
      <c r="K90" s="94"/>
      <c r="L90" s="94"/>
      <c r="M90" s="94"/>
      <c r="N90" s="94"/>
      <c r="O90" s="94"/>
      <c r="P90" s="94"/>
      <c r="Q90" s="94"/>
      <c r="R90" s="94"/>
      <c r="S90" s="94"/>
      <c r="T90" s="94"/>
      <c r="U90" s="94"/>
      <c r="V90" s="94"/>
      <c r="W90" s="94"/>
      <c r="X90" s="94"/>
      <c r="Y90" s="94"/>
      <c r="Z90" s="94"/>
      <c r="AA90" s="94"/>
      <c r="AB90" s="94"/>
      <c r="AC90" s="94"/>
      <c r="AD90" s="94"/>
      <c r="AE90" s="94"/>
      <c r="AF90" s="94"/>
      <c r="AG90" s="94"/>
      <c r="AH90" s="94"/>
      <c r="AI90" s="94"/>
      <c r="AJ90" s="94"/>
      <c r="AK90" s="94"/>
      <c r="AL90" s="94"/>
      <c r="AM90" s="94"/>
      <c r="AN90" s="94"/>
      <c r="AO90" s="94"/>
      <c r="AP90" s="94"/>
      <c r="AQ90" s="94"/>
      <c r="AR90" s="94"/>
      <c r="AS90" s="94"/>
      <c r="AT90" s="94"/>
      <c r="AU90" s="94"/>
      <c r="AV90" s="94"/>
    </row>
    <row r="91" spans="1:48" ht="12" customHeight="1" x14ac:dyDescent="0.25">
      <c r="A91" s="94"/>
      <c r="B91" s="94"/>
      <c r="C91" s="94"/>
      <c r="D91" s="94"/>
      <c r="E91" s="94"/>
      <c r="F91" s="94"/>
      <c r="G91" s="94"/>
      <c r="H91" s="94"/>
      <c r="I91" s="94"/>
      <c r="J91" s="94"/>
      <c r="K91" s="94"/>
      <c r="L91" s="94"/>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row>
    <row r="92" spans="1:48" ht="12" customHeight="1" x14ac:dyDescent="0.25">
      <c r="A92" s="94"/>
      <c r="B92" s="94"/>
      <c r="C92" s="94"/>
      <c r="D92" s="94"/>
      <c r="E92" s="94"/>
      <c r="F92" s="94"/>
      <c r="G92" s="94"/>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c r="AG92" s="94"/>
      <c r="AH92" s="94"/>
      <c r="AI92" s="94"/>
      <c r="AJ92" s="94"/>
      <c r="AK92" s="94"/>
      <c r="AL92" s="94"/>
      <c r="AM92" s="94"/>
      <c r="AN92" s="94"/>
      <c r="AO92" s="94"/>
      <c r="AP92" s="94"/>
      <c r="AQ92" s="94"/>
      <c r="AR92" s="94"/>
      <c r="AS92" s="94"/>
      <c r="AT92" s="94"/>
      <c r="AU92" s="94"/>
      <c r="AV92" s="94"/>
    </row>
    <row r="93" spans="1:48" ht="12" customHeight="1" x14ac:dyDescent="0.25">
      <c r="A93" s="94"/>
      <c r="B93" s="94"/>
      <c r="C93" s="94"/>
      <c r="D93" s="94"/>
      <c r="E93" s="94"/>
      <c r="F93" s="94"/>
      <c r="G93" s="94"/>
      <c r="H93" s="94"/>
      <c r="I93" s="94"/>
      <c r="J93" s="94"/>
      <c r="K93" s="94"/>
      <c r="L93" s="94"/>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94"/>
    </row>
    <row r="94" spans="1:48" ht="12" customHeight="1" x14ac:dyDescent="0.25">
      <c r="A94" s="94"/>
      <c r="B94" s="94"/>
      <c r="C94" s="94"/>
      <c r="D94" s="94"/>
      <c r="E94" s="94"/>
      <c r="F94" s="94"/>
      <c r="G94" s="94"/>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4"/>
      <c r="AH94" s="94"/>
      <c r="AI94" s="94"/>
      <c r="AJ94" s="94"/>
      <c r="AK94" s="94"/>
      <c r="AL94" s="94"/>
      <c r="AM94" s="94"/>
      <c r="AN94" s="94"/>
      <c r="AO94" s="94"/>
      <c r="AP94" s="94"/>
      <c r="AQ94" s="94"/>
      <c r="AR94" s="94"/>
      <c r="AS94" s="94"/>
      <c r="AT94" s="94"/>
      <c r="AU94" s="94"/>
      <c r="AV94" s="94"/>
    </row>
    <row r="95" spans="1:48" ht="12" customHeight="1" x14ac:dyDescent="0.25">
      <c r="A95" s="94"/>
      <c r="B95" s="94"/>
      <c r="C95" s="94"/>
      <c r="D95" s="94"/>
      <c r="E95" s="94"/>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row>
    <row r="96" spans="1:48" ht="12" customHeight="1" x14ac:dyDescent="0.25">
      <c r="A96" s="94"/>
      <c r="B96" s="94"/>
      <c r="C96" s="94"/>
      <c r="D96" s="94"/>
      <c r="E96" s="94"/>
      <c r="F96" s="94"/>
      <c r="G96" s="94"/>
      <c r="H96" s="94"/>
      <c r="I96" s="94"/>
      <c r="J96" s="94"/>
      <c r="K96" s="94"/>
      <c r="L96" s="94"/>
      <c r="M96" s="94"/>
      <c r="N96" s="94"/>
      <c r="O96" s="94"/>
      <c r="P96" s="94"/>
      <c r="Q96" s="94"/>
      <c r="R96" s="94"/>
      <c r="S96" s="94"/>
      <c r="T96" s="94"/>
      <c r="U96" s="94"/>
      <c r="V96" s="94"/>
      <c r="W96" s="94"/>
      <c r="X96" s="94"/>
      <c r="Y96" s="94"/>
      <c r="Z96" s="94"/>
      <c r="AA96" s="94"/>
      <c r="AB96" s="94"/>
      <c r="AC96" s="94"/>
      <c r="AD96" s="94"/>
      <c r="AE96" s="94"/>
      <c r="AF96" s="94"/>
      <c r="AG96" s="94"/>
      <c r="AH96" s="94"/>
      <c r="AI96" s="94"/>
      <c r="AJ96" s="94"/>
      <c r="AK96" s="94"/>
      <c r="AL96" s="94"/>
      <c r="AM96" s="94"/>
      <c r="AN96" s="94"/>
      <c r="AO96" s="94"/>
      <c r="AP96" s="94"/>
      <c r="AQ96" s="94"/>
      <c r="AR96" s="94"/>
      <c r="AS96" s="94"/>
      <c r="AT96" s="94"/>
      <c r="AU96" s="94"/>
      <c r="AV96" s="94"/>
    </row>
    <row r="97" spans="1:48" ht="12" customHeight="1" x14ac:dyDescent="0.25">
      <c r="A97" s="94"/>
      <c r="B97" s="94"/>
      <c r="C97" s="94"/>
      <c r="D97" s="94"/>
      <c r="E97" s="94"/>
      <c r="F97" s="94"/>
      <c r="G97" s="94"/>
      <c r="H97" s="94"/>
      <c r="I97" s="94"/>
      <c r="J97" s="94"/>
      <c r="K97" s="94"/>
      <c r="L97" s="94"/>
      <c r="M97" s="94"/>
      <c r="N97" s="94"/>
      <c r="O97" s="94"/>
      <c r="P97" s="94"/>
      <c r="Q97" s="94"/>
      <c r="R97" s="94"/>
      <c r="S97" s="94"/>
      <c r="T97" s="94"/>
      <c r="U97" s="94"/>
      <c r="V97" s="94"/>
      <c r="W97" s="94"/>
      <c r="X97" s="94"/>
      <c r="Y97" s="94"/>
      <c r="Z97" s="94"/>
      <c r="AA97" s="94"/>
      <c r="AB97" s="94"/>
      <c r="AC97" s="94"/>
      <c r="AD97" s="94"/>
      <c r="AE97" s="94"/>
      <c r="AF97" s="94"/>
      <c r="AG97" s="94"/>
      <c r="AH97" s="94"/>
      <c r="AI97" s="94"/>
      <c r="AJ97" s="94"/>
      <c r="AK97" s="94"/>
      <c r="AL97" s="94"/>
      <c r="AM97" s="94"/>
      <c r="AN97" s="94"/>
      <c r="AO97" s="94"/>
      <c r="AP97" s="94"/>
      <c r="AQ97" s="94"/>
      <c r="AR97" s="94"/>
      <c r="AS97" s="94"/>
      <c r="AT97" s="94"/>
      <c r="AU97" s="94"/>
      <c r="AV97" s="94"/>
    </row>
    <row r="98" spans="1:48" ht="12" customHeight="1" x14ac:dyDescent="0.25">
      <c r="A98" s="94"/>
      <c r="B98" s="94"/>
      <c r="C98" s="94"/>
      <c r="D98" s="94"/>
      <c r="E98" s="94"/>
      <c r="F98" s="94"/>
      <c r="G98" s="94"/>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94"/>
      <c r="AV98" s="94"/>
    </row>
    <row r="99" spans="1:48" ht="12" customHeight="1" x14ac:dyDescent="0.25">
      <c r="A99" s="94"/>
      <c r="B99" s="94"/>
      <c r="C99" s="94"/>
      <c r="D99" s="94"/>
      <c r="E99" s="94"/>
      <c r="F99" s="94"/>
      <c r="G99" s="94"/>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94"/>
    </row>
    <row r="100" spans="1:48" ht="12" customHeight="1" x14ac:dyDescent="0.25">
      <c r="A100" s="94"/>
      <c r="B100" s="94"/>
      <c r="C100" s="94"/>
      <c r="D100" s="94"/>
      <c r="E100" s="94"/>
      <c r="F100" s="94"/>
      <c r="G100" s="94"/>
      <c r="H100" s="94"/>
      <c r="I100" s="94"/>
      <c r="J100" s="94"/>
      <c r="K100" s="94"/>
      <c r="L100" s="94"/>
      <c r="M100" s="94"/>
      <c r="N100" s="94"/>
      <c r="O100" s="94"/>
      <c r="P100" s="94"/>
      <c r="Q100" s="94"/>
      <c r="R100" s="94"/>
      <c r="S100" s="94"/>
      <c r="T100" s="94"/>
      <c r="U100" s="94"/>
      <c r="V100" s="94"/>
      <c r="W100" s="94"/>
      <c r="X100" s="94"/>
      <c r="Y100" s="94"/>
      <c r="Z100" s="94"/>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94"/>
    </row>
    <row r="101" spans="1:48" ht="12" customHeight="1" x14ac:dyDescent="0.25">
      <c r="A101" s="94"/>
      <c r="B101" s="94"/>
      <c r="C101" s="94"/>
      <c r="D101" s="94"/>
      <c r="E101" s="94"/>
      <c r="F101" s="94"/>
      <c r="G101" s="94"/>
      <c r="H101" s="94"/>
      <c r="I101" s="94"/>
      <c r="J101" s="94"/>
      <c r="K101" s="94"/>
      <c r="L101" s="94"/>
      <c r="M101" s="94"/>
      <c r="N101" s="94"/>
      <c r="O101" s="94"/>
      <c r="P101" s="94"/>
      <c r="Q101" s="94"/>
      <c r="R101" s="94"/>
      <c r="S101" s="94"/>
      <c r="T101" s="94"/>
      <c r="U101" s="94"/>
      <c r="V101" s="94"/>
      <c r="W101" s="94"/>
      <c r="X101" s="94"/>
      <c r="Y101" s="94"/>
      <c r="Z101" s="94"/>
      <c r="AA101" s="94"/>
      <c r="AB101" s="94"/>
      <c r="AC101" s="94"/>
      <c r="AD101" s="94"/>
      <c r="AE101" s="94"/>
      <c r="AF101" s="94"/>
      <c r="AG101" s="94"/>
      <c r="AH101" s="94"/>
      <c r="AI101" s="94"/>
      <c r="AJ101" s="94"/>
      <c r="AK101" s="94"/>
      <c r="AL101" s="94"/>
      <c r="AM101" s="94"/>
      <c r="AN101" s="94"/>
      <c r="AO101" s="94"/>
      <c r="AP101" s="94"/>
      <c r="AQ101" s="94"/>
      <c r="AR101" s="94"/>
      <c r="AS101" s="94"/>
      <c r="AT101" s="94"/>
      <c r="AU101" s="94"/>
      <c r="AV101" s="94"/>
    </row>
    <row r="102" spans="1:48" ht="12" customHeight="1" x14ac:dyDescent="0.25">
      <c r="A102" s="94"/>
      <c r="B102" s="94"/>
      <c r="C102" s="94"/>
      <c r="D102" s="94"/>
      <c r="E102" s="94"/>
      <c r="F102" s="94"/>
      <c r="G102" s="94"/>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row>
    <row r="103" spans="1:48" ht="12" customHeight="1" x14ac:dyDescent="0.25">
      <c r="A103" s="94"/>
      <c r="B103" s="94"/>
      <c r="C103" s="94"/>
      <c r="D103" s="94"/>
      <c r="E103" s="94"/>
      <c r="F103" s="94"/>
      <c r="G103" s="94"/>
      <c r="H103" s="94"/>
      <c r="I103" s="94"/>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94"/>
      <c r="AG103" s="94"/>
      <c r="AH103" s="94"/>
      <c r="AI103" s="94"/>
      <c r="AJ103" s="94"/>
      <c r="AK103" s="94"/>
      <c r="AL103" s="94"/>
      <c r="AM103" s="94"/>
      <c r="AN103" s="94"/>
      <c r="AO103" s="94"/>
      <c r="AP103" s="94"/>
      <c r="AQ103" s="94"/>
      <c r="AR103" s="94"/>
      <c r="AS103" s="94"/>
      <c r="AT103" s="94"/>
      <c r="AU103" s="94"/>
      <c r="AV103" s="94"/>
    </row>
    <row r="104" spans="1:48" ht="12" customHeight="1" x14ac:dyDescent="0.25">
      <c r="A104" s="94"/>
      <c r="B104" s="94"/>
      <c r="C104" s="94"/>
      <c r="D104" s="94"/>
      <c r="E104" s="94"/>
      <c r="F104" s="94"/>
      <c r="G104" s="94"/>
      <c r="H104" s="94"/>
      <c r="I104" s="94"/>
      <c r="J104" s="94"/>
      <c r="K104" s="94"/>
      <c r="L104" s="94"/>
      <c r="M104" s="94"/>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row>
    <row r="105" spans="1:48" ht="12" customHeight="1" x14ac:dyDescent="0.25">
      <c r="A105" s="94"/>
      <c r="B105" s="94"/>
      <c r="C105" s="94"/>
      <c r="D105" s="94"/>
      <c r="E105" s="94"/>
      <c r="F105" s="94"/>
      <c r="G105" s="94"/>
      <c r="H105" s="94"/>
      <c r="I105" s="94"/>
      <c r="J105" s="94"/>
      <c r="K105" s="94"/>
      <c r="L105" s="94"/>
      <c r="M105" s="94"/>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row>
    <row r="106" spans="1:48" ht="12" customHeight="1" x14ac:dyDescent="0.25">
      <c r="A106" s="94"/>
      <c r="B106" s="94"/>
      <c r="C106" s="94"/>
      <c r="D106" s="94"/>
      <c r="E106" s="94"/>
      <c r="F106" s="94"/>
      <c r="G106" s="94"/>
      <c r="H106" s="94"/>
      <c r="I106" s="94"/>
      <c r="J106" s="94"/>
      <c r="K106" s="94"/>
      <c r="L106" s="94"/>
      <c r="M106" s="94"/>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row>
    <row r="107" spans="1:48" ht="12" customHeight="1" x14ac:dyDescent="0.25">
      <c r="A107" s="94"/>
      <c r="B107" s="94"/>
      <c r="C107" s="94"/>
      <c r="D107" s="94"/>
      <c r="E107" s="94"/>
      <c r="F107" s="94"/>
      <c r="G107" s="94"/>
      <c r="H107" s="94"/>
      <c r="I107" s="94"/>
      <c r="J107" s="94"/>
      <c r="K107" s="94"/>
      <c r="L107" s="94"/>
      <c r="M107" s="94"/>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row>
    <row r="108" spans="1:48" ht="12" customHeight="1" x14ac:dyDescent="0.25">
      <c r="A108" s="94"/>
      <c r="B108" s="94"/>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row>
    <row r="109" spans="1:48" ht="12" customHeight="1" x14ac:dyDescent="0.25">
      <c r="A109" s="94"/>
      <c r="B109" s="94"/>
      <c r="C109" s="94"/>
      <c r="D109" s="94"/>
      <c r="E109" s="94"/>
      <c r="F109" s="94"/>
      <c r="G109" s="94"/>
      <c r="H109" s="94"/>
      <c r="I109" s="94"/>
      <c r="J109" s="94"/>
      <c r="K109" s="94"/>
      <c r="L109" s="94"/>
      <c r="M109" s="94"/>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row>
    <row r="110" spans="1:48" ht="12" customHeight="1" x14ac:dyDescent="0.25">
      <c r="A110" s="94"/>
      <c r="B110" s="94"/>
      <c r="C110" s="94"/>
      <c r="D110" s="94"/>
      <c r="E110" s="94"/>
      <c r="F110" s="94"/>
      <c r="G110" s="94"/>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row>
    <row r="111" spans="1:48" ht="12" customHeight="1" x14ac:dyDescent="0.25">
      <c r="A111" s="94"/>
      <c r="B111" s="94"/>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row>
    <row r="112" spans="1:48" ht="12" customHeight="1" x14ac:dyDescent="0.25">
      <c r="A112" s="94"/>
      <c r="B112" s="94"/>
      <c r="C112" s="94"/>
      <c r="D112" s="94"/>
      <c r="E112" s="94"/>
      <c r="F112" s="94"/>
      <c r="G112" s="94"/>
      <c r="H112" s="94"/>
      <c r="I112" s="94"/>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c r="AG112" s="94"/>
      <c r="AH112" s="94"/>
      <c r="AI112" s="94"/>
      <c r="AJ112" s="94"/>
      <c r="AK112" s="94"/>
      <c r="AL112" s="94"/>
      <c r="AM112" s="94"/>
      <c r="AN112" s="94"/>
      <c r="AO112" s="94"/>
      <c r="AP112" s="94"/>
      <c r="AQ112" s="94"/>
      <c r="AR112" s="94"/>
      <c r="AS112" s="94"/>
      <c r="AT112" s="94"/>
      <c r="AU112" s="94"/>
      <c r="AV112" s="94"/>
    </row>
    <row r="113" spans="1:48" ht="12" customHeight="1" x14ac:dyDescent="0.25">
      <c r="A113" s="94"/>
      <c r="B113" s="94"/>
      <c r="C113" s="94"/>
      <c r="D113" s="94"/>
      <c r="E113" s="94"/>
      <c r="F113" s="94"/>
      <c r="G113" s="94"/>
      <c r="H113" s="94"/>
      <c r="I113" s="94"/>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c r="AG113" s="94"/>
      <c r="AH113" s="94"/>
      <c r="AI113" s="94"/>
      <c r="AJ113" s="94"/>
      <c r="AK113" s="94"/>
      <c r="AL113" s="94"/>
      <c r="AM113" s="94"/>
      <c r="AN113" s="94"/>
      <c r="AO113" s="94"/>
      <c r="AP113" s="94"/>
      <c r="AQ113" s="94"/>
      <c r="AR113" s="94"/>
      <c r="AS113" s="94"/>
      <c r="AT113" s="94"/>
      <c r="AU113" s="94"/>
      <c r="AV113" s="94"/>
    </row>
    <row r="114" spans="1:48" ht="12" customHeight="1" x14ac:dyDescent="0.25">
      <c r="A114" s="94"/>
      <c r="B114" s="94"/>
      <c r="C114" s="94"/>
      <c r="D114" s="94"/>
      <c r="E114" s="94"/>
      <c r="F114" s="94"/>
      <c r="G114" s="94"/>
      <c r="H114" s="94"/>
      <c r="I114" s="94"/>
      <c r="J114" s="94"/>
      <c r="K114" s="94"/>
      <c r="L114" s="94"/>
      <c r="M114" s="94"/>
      <c r="N114" s="94"/>
      <c r="O114" s="94"/>
      <c r="P114" s="94"/>
      <c r="Q114" s="94"/>
      <c r="R114" s="94"/>
      <c r="S114" s="94"/>
      <c r="T114" s="94"/>
      <c r="U114" s="94"/>
      <c r="V114" s="94"/>
      <c r="W114" s="94"/>
      <c r="X114" s="94"/>
      <c r="Y114" s="94"/>
      <c r="Z114" s="94"/>
      <c r="AA114" s="94"/>
      <c r="AB114" s="94"/>
      <c r="AC114" s="94"/>
      <c r="AD114" s="94"/>
      <c r="AE114" s="94"/>
      <c r="AF114" s="94"/>
      <c r="AG114" s="94"/>
      <c r="AH114" s="94"/>
      <c r="AI114" s="94"/>
      <c r="AJ114" s="94"/>
      <c r="AK114" s="94"/>
      <c r="AL114" s="94"/>
      <c r="AM114" s="94"/>
      <c r="AN114" s="94"/>
      <c r="AO114" s="94"/>
      <c r="AP114" s="94"/>
      <c r="AQ114" s="94"/>
      <c r="AR114" s="94"/>
      <c r="AS114" s="94"/>
      <c r="AT114" s="94"/>
      <c r="AU114" s="94"/>
      <c r="AV114" s="94"/>
    </row>
    <row r="115" spans="1:48" ht="12" customHeight="1" x14ac:dyDescent="0.25">
      <c r="A115" s="94"/>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94"/>
    </row>
    <row r="116" spans="1:48" ht="12" customHeight="1" x14ac:dyDescent="0.25">
      <c r="A116" s="94"/>
      <c r="B116" s="94"/>
      <c r="C116" s="94"/>
      <c r="D116" s="94"/>
      <c r="E116" s="94"/>
      <c r="F116" s="94"/>
      <c r="G116" s="94"/>
      <c r="H116" s="94"/>
      <c r="I116" s="94"/>
      <c r="J116" s="94"/>
      <c r="K116" s="94"/>
      <c r="L116" s="94"/>
      <c r="M116" s="94"/>
      <c r="N116" s="94"/>
      <c r="O116" s="94"/>
      <c r="P116" s="94"/>
      <c r="Q116" s="94"/>
      <c r="R116" s="94"/>
      <c r="S116" s="94"/>
      <c r="T116" s="94"/>
      <c r="U116" s="94"/>
      <c r="V116" s="94"/>
      <c r="W116" s="94"/>
      <c r="X116" s="94"/>
      <c r="Y116" s="94"/>
      <c r="Z116" s="94"/>
      <c r="AA116" s="94"/>
      <c r="AB116" s="94"/>
      <c r="AC116" s="94"/>
      <c r="AD116" s="94"/>
      <c r="AE116" s="94"/>
      <c r="AF116" s="94"/>
      <c r="AG116" s="94"/>
      <c r="AH116" s="94"/>
      <c r="AI116" s="94"/>
      <c r="AJ116" s="94"/>
      <c r="AK116" s="94"/>
      <c r="AL116" s="94"/>
      <c r="AM116" s="94"/>
      <c r="AN116" s="94"/>
      <c r="AO116" s="94"/>
      <c r="AP116" s="94"/>
      <c r="AQ116" s="94"/>
      <c r="AR116" s="94"/>
      <c r="AS116" s="94"/>
      <c r="AT116" s="94"/>
      <c r="AU116" s="94"/>
      <c r="AV116" s="94"/>
    </row>
    <row r="117" spans="1:48" ht="12" customHeight="1" x14ac:dyDescent="0.25">
      <c r="A117" s="94"/>
      <c r="B117" s="94"/>
      <c r="C117" s="94"/>
      <c r="D117" s="94"/>
      <c r="E117" s="94"/>
      <c r="F117" s="94"/>
      <c r="G117" s="94"/>
      <c r="H117" s="94"/>
      <c r="I117" s="94"/>
      <c r="J117" s="94"/>
      <c r="K117" s="94"/>
      <c r="L117" s="94"/>
      <c r="M117" s="94"/>
      <c r="N117" s="94"/>
      <c r="O117" s="94"/>
      <c r="P117" s="94"/>
      <c r="Q117" s="94"/>
      <c r="R117" s="94"/>
      <c r="S117" s="94"/>
      <c r="T117" s="94"/>
      <c r="U117" s="94"/>
      <c r="V117" s="94"/>
      <c r="W117" s="94"/>
      <c r="X117" s="94"/>
      <c r="Y117" s="94"/>
      <c r="Z117" s="94"/>
      <c r="AA117" s="94"/>
      <c r="AB117" s="94"/>
      <c r="AC117" s="94"/>
      <c r="AD117" s="94"/>
      <c r="AE117" s="94"/>
      <c r="AF117" s="94"/>
      <c r="AG117" s="94"/>
      <c r="AH117" s="94"/>
      <c r="AI117" s="94"/>
      <c r="AJ117" s="94"/>
      <c r="AK117" s="94"/>
      <c r="AL117" s="94"/>
      <c r="AM117" s="94"/>
      <c r="AN117" s="94"/>
      <c r="AO117" s="94"/>
      <c r="AP117" s="94"/>
      <c r="AQ117" s="94"/>
      <c r="AR117" s="94"/>
      <c r="AS117" s="94"/>
      <c r="AT117" s="94"/>
      <c r="AU117" s="94"/>
      <c r="AV117" s="94"/>
    </row>
    <row r="118" spans="1:48" ht="12" customHeight="1" x14ac:dyDescent="0.25">
      <c r="A118" s="94"/>
      <c r="B118" s="94"/>
      <c r="C118" s="94"/>
      <c r="D118" s="94"/>
      <c r="E118" s="94"/>
      <c r="F118" s="94"/>
      <c r="G118" s="94"/>
      <c r="H118" s="94"/>
      <c r="I118" s="94"/>
      <c r="J118" s="94"/>
      <c r="K118" s="94"/>
      <c r="L118" s="94"/>
      <c r="M118" s="94"/>
      <c r="N118" s="94"/>
      <c r="O118" s="94"/>
      <c r="P118" s="94"/>
      <c r="Q118" s="94"/>
      <c r="R118" s="94"/>
      <c r="S118" s="94"/>
      <c r="T118" s="94"/>
      <c r="U118" s="94"/>
      <c r="V118" s="94"/>
      <c r="W118" s="94"/>
      <c r="X118" s="94"/>
      <c r="Y118" s="94"/>
      <c r="Z118" s="94"/>
      <c r="AA118" s="94"/>
      <c r="AB118" s="94"/>
      <c r="AC118" s="94"/>
      <c r="AD118" s="94"/>
      <c r="AE118" s="94"/>
      <c r="AF118" s="94"/>
      <c r="AG118" s="94"/>
      <c r="AH118" s="94"/>
      <c r="AI118" s="94"/>
      <c r="AJ118" s="94"/>
      <c r="AK118" s="94"/>
      <c r="AL118" s="94"/>
      <c r="AM118" s="94"/>
      <c r="AN118" s="94"/>
      <c r="AO118" s="94"/>
      <c r="AP118" s="94"/>
      <c r="AQ118" s="94"/>
      <c r="AR118" s="94"/>
      <c r="AS118" s="94"/>
      <c r="AT118" s="94"/>
      <c r="AU118" s="94"/>
      <c r="AV118" s="94"/>
    </row>
    <row r="119" spans="1:48" ht="12" customHeight="1" x14ac:dyDescent="0.25">
      <c r="A119" s="94"/>
      <c r="B119" s="94"/>
      <c r="C119" s="94"/>
      <c r="D119" s="94"/>
      <c r="E119" s="94"/>
      <c r="F119" s="94"/>
      <c r="G119" s="94"/>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row>
    <row r="120" spans="1:48" ht="12" customHeight="1" x14ac:dyDescent="0.25">
      <c r="A120" s="94"/>
      <c r="B120" s="94"/>
      <c r="C120" s="94"/>
      <c r="D120" s="94"/>
      <c r="E120" s="94"/>
      <c r="F120" s="94"/>
      <c r="G120" s="94"/>
      <c r="H120" s="94"/>
      <c r="I120" s="94"/>
      <c r="J120" s="94"/>
      <c r="K120" s="94"/>
      <c r="L120" s="94"/>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94"/>
      <c r="AJ120" s="94"/>
      <c r="AK120" s="94"/>
      <c r="AL120" s="94"/>
      <c r="AM120" s="94"/>
      <c r="AN120" s="94"/>
      <c r="AO120" s="94"/>
      <c r="AP120" s="94"/>
      <c r="AQ120" s="94"/>
      <c r="AR120" s="94"/>
      <c r="AS120" s="94"/>
      <c r="AT120" s="94"/>
      <c r="AU120" s="94"/>
      <c r="AV120" s="94"/>
    </row>
    <row r="121" spans="1:48" ht="12" customHeight="1" x14ac:dyDescent="0.25">
      <c r="A121" s="94"/>
      <c r="B121" s="94"/>
      <c r="C121" s="94"/>
      <c r="D121" s="94"/>
      <c r="E121" s="94"/>
      <c r="F121" s="94"/>
      <c r="G121" s="94"/>
      <c r="H121" s="94"/>
      <c r="I121" s="94"/>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94"/>
    </row>
    <row r="122" spans="1:48" ht="12" customHeight="1" x14ac:dyDescent="0.25">
      <c r="A122" s="94"/>
      <c r="B122" s="94"/>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row>
    <row r="123" spans="1:48" ht="12" customHeight="1" x14ac:dyDescent="0.25">
      <c r="A123" s="94"/>
      <c r="B123" s="94"/>
      <c r="C123" s="94"/>
      <c r="D123" s="94"/>
      <c r="E123" s="94"/>
      <c r="F123" s="94"/>
      <c r="G123" s="94"/>
      <c r="H123" s="94"/>
      <c r="I123" s="94"/>
      <c r="J123" s="94"/>
      <c r="K123" s="94"/>
      <c r="L123" s="94"/>
      <c r="M123" s="94"/>
      <c r="N123" s="94"/>
      <c r="O123" s="94"/>
      <c r="P123" s="94"/>
      <c r="Q123" s="94"/>
      <c r="R123" s="94"/>
      <c r="S123" s="94"/>
      <c r="T123" s="94"/>
      <c r="U123" s="94"/>
      <c r="V123" s="94"/>
      <c r="W123" s="94"/>
      <c r="X123" s="94"/>
      <c r="Y123" s="94"/>
      <c r="Z123" s="94"/>
      <c r="AA123" s="94"/>
      <c r="AB123" s="94"/>
      <c r="AC123" s="94"/>
      <c r="AD123" s="94"/>
      <c r="AE123" s="94"/>
      <c r="AF123" s="94"/>
      <c r="AG123" s="94"/>
      <c r="AH123" s="94"/>
      <c r="AI123" s="94"/>
      <c r="AJ123" s="94"/>
      <c r="AK123" s="94"/>
      <c r="AL123" s="94"/>
      <c r="AM123" s="94"/>
      <c r="AN123" s="94"/>
      <c r="AO123" s="94"/>
      <c r="AP123" s="94"/>
      <c r="AQ123" s="94"/>
      <c r="AR123" s="94"/>
      <c r="AS123" s="94"/>
      <c r="AT123" s="94"/>
      <c r="AU123" s="94"/>
      <c r="AV123" s="94"/>
    </row>
    <row r="124" spans="1:48" ht="12" customHeight="1" x14ac:dyDescent="0.25">
      <c r="A124" s="94"/>
      <c r="B124" s="94"/>
      <c r="C124" s="94"/>
      <c r="D124" s="94"/>
      <c r="E124" s="94"/>
      <c r="F124" s="94"/>
      <c r="G124" s="94"/>
      <c r="H124" s="94"/>
      <c r="I124" s="94"/>
      <c r="J124" s="94"/>
      <c r="K124" s="94"/>
      <c r="L124" s="94"/>
      <c r="M124" s="94"/>
      <c r="N124" s="94"/>
      <c r="O124" s="94"/>
      <c r="P124" s="94"/>
      <c r="Q124" s="94"/>
      <c r="R124" s="94"/>
      <c r="S124" s="94"/>
      <c r="T124" s="94"/>
      <c r="U124" s="94"/>
      <c r="V124" s="94"/>
      <c r="W124" s="94"/>
      <c r="X124" s="94"/>
      <c r="Y124" s="94"/>
      <c r="Z124" s="94"/>
      <c r="AA124" s="94"/>
      <c r="AB124" s="94"/>
      <c r="AC124" s="94"/>
      <c r="AD124" s="94"/>
      <c r="AE124" s="94"/>
      <c r="AF124" s="94"/>
      <c r="AG124" s="94"/>
      <c r="AH124" s="94"/>
      <c r="AI124" s="94"/>
      <c r="AJ124" s="94"/>
      <c r="AK124" s="94"/>
      <c r="AL124" s="94"/>
      <c r="AM124" s="94"/>
      <c r="AN124" s="94"/>
      <c r="AO124" s="94"/>
      <c r="AP124" s="94"/>
      <c r="AQ124" s="94"/>
      <c r="AR124" s="94"/>
      <c r="AS124" s="94"/>
      <c r="AT124" s="94"/>
      <c r="AU124" s="94"/>
      <c r="AV124" s="94"/>
    </row>
    <row r="125" spans="1:48" ht="12" customHeight="1" x14ac:dyDescent="0.25">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row>
    <row r="126" spans="1:48" ht="12" customHeight="1" x14ac:dyDescent="0.25">
      <c r="A126" s="94"/>
      <c r="B126" s="94"/>
      <c r="C126" s="94"/>
      <c r="D126" s="94"/>
      <c r="E126" s="94"/>
      <c r="F126" s="94"/>
      <c r="G126" s="94"/>
      <c r="H126" s="94"/>
      <c r="I126" s="94"/>
      <c r="J126" s="94"/>
      <c r="K126" s="94"/>
      <c r="L126" s="94"/>
      <c r="M126" s="94"/>
      <c r="N126" s="94"/>
      <c r="O126" s="94"/>
      <c r="P126" s="94"/>
      <c r="Q126" s="94"/>
      <c r="R126" s="94"/>
      <c r="S126" s="94"/>
      <c r="T126" s="94"/>
      <c r="U126" s="94"/>
      <c r="V126" s="94"/>
      <c r="W126" s="94"/>
      <c r="X126" s="94"/>
      <c r="Y126" s="94"/>
      <c r="Z126" s="94"/>
      <c r="AA126" s="94"/>
      <c r="AB126" s="94"/>
      <c r="AC126" s="94"/>
      <c r="AD126" s="94"/>
      <c r="AE126" s="94"/>
      <c r="AF126" s="94"/>
      <c r="AG126" s="94"/>
      <c r="AH126" s="94"/>
      <c r="AI126" s="94"/>
      <c r="AJ126" s="94"/>
      <c r="AK126" s="94"/>
      <c r="AL126" s="94"/>
      <c r="AM126" s="94"/>
      <c r="AN126" s="94"/>
      <c r="AO126" s="94"/>
      <c r="AP126" s="94"/>
      <c r="AQ126" s="94"/>
      <c r="AR126" s="94"/>
      <c r="AS126" s="94"/>
      <c r="AT126" s="94"/>
      <c r="AU126" s="94"/>
      <c r="AV126" s="94"/>
    </row>
    <row r="127" spans="1:48" ht="12" customHeight="1" x14ac:dyDescent="0.25">
      <c r="A127" s="94"/>
      <c r="B127" s="94"/>
      <c r="C127" s="94"/>
      <c r="D127" s="94"/>
      <c r="E127" s="94"/>
      <c r="F127" s="94"/>
      <c r="G127" s="94"/>
      <c r="H127" s="94"/>
      <c r="I127" s="94"/>
      <c r="J127" s="94"/>
      <c r="K127" s="94"/>
      <c r="L127" s="94"/>
      <c r="M127" s="94"/>
      <c r="N127" s="94"/>
      <c r="O127" s="94"/>
      <c r="P127" s="94"/>
      <c r="Q127" s="94"/>
      <c r="R127" s="94"/>
      <c r="S127" s="94"/>
      <c r="T127" s="94"/>
      <c r="U127" s="94"/>
      <c r="V127" s="94"/>
      <c r="W127" s="94"/>
      <c r="X127" s="94"/>
      <c r="Y127" s="94"/>
      <c r="Z127" s="94"/>
      <c r="AA127" s="94"/>
      <c r="AB127" s="94"/>
      <c r="AC127" s="94"/>
      <c r="AD127" s="94"/>
      <c r="AE127" s="94"/>
      <c r="AF127" s="94"/>
      <c r="AG127" s="94"/>
      <c r="AH127" s="94"/>
      <c r="AI127" s="94"/>
      <c r="AJ127" s="94"/>
      <c r="AK127" s="94"/>
      <c r="AL127" s="94"/>
      <c r="AM127" s="94"/>
      <c r="AN127" s="94"/>
      <c r="AO127" s="94"/>
      <c r="AP127" s="94"/>
      <c r="AQ127" s="94"/>
      <c r="AR127" s="94"/>
      <c r="AS127" s="94"/>
      <c r="AT127" s="94"/>
      <c r="AU127" s="94"/>
      <c r="AV127" s="94"/>
    </row>
    <row r="128" spans="1:48" ht="12" customHeight="1" x14ac:dyDescent="0.25">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94"/>
    </row>
    <row r="129" spans="1:48" ht="12" customHeight="1" x14ac:dyDescent="0.25">
      <c r="A129" s="94"/>
      <c r="B129" s="94"/>
      <c r="C129" s="94"/>
      <c r="D129" s="94"/>
      <c r="E129" s="94"/>
      <c r="F129" s="94"/>
      <c r="G129" s="94"/>
      <c r="H129" s="94"/>
      <c r="I129" s="94"/>
      <c r="J129" s="94"/>
      <c r="K129" s="94"/>
      <c r="L129" s="94"/>
      <c r="M129" s="94"/>
      <c r="N129" s="94"/>
      <c r="O129" s="94"/>
      <c r="P129" s="94"/>
      <c r="Q129" s="94"/>
      <c r="R129" s="94"/>
      <c r="S129" s="94"/>
      <c r="T129" s="94"/>
      <c r="U129" s="94"/>
      <c r="V129" s="94"/>
      <c r="W129" s="94"/>
      <c r="X129" s="94"/>
      <c r="Y129" s="94"/>
      <c r="Z129" s="94"/>
      <c r="AA129" s="94"/>
      <c r="AB129" s="94"/>
      <c r="AC129" s="94"/>
      <c r="AD129" s="94"/>
      <c r="AE129" s="94"/>
      <c r="AF129" s="94"/>
      <c r="AG129" s="94"/>
      <c r="AH129" s="94"/>
      <c r="AI129" s="94"/>
      <c r="AJ129" s="94"/>
      <c r="AK129" s="94"/>
      <c r="AL129" s="94"/>
      <c r="AM129" s="94"/>
      <c r="AN129" s="94"/>
      <c r="AO129" s="94"/>
      <c r="AP129" s="94"/>
      <c r="AQ129" s="94"/>
      <c r="AR129" s="94"/>
      <c r="AS129" s="94"/>
      <c r="AT129" s="94"/>
      <c r="AU129" s="94"/>
      <c r="AV129" s="94"/>
    </row>
    <row r="130" spans="1:48" ht="12" customHeight="1" x14ac:dyDescent="0.25">
      <c r="A130" s="94"/>
      <c r="B130" s="94"/>
      <c r="C130" s="94"/>
      <c r="D130" s="94"/>
      <c r="E130" s="94"/>
      <c r="F130" s="94"/>
      <c r="G130" s="94"/>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c r="AT130" s="94"/>
      <c r="AU130" s="94"/>
      <c r="AV130" s="94"/>
    </row>
    <row r="131" spans="1:48" ht="12" customHeight="1" x14ac:dyDescent="0.25">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row>
    <row r="132" spans="1:48" ht="12" customHeight="1" x14ac:dyDescent="0.25">
      <c r="A132" s="94"/>
      <c r="B132" s="94"/>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row>
    <row r="133" spans="1:48" ht="12" customHeight="1" x14ac:dyDescent="0.25">
      <c r="A133" s="94"/>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c r="AR133" s="94"/>
      <c r="AS133" s="94"/>
      <c r="AT133" s="94"/>
      <c r="AU133" s="94"/>
      <c r="AV133" s="94"/>
    </row>
    <row r="134" spans="1:48" ht="12" customHeight="1" x14ac:dyDescent="0.25">
      <c r="A134" s="94"/>
      <c r="B134" s="94"/>
      <c r="C134" s="94"/>
      <c r="D134" s="94"/>
      <c r="E134" s="94"/>
      <c r="F134" s="94"/>
      <c r="G134" s="94"/>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c r="AR134" s="94"/>
      <c r="AS134" s="94"/>
      <c r="AT134" s="94"/>
      <c r="AU134" s="94"/>
      <c r="AV134" s="94"/>
    </row>
    <row r="135" spans="1:48" ht="12" customHeight="1" x14ac:dyDescent="0.25">
      <c r="A135" s="94"/>
      <c r="B135" s="94"/>
      <c r="C135" s="94"/>
      <c r="D135" s="94"/>
      <c r="E135" s="94"/>
      <c r="F135" s="94"/>
      <c r="G135" s="94"/>
      <c r="H135" s="94"/>
      <c r="I135" s="94"/>
      <c r="J135" s="94"/>
      <c r="K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c r="AR135" s="94"/>
      <c r="AS135" s="94"/>
      <c r="AT135" s="94"/>
      <c r="AU135" s="94"/>
      <c r="AV135" s="94"/>
    </row>
    <row r="136" spans="1:48" ht="12" customHeight="1" x14ac:dyDescent="0.25">
      <c r="A136" s="94"/>
      <c r="B136" s="94"/>
      <c r="C136" s="94"/>
      <c r="D136" s="94"/>
      <c r="E136" s="94"/>
      <c r="F136" s="94"/>
      <c r="G136" s="94"/>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row>
    <row r="137" spans="1:48" ht="12" customHeight="1" x14ac:dyDescent="0.25">
      <c r="A137" s="94"/>
      <c r="B137" s="94"/>
      <c r="C137" s="94"/>
      <c r="D137" s="94"/>
      <c r="E137" s="94"/>
      <c r="F137" s="94"/>
      <c r="G137" s="94"/>
      <c r="H137" s="94"/>
      <c r="I137" s="94"/>
      <c r="J137" s="94"/>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c r="AS137" s="94"/>
      <c r="AT137" s="94"/>
      <c r="AU137" s="94"/>
      <c r="AV137" s="94"/>
    </row>
  </sheetData>
  <mergeCells count="5">
    <mergeCell ref="A40:AV40"/>
    <mergeCell ref="A1:C3"/>
    <mergeCell ref="D1:AM3"/>
    <mergeCell ref="AN1:AV3"/>
    <mergeCell ref="N15:AI24"/>
  </mergeCells>
  <phoneticPr fontId="0" type="noConversion"/>
  <pageMargins left="0.7" right="0.7" top="0.75" bottom="0.75" header="0.51180555555555496" footer="0.51180555555555496"/>
  <pageSetup paperSize="9" firstPageNumber="0" orientation="landscape"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FF"/>
  </sheetPr>
  <dimension ref="A1:FS134"/>
  <sheetViews>
    <sheetView showGridLines="0" showRowColHeaders="0" zoomScale="90" zoomScaleNormal="90" workbookViewId="0">
      <pane ySplit="3" topLeftCell="A4" activePane="bottomLeft" state="frozen"/>
      <selection pane="bottomLeft" activeCell="AM66" sqref="AM66"/>
    </sheetView>
  </sheetViews>
  <sheetFormatPr baseColWidth="10" defaultColWidth="2.7109375" defaultRowHeight="15" x14ac:dyDescent="0.25"/>
  <cols>
    <col min="1" max="48" width="2.7109375" customWidth="1"/>
    <col min="49" max="175" width="2.7109375" style="94" customWidth="1"/>
  </cols>
  <sheetData>
    <row r="1" spans="1:48" ht="12" customHeight="1" x14ac:dyDescent="0.25">
      <c r="A1" s="287"/>
      <c r="B1" s="287"/>
      <c r="C1" s="287"/>
      <c r="D1" s="288" t="str">
        <f>'Page de garde'!D1:AM3</f>
        <v>Appel à projets commun 2023</v>
      </c>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306" t="s">
        <v>138</v>
      </c>
      <c r="AO1" s="306"/>
      <c r="AP1" s="306"/>
      <c r="AQ1" s="306"/>
      <c r="AR1" s="306"/>
      <c r="AS1" s="306"/>
      <c r="AT1" s="306"/>
      <c r="AU1" s="306"/>
      <c r="AV1" s="306"/>
    </row>
    <row r="2" spans="1:48" ht="12" customHeight="1" x14ac:dyDescent="0.25">
      <c r="A2" s="287"/>
      <c r="B2" s="287"/>
      <c r="C2" s="287"/>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306"/>
      <c r="AO2" s="306"/>
      <c r="AP2" s="306"/>
      <c r="AQ2" s="306"/>
      <c r="AR2" s="306"/>
      <c r="AS2" s="306"/>
      <c r="AT2" s="306"/>
      <c r="AU2" s="306"/>
      <c r="AV2" s="306"/>
    </row>
    <row r="3" spans="1:48" ht="12" customHeight="1" x14ac:dyDescent="0.25">
      <c r="A3" s="287"/>
      <c r="B3" s="287"/>
      <c r="C3" s="287"/>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306"/>
      <c r="AO3" s="306"/>
      <c r="AP3" s="306"/>
      <c r="AQ3" s="306"/>
      <c r="AR3" s="306"/>
      <c r="AS3" s="306"/>
      <c r="AT3" s="306"/>
      <c r="AU3" s="306"/>
      <c r="AV3" s="306"/>
    </row>
    <row r="5" spans="1:48" ht="12" customHeight="1" x14ac:dyDescent="0.25">
      <c r="B5" s="288" t="s">
        <v>139</v>
      </c>
      <c r="C5" s="288"/>
      <c r="D5" s="288"/>
      <c r="E5" s="288"/>
      <c r="F5" s="288"/>
      <c r="G5" s="288"/>
      <c r="H5" s="288"/>
      <c r="I5" s="288"/>
      <c r="J5" s="321">
        <v>2023</v>
      </c>
      <c r="K5" s="321"/>
      <c r="L5" s="321"/>
      <c r="M5" s="321"/>
      <c r="N5" s="321"/>
    </row>
    <row r="6" spans="1:48" ht="12" customHeight="1" x14ac:dyDescent="0.25">
      <c r="B6" s="288"/>
      <c r="C6" s="288"/>
      <c r="D6" s="288"/>
      <c r="E6" s="288"/>
      <c r="F6" s="288"/>
      <c r="G6" s="288"/>
      <c r="H6" s="288"/>
      <c r="I6" s="288"/>
      <c r="J6" s="321"/>
      <c r="K6" s="321"/>
      <c r="L6" s="321"/>
      <c r="M6" s="321"/>
      <c r="N6" s="321"/>
    </row>
    <row r="7" spans="1:48" ht="12" customHeight="1" x14ac:dyDescent="0.25">
      <c r="A7" s="289" t="s">
        <v>140</v>
      </c>
      <c r="B7" s="289"/>
      <c r="C7" s="289"/>
      <c r="D7" s="289"/>
      <c r="E7" s="289"/>
      <c r="F7" s="289"/>
      <c r="G7" s="289"/>
      <c r="H7" s="289"/>
      <c r="I7" s="289"/>
      <c r="J7" s="289"/>
      <c r="K7" s="289"/>
      <c r="L7" s="289"/>
      <c r="M7" s="289"/>
      <c r="N7" s="289"/>
      <c r="O7" s="289"/>
      <c r="P7" s="289"/>
      <c r="Q7" s="289"/>
      <c r="R7" s="289"/>
      <c r="S7" s="289"/>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row>
    <row r="8" spans="1:48" ht="12" customHeight="1" x14ac:dyDescent="0.25">
      <c r="A8" s="289"/>
      <c r="B8" s="289"/>
      <c r="C8" s="289"/>
      <c r="D8" s="289"/>
      <c r="E8" s="289"/>
      <c r="F8" s="289"/>
      <c r="G8" s="289"/>
      <c r="H8" s="289"/>
      <c r="I8" s="289"/>
      <c r="J8" s="289"/>
      <c r="K8" s="289"/>
      <c r="L8" s="289"/>
      <c r="M8" s="289"/>
      <c r="N8" s="289"/>
      <c r="O8" s="289"/>
      <c r="P8" s="289"/>
      <c r="Q8" s="289"/>
      <c r="R8" s="289"/>
      <c r="S8" s="289"/>
      <c r="T8" s="289"/>
      <c r="U8" s="289"/>
      <c r="V8" s="289"/>
      <c r="W8" s="289"/>
      <c r="X8" s="289"/>
      <c r="Y8" s="289"/>
      <c r="Z8" s="289"/>
      <c r="AA8" s="289"/>
      <c r="AB8" s="289"/>
      <c r="AC8" s="289"/>
      <c r="AD8" s="289"/>
      <c r="AE8" s="289"/>
      <c r="AF8" s="289"/>
      <c r="AG8" s="289"/>
      <c r="AH8" s="289"/>
      <c r="AI8" s="289"/>
      <c r="AJ8" s="289"/>
      <c r="AK8" s="289"/>
      <c r="AL8" s="289"/>
      <c r="AM8" s="289"/>
      <c r="AN8" s="289"/>
      <c r="AO8" s="289"/>
      <c r="AP8" s="289"/>
      <c r="AQ8" s="289"/>
      <c r="AR8" s="289"/>
      <c r="AS8" s="289"/>
      <c r="AT8" s="289"/>
      <c r="AU8" s="289"/>
      <c r="AV8" s="289"/>
    </row>
    <row r="9" spans="1:48" ht="12" customHeight="1" x14ac:dyDescent="0.25">
      <c r="A9" s="289"/>
      <c r="B9" s="289"/>
      <c r="C9" s="289"/>
      <c r="D9" s="289"/>
      <c r="E9" s="289"/>
      <c r="F9" s="289"/>
      <c r="G9" s="289"/>
      <c r="H9" s="289"/>
      <c r="I9" s="289"/>
      <c r="J9" s="289"/>
      <c r="K9" s="289"/>
      <c r="L9" s="289"/>
      <c r="M9" s="289"/>
      <c r="N9" s="289"/>
      <c r="O9" s="289"/>
      <c r="P9" s="289"/>
      <c r="Q9" s="289"/>
      <c r="R9" s="289"/>
      <c r="S9" s="289"/>
      <c r="T9" s="289"/>
      <c r="U9" s="289"/>
      <c r="V9" s="289"/>
      <c r="W9" s="289"/>
      <c r="X9" s="289"/>
      <c r="Y9" s="289"/>
      <c r="Z9" s="289"/>
      <c r="AA9" s="289"/>
      <c r="AB9" s="289"/>
      <c r="AC9" s="289"/>
      <c r="AD9" s="289"/>
      <c r="AE9" s="289"/>
      <c r="AF9" s="289"/>
      <c r="AG9" s="289"/>
      <c r="AH9" s="289"/>
      <c r="AI9" s="289"/>
      <c r="AJ9" s="289"/>
      <c r="AK9" s="289"/>
      <c r="AL9" s="289"/>
      <c r="AM9" s="289"/>
      <c r="AN9" s="289"/>
      <c r="AO9" s="289"/>
      <c r="AP9" s="289"/>
      <c r="AQ9" s="289"/>
      <c r="AR9" s="289"/>
      <c r="AS9" s="289"/>
      <c r="AT9" s="289"/>
      <c r="AU9" s="289"/>
      <c r="AV9" s="289"/>
    </row>
    <row r="10" spans="1:48" ht="12" customHeight="1" x14ac:dyDescent="0.25">
      <c r="B10" s="309"/>
      <c r="C10" s="309"/>
      <c r="D10" s="309"/>
      <c r="E10" s="309"/>
      <c r="F10" s="309"/>
      <c r="G10" s="309"/>
      <c r="H10" s="309"/>
      <c r="I10" s="309"/>
      <c r="J10" s="309"/>
      <c r="K10" s="309"/>
      <c r="L10" s="309"/>
      <c r="M10" s="309"/>
      <c r="N10" s="309"/>
      <c r="O10" s="309"/>
      <c r="P10" s="309"/>
      <c r="Q10" s="309"/>
      <c r="R10" s="309"/>
      <c r="S10" s="309"/>
      <c r="T10" s="309"/>
      <c r="U10" s="309"/>
      <c r="V10" s="309"/>
      <c r="W10" s="309"/>
      <c r="X10" s="309"/>
      <c r="Y10" s="309"/>
      <c r="Z10" s="309"/>
      <c r="AA10" s="309"/>
      <c r="AB10" s="309"/>
      <c r="AC10" s="309"/>
      <c r="AD10" s="309"/>
      <c r="AE10" s="309"/>
      <c r="AF10" s="309"/>
      <c r="AG10" s="309"/>
      <c r="AH10" s="309"/>
      <c r="AI10" s="309"/>
      <c r="AJ10" s="309"/>
      <c r="AK10" s="309"/>
      <c r="AL10" s="309"/>
      <c r="AM10" s="309"/>
      <c r="AN10" s="309"/>
      <c r="AO10" s="309"/>
      <c r="AP10" s="309"/>
      <c r="AQ10" s="309"/>
      <c r="AR10" s="309"/>
      <c r="AS10" s="309"/>
      <c r="AT10" s="309"/>
      <c r="AU10" s="309"/>
    </row>
    <row r="11" spans="1:48" ht="12" customHeight="1" x14ac:dyDescent="0.25">
      <c r="B11" s="309"/>
      <c r="C11" s="309"/>
      <c r="D11" s="309"/>
      <c r="E11" s="309"/>
      <c r="F11" s="309"/>
      <c r="G11" s="309"/>
      <c r="H11" s="309"/>
      <c r="I11" s="309"/>
      <c r="J11" s="309"/>
      <c r="K11" s="309"/>
      <c r="L11" s="309"/>
      <c r="M11" s="309"/>
      <c r="N11" s="309"/>
      <c r="O11" s="309"/>
      <c r="P11" s="309"/>
      <c r="Q11" s="309"/>
      <c r="R11" s="309"/>
      <c r="S11" s="309"/>
      <c r="T11" s="309"/>
      <c r="U11" s="309"/>
      <c r="V11" s="309"/>
      <c r="W11" s="309"/>
      <c r="X11" s="309"/>
      <c r="Y11" s="309"/>
      <c r="Z11" s="309"/>
      <c r="AA11" s="309"/>
      <c r="AB11" s="309"/>
      <c r="AC11" s="309"/>
      <c r="AD11" s="309"/>
      <c r="AE11" s="309"/>
      <c r="AF11" s="309"/>
      <c r="AG11" s="309"/>
      <c r="AH11" s="309"/>
      <c r="AI11" s="309"/>
      <c r="AJ11" s="309"/>
      <c r="AK11" s="309"/>
      <c r="AL11" s="309"/>
      <c r="AM11" s="309"/>
      <c r="AN11" s="309"/>
      <c r="AO11" s="309"/>
      <c r="AP11" s="309"/>
      <c r="AQ11" s="309"/>
      <c r="AR11" s="309"/>
      <c r="AS11" s="309"/>
      <c r="AT11" s="309"/>
      <c r="AU11" s="309"/>
    </row>
    <row r="12" spans="1:48" ht="12" customHeight="1" x14ac:dyDescent="0.25">
      <c r="B12" s="309"/>
      <c r="C12" s="309"/>
      <c r="D12" s="309"/>
      <c r="E12" s="309"/>
      <c r="F12" s="309"/>
      <c r="G12" s="309"/>
      <c r="H12" s="309"/>
      <c r="I12" s="309"/>
      <c r="J12" s="309"/>
      <c r="K12" s="309"/>
      <c r="L12" s="309"/>
      <c r="M12" s="309"/>
      <c r="N12" s="309"/>
      <c r="O12" s="309"/>
      <c r="P12" s="309"/>
      <c r="Q12" s="309"/>
      <c r="R12" s="309"/>
      <c r="S12" s="309"/>
      <c r="T12" s="309"/>
      <c r="U12" s="309"/>
      <c r="V12" s="309"/>
      <c r="W12" s="309"/>
      <c r="X12" s="309"/>
      <c r="Y12" s="309"/>
      <c r="Z12" s="309"/>
      <c r="AA12" s="309"/>
      <c r="AB12" s="309"/>
      <c r="AC12" s="309"/>
      <c r="AD12" s="309"/>
      <c r="AE12" s="309"/>
      <c r="AF12" s="309"/>
      <c r="AG12" s="309"/>
      <c r="AH12" s="309"/>
      <c r="AI12" s="309"/>
      <c r="AJ12" s="309"/>
      <c r="AK12" s="309"/>
      <c r="AL12" s="309"/>
      <c r="AM12" s="309"/>
      <c r="AN12" s="309"/>
      <c r="AO12" s="309"/>
      <c r="AP12" s="309"/>
      <c r="AQ12" s="309"/>
      <c r="AR12" s="309"/>
      <c r="AS12" s="309"/>
      <c r="AT12" s="309"/>
      <c r="AU12" s="309"/>
    </row>
    <row r="13" spans="1:48" ht="12" customHeight="1" x14ac:dyDescent="0.25">
      <c r="B13" s="309"/>
      <c r="C13" s="309"/>
      <c r="D13" s="309"/>
      <c r="E13" s="309"/>
      <c r="F13" s="309"/>
      <c r="G13" s="309"/>
      <c r="H13" s="309"/>
      <c r="I13" s="309"/>
      <c r="J13" s="309"/>
      <c r="K13" s="309"/>
      <c r="L13" s="309"/>
      <c r="M13" s="309"/>
      <c r="N13" s="309"/>
      <c r="O13" s="309"/>
      <c r="P13" s="309"/>
      <c r="Q13" s="309"/>
      <c r="R13" s="309"/>
      <c r="S13" s="309"/>
      <c r="T13" s="309"/>
      <c r="U13" s="309"/>
      <c r="V13" s="309"/>
      <c r="W13" s="309"/>
      <c r="X13" s="309"/>
      <c r="Y13" s="309"/>
      <c r="Z13" s="309"/>
      <c r="AA13" s="309"/>
      <c r="AB13" s="309"/>
      <c r="AC13" s="309"/>
      <c r="AD13" s="309"/>
      <c r="AE13" s="309"/>
      <c r="AF13" s="309"/>
      <c r="AG13" s="309"/>
      <c r="AH13" s="309"/>
      <c r="AI13" s="309"/>
      <c r="AJ13" s="309"/>
      <c r="AK13" s="309"/>
      <c r="AL13" s="309"/>
      <c r="AM13" s="309"/>
      <c r="AN13" s="309"/>
      <c r="AO13" s="309"/>
      <c r="AP13" s="309"/>
      <c r="AQ13" s="309"/>
      <c r="AR13" s="309"/>
      <c r="AS13" s="309"/>
      <c r="AT13" s="309"/>
      <c r="AU13" s="309"/>
    </row>
    <row r="14" spans="1:48" ht="12" customHeight="1" x14ac:dyDescent="0.25">
      <c r="B14" s="309"/>
      <c r="C14" s="309"/>
      <c r="D14" s="309"/>
      <c r="E14" s="309"/>
      <c r="F14" s="309"/>
      <c r="G14" s="309"/>
      <c r="H14" s="309"/>
      <c r="I14" s="309"/>
      <c r="J14" s="309"/>
      <c r="K14" s="309"/>
      <c r="L14" s="309"/>
      <c r="M14" s="309"/>
      <c r="N14" s="309"/>
      <c r="O14" s="309"/>
      <c r="P14" s="309"/>
      <c r="Q14" s="309"/>
      <c r="R14" s="309"/>
      <c r="S14" s="309"/>
      <c r="T14" s="309"/>
      <c r="U14" s="309"/>
      <c r="V14" s="309"/>
      <c r="W14" s="309"/>
      <c r="X14" s="309"/>
      <c r="Y14" s="309"/>
      <c r="Z14" s="309"/>
      <c r="AA14" s="309"/>
      <c r="AB14" s="309"/>
      <c r="AC14" s="309"/>
      <c r="AD14" s="309"/>
      <c r="AE14" s="309"/>
      <c r="AF14" s="309"/>
      <c r="AG14" s="309"/>
      <c r="AH14" s="309"/>
      <c r="AI14" s="309"/>
      <c r="AJ14" s="309"/>
      <c r="AK14" s="309"/>
      <c r="AL14" s="309"/>
      <c r="AM14" s="309"/>
      <c r="AN14" s="309"/>
      <c r="AO14" s="309"/>
      <c r="AP14" s="309"/>
      <c r="AQ14" s="309"/>
      <c r="AR14" s="309"/>
      <c r="AS14" s="309"/>
      <c r="AT14" s="309"/>
      <c r="AU14" s="309"/>
    </row>
    <row r="16" spans="1:48" ht="15.75" thickBot="1" x14ac:dyDescent="0.3"/>
    <row r="17" spans="4:48" ht="12" customHeight="1" thickBot="1" x14ac:dyDescent="0.3">
      <c r="D17" s="310" t="s">
        <v>141</v>
      </c>
      <c r="E17" s="310"/>
      <c r="F17" s="310"/>
      <c r="G17" s="310"/>
      <c r="H17" s="310"/>
      <c r="I17" s="310"/>
      <c r="J17" s="310"/>
      <c r="K17" s="310"/>
      <c r="L17" s="311" t="s">
        <v>1117</v>
      </c>
      <c r="M17" s="312"/>
      <c r="N17" s="312"/>
      <c r="O17" s="312"/>
      <c r="P17" s="312"/>
      <c r="Q17" s="313"/>
      <c r="R17" s="317"/>
      <c r="S17" s="317"/>
      <c r="T17" s="317"/>
      <c r="U17" s="317"/>
      <c r="V17" s="317"/>
      <c r="W17" s="96"/>
      <c r="X17" s="96"/>
      <c r="Y17" s="318" t="s">
        <v>1116</v>
      </c>
      <c r="Z17" s="318"/>
      <c r="AA17" s="318"/>
      <c r="AB17" s="318"/>
      <c r="AC17" s="318"/>
      <c r="AD17" s="318"/>
      <c r="AE17" s="317"/>
      <c r="AF17" s="317"/>
      <c r="AG17" s="317"/>
      <c r="AH17" s="317"/>
      <c r="AI17" s="317"/>
      <c r="AJ17" s="96"/>
      <c r="AK17" s="319" t="s">
        <v>142</v>
      </c>
      <c r="AL17" s="319"/>
      <c r="AM17" s="319"/>
      <c r="AN17" s="319"/>
      <c r="AO17" s="319"/>
      <c r="AP17" s="319"/>
      <c r="AQ17" s="320">
        <f>YEAR(AE17)-YEAR(R17)+1</f>
        <v>1</v>
      </c>
      <c r="AR17" s="320"/>
      <c r="AS17" s="320"/>
      <c r="AT17" s="320"/>
      <c r="AU17" s="320"/>
    </row>
    <row r="18" spans="4:48" ht="27.75" customHeight="1" thickBot="1" x14ac:dyDescent="0.3">
      <c r="D18" s="310"/>
      <c r="E18" s="310"/>
      <c r="F18" s="310"/>
      <c r="G18" s="310"/>
      <c r="H18" s="310"/>
      <c r="I18" s="310"/>
      <c r="J18" s="310"/>
      <c r="K18" s="310"/>
      <c r="L18" s="314"/>
      <c r="M18" s="315"/>
      <c r="N18" s="315"/>
      <c r="O18" s="315"/>
      <c r="P18" s="315"/>
      <c r="Q18" s="316"/>
      <c r="R18" s="317"/>
      <c r="S18" s="317"/>
      <c r="T18" s="317"/>
      <c r="U18" s="317"/>
      <c r="V18" s="317"/>
      <c r="W18" s="96"/>
      <c r="X18" s="96"/>
      <c r="Y18" s="318"/>
      <c r="Z18" s="318"/>
      <c r="AA18" s="318"/>
      <c r="AB18" s="318"/>
      <c r="AC18" s="318"/>
      <c r="AD18" s="318"/>
      <c r="AE18" s="317"/>
      <c r="AF18" s="317"/>
      <c r="AG18" s="317"/>
      <c r="AH18" s="317"/>
      <c r="AI18" s="317"/>
      <c r="AJ18" s="96"/>
      <c r="AK18" s="319"/>
      <c r="AL18" s="319"/>
      <c r="AM18" s="319"/>
      <c r="AN18" s="319"/>
      <c r="AO18" s="319"/>
      <c r="AP18" s="319"/>
      <c r="AQ18" s="320"/>
      <c r="AR18" s="320"/>
      <c r="AS18" s="320"/>
      <c r="AT18" s="320"/>
      <c r="AU18" s="320"/>
    </row>
    <row r="20" spans="4:48" ht="12" customHeight="1" x14ac:dyDescent="0.25">
      <c r="D20" s="307"/>
      <c r="E20" s="307"/>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c r="AJ20" s="307"/>
      <c r="AK20" s="307"/>
      <c r="AL20" s="307"/>
      <c r="AM20" s="307"/>
      <c r="AN20" s="307"/>
      <c r="AO20" s="307"/>
      <c r="AP20" s="307"/>
      <c r="AQ20" s="308">
        <f>AQ17</f>
        <v>1</v>
      </c>
      <c r="AR20" s="308"/>
      <c r="AS20" s="308"/>
      <c r="AT20" s="308"/>
      <c r="AU20" s="308"/>
    </row>
    <row r="21" spans="4:48" ht="12" customHeight="1" x14ac:dyDescent="0.25">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c r="AJ21" s="307"/>
      <c r="AK21" s="307"/>
      <c r="AL21" s="307"/>
      <c r="AM21" s="307"/>
      <c r="AN21" s="307"/>
      <c r="AO21" s="307"/>
      <c r="AP21" s="307"/>
      <c r="AQ21" s="308"/>
      <c r="AR21" s="308"/>
      <c r="AS21" s="308"/>
      <c r="AT21" s="308"/>
      <c r="AU21" s="308"/>
    </row>
    <row r="22" spans="4:48" ht="12" customHeight="1" x14ac:dyDescent="0.25">
      <c r="D22" s="97"/>
      <c r="E22" s="97"/>
      <c r="F22" s="97"/>
      <c r="G22" s="97"/>
      <c r="H22" s="97"/>
      <c r="I22" s="97"/>
      <c r="J22" s="97"/>
      <c r="K22" s="97"/>
      <c r="L22" s="97"/>
      <c r="M22" s="97"/>
      <c r="N22" s="97"/>
      <c r="O22" s="97"/>
      <c r="P22" s="97"/>
      <c r="Q22" s="97"/>
      <c r="R22" s="97"/>
      <c r="S22" s="97"/>
      <c r="T22" s="97"/>
      <c r="U22" s="97"/>
      <c r="V22" s="97"/>
      <c r="W22" s="97"/>
      <c r="X22" s="97"/>
      <c r="Y22" s="97"/>
      <c r="Z22" s="97"/>
      <c r="AA22" s="97"/>
      <c r="AB22" s="97"/>
      <c r="AC22" s="97"/>
      <c r="AD22" s="97"/>
      <c r="AE22" s="97"/>
      <c r="AF22" s="97"/>
      <c r="AG22" s="97"/>
      <c r="AH22" s="97"/>
      <c r="AI22" s="97"/>
      <c r="AJ22" s="97"/>
      <c r="AK22" s="97"/>
      <c r="AL22" s="97"/>
      <c r="AM22" s="97"/>
      <c r="AN22" s="97"/>
      <c r="AO22" s="97"/>
      <c r="AP22" s="97"/>
      <c r="AQ22" s="97"/>
      <c r="AR22" s="97"/>
      <c r="AS22" s="97"/>
      <c r="AT22" s="97"/>
      <c r="AU22" s="97"/>
      <c r="AV22" s="97"/>
    </row>
    <row r="23" spans="4:48" ht="12" customHeight="1" x14ac:dyDescent="0.25">
      <c r="Q23" s="96"/>
      <c r="R23" s="96"/>
      <c r="S23" s="96"/>
      <c r="T23" s="96"/>
      <c r="U23" s="96"/>
      <c r="V23" s="96"/>
      <c r="W23" s="98"/>
      <c r="X23" s="98"/>
      <c r="Y23" s="98"/>
      <c r="Z23" s="98"/>
      <c r="AA23" s="98"/>
    </row>
    <row r="24" spans="4:48" ht="12" customHeight="1" x14ac:dyDescent="0.25">
      <c r="D24" s="288" t="s">
        <v>143</v>
      </c>
      <c r="E24" s="288"/>
      <c r="F24" s="288"/>
      <c r="G24" s="288"/>
      <c r="H24" s="288"/>
      <c r="I24" s="288"/>
      <c r="J24" s="288"/>
      <c r="Q24" s="96"/>
      <c r="R24" s="96"/>
      <c r="S24" s="96"/>
      <c r="T24" s="96"/>
      <c r="U24" s="96"/>
      <c r="V24" s="96"/>
      <c r="W24" s="98"/>
      <c r="X24" s="98"/>
      <c r="Y24" s="98"/>
      <c r="Z24" s="98"/>
      <c r="AA24" s="98"/>
    </row>
    <row r="25" spans="4:48" ht="12" customHeight="1" x14ac:dyDescent="0.25">
      <c r="D25" s="288"/>
      <c r="E25" s="288"/>
      <c r="F25" s="288"/>
      <c r="G25" s="288"/>
      <c r="H25" s="288"/>
      <c r="I25" s="288"/>
      <c r="J25" s="288"/>
    </row>
    <row r="26" spans="4:48" ht="12" customHeight="1" x14ac:dyDescent="0.25">
      <c r="D26" s="299" t="s">
        <v>144</v>
      </c>
      <c r="E26" s="299"/>
      <c r="F26" s="299"/>
      <c r="G26" s="299"/>
      <c r="H26" s="299"/>
      <c r="I26" s="299"/>
      <c r="J26" s="299"/>
      <c r="K26" s="299"/>
      <c r="L26" s="299"/>
      <c r="M26" s="299"/>
      <c r="N26" s="300"/>
      <c r="O26" s="300"/>
      <c r="P26" s="300"/>
      <c r="Q26" s="300"/>
      <c r="R26" s="300"/>
      <c r="S26" s="300"/>
      <c r="T26" s="300"/>
      <c r="U26" s="300"/>
      <c r="V26" s="300"/>
      <c r="W26" s="300"/>
      <c r="X26" s="300"/>
      <c r="Y26" s="300"/>
      <c r="Z26" s="300"/>
      <c r="AA26" s="300"/>
      <c r="AB26" s="300"/>
      <c r="AD26" s="299" t="s">
        <v>145</v>
      </c>
      <c r="AE26" s="299"/>
      <c r="AF26" s="299"/>
      <c r="AG26" s="299"/>
      <c r="AH26" s="299"/>
      <c r="AI26" s="299"/>
      <c r="AJ26" s="299"/>
      <c r="AK26" s="299"/>
      <c r="AL26" s="299"/>
      <c r="AM26" s="299"/>
      <c r="AN26" s="301"/>
      <c r="AO26" s="301"/>
      <c r="AP26" s="301"/>
      <c r="AQ26" s="301"/>
      <c r="AR26" s="301"/>
      <c r="AS26" s="301"/>
      <c r="AT26" s="301"/>
      <c r="AU26" s="301"/>
      <c r="AV26" s="301"/>
    </row>
    <row r="27" spans="4:48" ht="12" customHeight="1" x14ac:dyDescent="0.25">
      <c r="D27" s="299"/>
      <c r="E27" s="299"/>
      <c r="F27" s="299"/>
      <c r="G27" s="299"/>
      <c r="H27" s="299"/>
      <c r="I27" s="299"/>
      <c r="J27" s="299"/>
      <c r="K27" s="299"/>
      <c r="L27" s="299"/>
      <c r="M27" s="299"/>
      <c r="N27" s="300"/>
      <c r="O27" s="300"/>
      <c r="P27" s="300"/>
      <c r="Q27" s="300"/>
      <c r="R27" s="300"/>
      <c r="S27" s="300"/>
      <c r="T27" s="300"/>
      <c r="U27" s="300"/>
      <c r="V27" s="300"/>
      <c r="W27" s="300"/>
      <c r="X27" s="300"/>
      <c r="Y27" s="300"/>
      <c r="Z27" s="300"/>
      <c r="AA27" s="300"/>
      <c r="AB27" s="300"/>
      <c r="AD27" s="299"/>
      <c r="AE27" s="299"/>
      <c r="AF27" s="299"/>
      <c r="AG27" s="299"/>
      <c r="AH27" s="299"/>
      <c r="AI27" s="299"/>
      <c r="AJ27" s="299"/>
      <c r="AK27" s="299"/>
      <c r="AL27" s="299"/>
      <c r="AM27" s="299"/>
      <c r="AN27" s="301"/>
      <c r="AO27" s="301"/>
      <c r="AP27" s="301"/>
      <c r="AQ27" s="301"/>
      <c r="AR27" s="301"/>
      <c r="AS27" s="301"/>
      <c r="AT27" s="301"/>
      <c r="AU27" s="301"/>
      <c r="AV27" s="301"/>
    </row>
    <row r="28" spans="4:48" ht="12" customHeight="1" x14ac:dyDescent="0.25">
      <c r="N28" s="99"/>
      <c r="O28" s="99"/>
      <c r="P28" s="99"/>
      <c r="Q28" s="99"/>
      <c r="R28" s="99"/>
      <c r="S28" s="99"/>
      <c r="T28" s="99"/>
      <c r="U28" s="99"/>
      <c r="V28" s="99"/>
      <c r="W28" s="99"/>
      <c r="X28" s="99"/>
      <c r="Y28" s="99"/>
      <c r="Z28" s="99"/>
      <c r="AA28" s="99"/>
      <c r="AB28" s="99"/>
      <c r="AN28" s="99"/>
      <c r="AO28" s="99"/>
      <c r="AP28" s="99"/>
      <c r="AQ28" s="99"/>
      <c r="AR28" s="99"/>
      <c r="AS28" s="99"/>
      <c r="AT28" s="99"/>
      <c r="AU28" s="99"/>
      <c r="AV28" s="99"/>
    </row>
    <row r="29" spans="4:48" ht="12" customHeight="1" x14ac:dyDescent="0.25">
      <c r="D29" s="299" t="s">
        <v>146</v>
      </c>
      <c r="E29" s="299"/>
      <c r="F29" s="299"/>
      <c r="G29" s="299"/>
      <c r="H29" s="299"/>
      <c r="I29" s="299"/>
      <c r="J29" s="299"/>
      <c r="K29" s="299"/>
      <c r="L29" s="299"/>
      <c r="M29" s="299"/>
      <c r="N29" s="300"/>
      <c r="O29" s="300"/>
      <c r="P29" s="300"/>
      <c r="Q29" s="300"/>
      <c r="R29" s="300"/>
      <c r="S29" s="300"/>
      <c r="T29" s="300"/>
      <c r="U29" s="300"/>
      <c r="V29" s="300"/>
      <c r="W29" s="300"/>
      <c r="X29" s="300"/>
      <c r="Y29" s="300"/>
      <c r="Z29" s="300"/>
      <c r="AA29" s="300"/>
      <c r="AB29" s="300"/>
      <c r="AD29" s="299" t="s">
        <v>147</v>
      </c>
      <c r="AE29" s="299"/>
      <c r="AF29" s="299"/>
      <c r="AG29" s="299"/>
      <c r="AH29" s="299"/>
      <c r="AI29" s="299"/>
      <c r="AJ29" s="299"/>
      <c r="AK29" s="299"/>
      <c r="AL29" s="299"/>
      <c r="AM29" s="299"/>
      <c r="AN29" s="301"/>
      <c r="AO29" s="301"/>
      <c r="AP29" s="301"/>
      <c r="AQ29" s="301"/>
      <c r="AR29" s="301"/>
      <c r="AS29" s="301"/>
      <c r="AT29" s="301"/>
      <c r="AU29" s="301"/>
      <c r="AV29" s="301"/>
    </row>
    <row r="30" spans="4:48" ht="12" customHeight="1" x14ac:dyDescent="0.25">
      <c r="D30" s="299"/>
      <c r="E30" s="299"/>
      <c r="F30" s="299"/>
      <c r="G30" s="299"/>
      <c r="H30" s="299"/>
      <c r="I30" s="299"/>
      <c r="J30" s="299"/>
      <c r="K30" s="299"/>
      <c r="L30" s="299"/>
      <c r="M30" s="299"/>
      <c r="N30" s="300"/>
      <c r="O30" s="300"/>
      <c r="P30" s="300"/>
      <c r="Q30" s="300"/>
      <c r="R30" s="300"/>
      <c r="S30" s="300"/>
      <c r="T30" s="300"/>
      <c r="U30" s="300"/>
      <c r="V30" s="300"/>
      <c r="W30" s="300"/>
      <c r="X30" s="300"/>
      <c r="Y30" s="300"/>
      <c r="Z30" s="300"/>
      <c r="AA30" s="300"/>
      <c r="AB30" s="300"/>
      <c r="AD30" s="299"/>
      <c r="AE30" s="299"/>
      <c r="AF30" s="299"/>
      <c r="AG30" s="299"/>
      <c r="AH30" s="299"/>
      <c r="AI30" s="299"/>
      <c r="AJ30" s="299"/>
      <c r="AK30" s="299"/>
      <c r="AL30" s="299"/>
      <c r="AM30" s="299"/>
      <c r="AN30" s="301"/>
      <c r="AO30" s="301"/>
      <c r="AP30" s="301"/>
      <c r="AQ30" s="301"/>
      <c r="AR30" s="301"/>
      <c r="AS30" s="301"/>
      <c r="AT30" s="301"/>
      <c r="AU30" s="301"/>
      <c r="AV30" s="301"/>
    </row>
    <row r="31" spans="4:48" ht="12" customHeight="1" x14ac:dyDescent="0.25">
      <c r="D31" s="97"/>
      <c r="E31" s="97"/>
      <c r="F31" s="97"/>
      <c r="G31" s="97"/>
      <c r="H31" s="97"/>
      <c r="I31" s="97"/>
      <c r="J31" s="97"/>
      <c r="K31" s="97"/>
      <c r="L31" s="97"/>
      <c r="M31" s="97"/>
      <c r="N31" s="100"/>
      <c r="O31" s="100"/>
      <c r="P31" s="100"/>
      <c r="Q31" s="100"/>
      <c r="R31" s="100"/>
      <c r="S31" s="100"/>
      <c r="T31" s="100"/>
      <c r="U31" s="100"/>
      <c r="V31" s="100"/>
      <c r="W31" s="100"/>
      <c r="X31" s="100"/>
      <c r="Y31" s="100"/>
      <c r="Z31" s="100"/>
      <c r="AA31" s="100"/>
      <c r="AB31" s="100"/>
      <c r="AC31" s="97"/>
      <c r="AD31" s="97"/>
      <c r="AE31" s="97"/>
      <c r="AF31" s="97"/>
      <c r="AG31" s="97"/>
      <c r="AH31" s="97"/>
      <c r="AI31" s="97"/>
      <c r="AJ31" s="97"/>
      <c r="AK31" s="97"/>
      <c r="AL31" s="97"/>
      <c r="AM31" s="97"/>
      <c r="AN31" s="100"/>
      <c r="AO31" s="100"/>
      <c r="AP31" s="100"/>
      <c r="AQ31" s="99"/>
      <c r="AR31" s="99"/>
      <c r="AS31" s="99"/>
      <c r="AT31" s="99"/>
      <c r="AU31" s="99"/>
      <c r="AV31" s="99"/>
    </row>
    <row r="32" spans="4:48" ht="12" customHeight="1" x14ac:dyDescent="0.25">
      <c r="D32" s="299" t="s">
        <v>148</v>
      </c>
      <c r="E32" s="299"/>
      <c r="F32" s="299"/>
      <c r="G32" s="299"/>
      <c r="H32" s="299"/>
      <c r="I32" s="299"/>
      <c r="J32" s="299"/>
      <c r="K32" s="299"/>
      <c r="L32" s="299"/>
      <c r="M32" s="299"/>
      <c r="N32" s="302"/>
      <c r="O32" s="302"/>
      <c r="P32" s="302"/>
      <c r="Q32" s="302"/>
      <c r="R32" s="302"/>
      <c r="S32" s="302"/>
      <c r="T32" s="302"/>
      <c r="U32" s="302"/>
      <c r="V32" s="302"/>
      <c r="W32" s="302"/>
      <c r="X32" s="302"/>
      <c r="Y32" s="302"/>
      <c r="Z32" s="302"/>
      <c r="AA32" s="302"/>
      <c r="AB32" s="302"/>
      <c r="AC32" s="97"/>
      <c r="AD32" s="299" t="s">
        <v>149</v>
      </c>
      <c r="AE32" s="299"/>
      <c r="AF32" s="299"/>
      <c r="AG32" s="299"/>
      <c r="AH32" s="299"/>
      <c r="AI32" s="299"/>
      <c r="AJ32" s="299"/>
      <c r="AK32" s="299"/>
      <c r="AL32" s="299"/>
      <c r="AM32" s="299"/>
      <c r="AN32" s="305"/>
      <c r="AO32" s="305"/>
      <c r="AP32" s="305"/>
      <c r="AQ32" s="305"/>
      <c r="AR32" s="305"/>
      <c r="AS32" s="305"/>
      <c r="AT32" s="305"/>
      <c r="AU32" s="305"/>
      <c r="AV32" s="305"/>
    </row>
    <row r="33" spans="1:48" ht="12" customHeight="1" x14ac:dyDescent="0.25">
      <c r="D33" s="299"/>
      <c r="E33" s="299"/>
      <c r="F33" s="299"/>
      <c r="G33" s="299"/>
      <c r="H33" s="299"/>
      <c r="I33" s="299"/>
      <c r="J33" s="299"/>
      <c r="K33" s="299"/>
      <c r="L33" s="299"/>
      <c r="M33" s="299"/>
      <c r="N33" s="302"/>
      <c r="O33" s="302"/>
      <c r="P33" s="302"/>
      <c r="Q33" s="302"/>
      <c r="R33" s="302"/>
      <c r="S33" s="302"/>
      <c r="T33" s="302"/>
      <c r="U33" s="302"/>
      <c r="V33" s="302"/>
      <c r="W33" s="302"/>
      <c r="X33" s="302"/>
      <c r="Y33" s="302"/>
      <c r="Z33" s="302"/>
      <c r="AA33" s="302"/>
      <c r="AB33" s="302"/>
      <c r="AC33" s="97"/>
      <c r="AD33" s="299"/>
      <c r="AE33" s="299"/>
      <c r="AF33" s="299"/>
      <c r="AG33" s="299"/>
      <c r="AH33" s="299"/>
      <c r="AI33" s="299"/>
      <c r="AJ33" s="299"/>
      <c r="AK33" s="299"/>
      <c r="AL33" s="299"/>
      <c r="AM33" s="299"/>
      <c r="AN33" s="305"/>
      <c r="AO33" s="305"/>
      <c r="AP33" s="305"/>
      <c r="AQ33" s="305"/>
      <c r="AR33" s="305"/>
      <c r="AS33" s="305"/>
      <c r="AT33" s="305"/>
      <c r="AU33" s="305"/>
      <c r="AV33" s="305"/>
    </row>
    <row r="34" spans="1:48" ht="12" customHeight="1" x14ac:dyDescent="0.25">
      <c r="N34" s="99"/>
      <c r="O34" s="99"/>
      <c r="P34" s="99"/>
      <c r="Q34" s="99"/>
      <c r="R34" s="99"/>
      <c r="S34" s="99"/>
      <c r="T34" s="99"/>
      <c r="U34" s="99"/>
      <c r="V34" s="99"/>
      <c r="W34" s="99"/>
      <c r="X34" s="99"/>
      <c r="Y34" s="99"/>
      <c r="Z34" s="99"/>
      <c r="AA34" s="99"/>
      <c r="AB34" s="99"/>
      <c r="AN34" s="99"/>
      <c r="AO34" s="99"/>
      <c r="AP34" s="99"/>
      <c r="AQ34" s="99"/>
      <c r="AR34" s="99"/>
      <c r="AS34" s="99"/>
      <c r="AT34" s="99"/>
      <c r="AU34" s="99"/>
      <c r="AV34" s="99"/>
    </row>
    <row r="35" spans="1:48" ht="12" customHeight="1" x14ac:dyDescent="0.25">
      <c r="D35" s="299" t="s">
        <v>1053</v>
      </c>
      <c r="E35" s="299"/>
      <c r="F35" s="299"/>
      <c r="G35" s="299"/>
      <c r="H35" s="299"/>
      <c r="I35" s="299"/>
      <c r="J35" s="299"/>
      <c r="K35" s="299"/>
      <c r="L35" s="299"/>
      <c r="M35" s="299"/>
      <c r="N35" s="300"/>
      <c r="O35" s="300"/>
      <c r="P35" s="300"/>
      <c r="Q35" s="300"/>
      <c r="R35" s="300"/>
      <c r="S35" s="300"/>
      <c r="T35" s="300"/>
      <c r="U35" s="300"/>
      <c r="V35" s="300"/>
      <c r="W35" s="300"/>
      <c r="X35" s="300"/>
      <c r="Y35" s="300"/>
      <c r="Z35" s="300"/>
      <c r="AA35" s="300"/>
      <c r="AB35" s="300"/>
      <c r="AD35" s="299" t="s">
        <v>150</v>
      </c>
      <c r="AE35" s="299"/>
      <c r="AF35" s="299"/>
      <c r="AG35" s="299"/>
      <c r="AH35" s="299"/>
      <c r="AI35" s="299"/>
      <c r="AJ35" s="299"/>
      <c r="AK35" s="299"/>
      <c r="AL35" s="299"/>
      <c r="AM35" s="299"/>
      <c r="AN35" s="300"/>
      <c r="AO35" s="300"/>
      <c r="AP35" s="300"/>
      <c r="AQ35" s="300"/>
      <c r="AR35" s="300"/>
      <c r="AS35" s="300"/>
      <c r="AT35" s="300"/>
      <c r="AU35" s="300"/>
      <c r="AV35" s="300"/>
    </row>
    <row r="36" spans="1:48" ht="12" customHeight="1" x14ac:dyDescent="0.25">
      <c r="D36" s="299"/>
      <c r="E36" s="299"/>
      <c r="F36" s="299"/>
      <c r="G36" s="299"/>
      <c r="H36" s="299"/>
      <c r="I36" s="299"/>
      <c r="J36" s="299"/>
      <c r="K36" s="299"/>
      <c r="L36" s="299"/>
      <c r="M36" s="299"/>
      <c r="N36" s="300"/>
      <c r="O36" s="300"/>
      <c r="P36" s="300"/>
      <c r="Q36" s="300"/>
      <c r="R36" s="300"/>
      <c r="S36" s="300"/>
      <c r="T36" s="300"/>
      <c r="U36" s="300"/>
      <c r="V36" s="300"/>
      <c r="W36" s="300"/>
      <c r="X36" s="300"/>
      <c r="Y36" s="300"/>
      <c r="Z36" s="300"/>
      <c r="AA36" s="300"/>
      <c r="AB36" s="300"/>
      <c r="AD36" s="299"/>
      <c r="AE36" s="299"/>
      <c r="AF36" s="299"/>
      <c r="AG36" s="299"/>
      <c r="AH36" s="299"/>
      <c r="AI36" s="299"/>
      <c r="AJ36" s="299"/>
      <c r="AK36" s="299"/>
      <c r="AL36" s="299"/>
      <c r="AM36" s="299"/>
      <c r="AN36" s="300"/>
      <c r="AO36" s="300"/>
      <c r="AP36" s="300"/>
      <c r="AQ36" s="300"/>
      <c r="AR36" s="300"/>
      <c r="AS36" s="300"/>
      <c r="AT36" s="300"/>
      <c r="AU36" s="300"/>
      <c r="AV36" s="300"/>
    </row>
    <row r="37" spans="1:48" ht="12" customHeight="1" x14ac:dyDescent="0.25">
      <c r="N37" s="99"/>
      <c r="O37" s="99"/>
      <c r="P37" s="99"/>
      <c r="Q37" s="99"/>
      <c r="R37" s="99"/>
      <c r="S37" s="99"/>
      <c r="T37" s="99"/>
      <c r="U37" s="99"/>
      <c r="V37" s="99"/>
      <c r="W37" s="99"/>
      <c r="X37" s="99"/>
      <c r="Y37" s="99"/>
      <c r="Z37" s="99"/>
      <c r="AA37" s="99"/>
      <c r="AB37" s="99"/>
    </row>
    <row r="38" spans="1:48" ht="12" customHeight="1" x14ac:dyDescent="0.25">
      <c r="D38" s="299" t="s">
        <v>151</v>
      </c>
      <c r="E38" s="299"/>
      <c r="F38" s="299"/>
      <c r="G38" s="299"/>
      <c r="H38" s="299"/>
      <c r="I38" s="299"/>
      <c r="J38" s="299"/>
      <c r="K38" s="299"/>
      <c r="L38" s="299"/>
      <c r="M38" s="299"/>
      <c r="N38" s="300"/>
      <c r="O38" s="300"/>
      <c r="P38" s="300"/>
      <c r="Q38" s="300"/>
      <c r="R38" s="300"/>
      <c r="S38" s="300"/>
      <c r="T38" s="300"/>
      <c r="U38" s="300"/>
      <c r="V38" s="300"/>
      <c r="W38" s="300"/>
      <c r="X38" s="300"/>
      <c r="Y38" s="300"/>
      <c r="Z38" s="300"/>
      <c r="AA38" s="300"/>
      <c r="AB38" s="300"/>
    </row>
    <row r="39" spans="1:48" ht="12" customHeight="1" x14ac:dyDescent="0.25">
      <c r="D39" s="299"/>
      <c r="E39" s="299"/>
      <c r="F39" s="299"/>
      <c r="G39" s="299"/>
      <c r="H39" s="299"/>
      <c r="I39" s="299"/>
      <c r="J39" s="299"/>
      <c r="K39" s="299"/>
      <c r="L39" s="299"/>
      <c r="M39" s="299"/>
      <c r="N39" s="300"/>
      <c r="O39" s="300"/>
      <c r="P39" s="300"/>
      <c r="Q39" s="300"/>
      <c r="R39" s="300"/>
      <c r="S39" s="300"/>
      <c r="T39" s="300"/>
      <c r="U39" s="300"/>
      <c r="V39" s="300"/>
      <c r="W39" s="300"/>
      <c r="X39" s="300"/>
      <c r="Y39" s="300"/>
      <c r="Z39" s="300"/>
      <c r="AA39" s="300"/>
      <c r="AB39" s="300"/>
    </row>
    <row r="42" spans="1:48" ht="12" customHeight="1" x14ac:dyDescent="0.25">
      <c r="A42" s="295" t="s">
        <v>152</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295"/>
      <c r="AF42" s="295"/>
      <c r="AG42" s="295"/>
      <c r="AH42" s="295"/>
      <c r="AI42" s="295"/>
      <c r="AJ42" s="295"/>
      <c r="AK42" s="295"/>
      <c r="AL42" s="295"/>
      <c r="AM42" s="295"/>
      <c r="AN42" s="295"/>
      <c r="AO42" s="295"/>
      <c r="AP42" s="295"/>
      <c r="AQ42" s="295"/>
      <c r="AR42" s="295"/>
      <c r="AS42" s="295"/>
      <c r="AT42" s="295"/>
      <c r="AU42" s="295"/>
      <c r="AV42" s="295"/>
    </row>
    <row r="43" spans="1:48" ht="12" customHeight="1" x14ac:dyDescent="0.25">
      <c r="A43" s="287"/>
      <c r="B43" s="287"/>
      <c r="C43" s="287"/>
      <c r="D43" s="288" t="str">
        <f>D1</f>
        <v>Appel à projets commun 2023</v>
      </c>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288"/>
      <c r="AE43" s="288"/>
      <c r="AF43" s="288"/>
      <c r="AG43" s="288"/>
      <c r="AH43" s="288"/>
      <c r="AI43" s="288"/>
      <c r="AJ43" s="288"/>
      <c r="AK43" s="288"/>
      <c r="AL43" s="288"/>
      <c r="AM43" s="288"/>
      <c r="AN43" s="306" t="s">
        <v>138</v>
      </c>
      <c r="AO43" s="306"/>
      <c r="AP43" s="306"/>
      <c r="AQ43" s="306"/>
      <c r="AR43" s="306"/>
      <c r="AS43" s="306"/>
      <c r="AT43" s="306"/>
      <c r="AU43" s="306"/>
      <c r="AV43" s="306"/>
    </row>
    <row r="44" spans="1:48" ht="12" customHeight="1" x14ac:dyDescent="0.25">
      <c r="A44" s="287"/>
      <c r="B44" s="287"/>
      <c r="C44" s="287"/>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288"/>
      <c r="AF44" s="288"/>
      <c r="AG44" s="288"/>
      <c r="AH44" s="288"/>
      <c r="AI44" s="288"/>
      <c r="AJ44" s="288"/>
      <c r="AK44" s="288"/>
      <c r="AL44" s="288"/>
      <c r="AM44" s="288"/>
      <c r="AN44" s="306"/>
      <c r="AO44" s="306"/>
      <c r="AP44" s="306"/>
      <c r="AQ44" s="306"/>
      <c r="AR44" s="306"/>
      <c r="AS44" s="306"/>
      <c r="AT44" s="306"/>
      <c r="AU44" s="306"/>
      <c r="AV44" s="306"/>
    </row>
    <row r="45" spans="1:48" ht="12" customHeight="1" x14ac:dyDescent="0.25">
      <c r="A45" s="287"/>
      <c r="B45" s="287"/>
      <c r="C45" s="287"/>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c r="AF45" s="288"/>
      <c r="AG45" s="288"/>
      <c r="AH45" s="288"/>
      <c r="AI45" s="288"/>
      <c r="AJ45" s="288"/>
      <c r="AK45" s="288"/>
      <c r="AL45" s="288"/>
      <c r="AM45" s="288"/>
      <c r="AN45" s="306"/>
      <c r="AO45" s="306"/>
      <c r="AP45" s="306"/>
      <c r="AQ45" s="306"/>
      <c r="AR45" s="306"/>
      <c r="AS45" s="306"/>
      <c r="AT45" s="306"/>
      <c r="AU45" s="306"/>
      <c r="AV45" s="306"/>
    </row>
    <row r="46" spans="1:48" ht="12" customHeight="1" x14ac:dyDescent="0.25">
      <c r="D46" s="288" t="s">
        <v>1056</v>
      </c>
      <c r="E46" s="288"/>
      <c r="F46" s="288"/>
      <c r="G46" s="288"/>
      <c r="H46" s="288"/>
      <c r="I46" s="288"/>
      <c r="J46" s="288"/>
      <c r="Q46" s="96"/>
      <c r="R46" s="96"/>
      <c r="S46" s="96"/>
      <c r="T46" s="96"/>
      <c r="U46" s="96"/>
      <c r="V46" s="96"/>
      <c r="W46" s="98"/>
      <c r="X46" s="98"/>
      <c r="Y46" s="98"/>
      <c r="Z46" s="98"/>
      <c r="AA46" s="98"/>
    </row>
    <row r="47" spans="1:48" ht="12" customHeight="1" x14ac:dyDescent="0.25">
      <c r="D47" s="288"/>
      <c r="E47" s="288"/>
      <c r="F47" s="288"/>
      <c r="G47" s="288"/>
      <c r="H47" s="288"/>
      <c r="I47" s="288"/>
      <c r="J47" s="288"/>
    </row>
    <row r="48" spans="1:48" ht="12" customHeight="1" x14ac:dyDescent="0.25">
      <c r="D48" s="299" t="s">
        <v>153</v>
      </c>
      <c r="E48" s="299"/>
      <c r="F48" s="299"/>
      <c r="G48" s="299"/>
      <c r="H48" s="299"/>
      <c r="I48" s="299"/>
      <c r="J48" s="299"/>
      <c r="K48" s="299"/>
      <c r="L48" s="299"/>
      <c r="M48" s="299"/>
      <c r="N48" s="300"/>
      <c r="O48" s="300"/>
      <c r="P48" s="300"/>
      <c r="Q48" s="300"/>
      <c r="R48" s="300"/>
      <c r="S48" s="300"/>
      <c r="T48" s="300"/>
      <c r="U48" s="300"/>
      <c r="V48" s="300"/>
      <c r="W48" s="300"/>
      <c r="X48" s="300"/>
      <c r="Y48" s="300"/>
      <c r="Z48" s="300"/>
      <c r="AA48" s="300"/>
      <c r="AB48" s="300"/>
      <c r="AD48" s="299" t="s">
        <v>154</v>
      </c>
      <c r="AE48" s="299"/>
      <c r="AF48" s="299"/>
      <c r="AG48" s="299"/>
      <c r="AH48" s="299"/>
      <c r="AI48" s="299"/>
      <c r="AJ48" s="299"/>
      <c r="AK48" s="299"/>
      <c r="AL48" s="299"/>
      <c r="AM48" s="299"/>
      <c r="AN48" s="301"/>
      <c r="AO48" s="301"/>
      <c r="AP48" s="301"/>
      <c r="AQ48" s="301"/>
      <c r="AR48" s="301"/>
      <c r="AS48" s="301"/>
      <c r="AT48" s="301"/>
      <c r="AU48" s="301"/>
      <c r="AV48" s="301"/>
    </row>
    <row r="49" spans="4:48" ht="12" customHeight="1" x14ac:dyDescent="0.25">
      <c r="D49" s="299"/>
      <c r="E49" s="299"/>
      <c r="F49" s="299"/>
      <c r="G49" s="299"/>
      <c r="H49" s="299"/>
      <c r="I49" s="299"/>
      <c r="J49" s="299"/>
      <c r="K49" s="299"/>
      <c r="L49" s="299"/>
      <c r="M49" s="299"/>
      <c r="N49" s="300"/>
      <c r="O49" s="300"/>
      <c r="P49" s="300"/>
      <c r="Q49" s="300"/>
      <c r="R49" s="300"/>
      <c r="S49" s="300"/>
      <c r="T49" s="300"/>
      <c r="U49" s="300"/>
      <c r="V49" s="300"/>
      <c r="W49" s="300"/>
      <c r="X49" s="300"/>
      <c r="Y49" s="300"/>
      <c r="Z49" s="300"/>
      <c r="AA49" s="300"/>
      <c r="AB49" s="300"/>
      <c r="AD49" s="299"/>
      <c r="AE49" s="299"/>
      <c r="AF49" s="299"/>
      <c r="AG49" s="299"/>
      <c r="AH49" s="299"/>
      <c r="AI49" s="299"/>
      <c r="AJ49" s="299"/>
      <c r="AK49" s="299"/>
      <c r="AL49" s="299"/>
      <c r="AM49" s="299"/>
      <c r="AN49" s="301"/>
      <c r="AO49" s="301"/>
      <c r="AP49" s="301"/>
      <c r="AQ49" s="301"/>
      <c r="AR49" s="301"/>
      <c r="AS49" s="301"/>
      <c r="AT49" s="301"/>
      <c r="AU49" s="301"/>
      <c r="AV49" s="301"/>
    </row>
    <row r="50" spans="4:48" ht="12" customHeight="1" x14ac:dyDescent="0.25">
      <c r="N50" s="99"/>
      <c r="O50" s="99"/>
      <c r="P50" s="99"/>
      <c r="Q50" s="99"/>
      <c r="R50" s="99"/>
      <c r="S50" s="99"/>
      <c r="T50" s="99"/>
      <c r="U50" s="99"/>
      <c r="V50" s="99"/>
      <c r="W50" s="99"/>
      <c r="X50" s="99"/>
      <c r="Y50" s="99"/>
      <c r="Z50" s="99"/>
      <c r="AA50" s="99"/>
      <c r="AB50" s="99"/>
      <c r="AN50" s="99"/>
      <c r="AO50" s="99"/>
      <c r="AP50" s="99"/>
      <c r="AQ50" s="99"/>
      <c r="AR50" s="99"/>
      <c r="AS50" s="99"/>
      <c r="AT50" s="99"/>
      <c r="AU50" s="99"/>
      <c r="AV50" s="99"/>
    </row>
    <row r="51" spans="4:48" ht="12" customHeight="1" x14ac:dyDescent="0.25">
      <c r="D51" s="299" t="s">
        <v>155</v>
      </c>
      <c r="E51" s="299"/>
      <c r="F51" s="299"/>
      <c r="G51" s="299"/>
      <c r="H51" s="299"/>
      <c r="I51" s="299"/>
      <c r="J51" s="299"/>
      <c r="K51" s="299"/>
      <c r="L51" s="299"/>
      <c r="M51" s="299"/>
      <c r="N51" s="300"/>
      <c r="O51" s="300"/>
      <c r="P51" s="300"/>
      <c r="Q51" s="300"/>
      <c r="R51" s="300"/>
      <c r="S51" s="300"/>
      <c r="T51" s="300"/>
      <c r="U51" s="300"/>
      <c r="V51" s="300"/>
      <c r="W51" s="300"/>
      <c r="X51" s="300"/>
      <c r="Y51" s="300"/>
      <c r="Z51" s="300"/>
      <c r="AA51" s="300"/>
      <c r="AB51" s="300"/>
      <c r="AD51" s="299" t="s">
        <v>1105</v>
      </c>
      <c r="AE51" s="299"/>
      <c r="AF51" s="299"/>
      <c r="AG51" s="299"/>
      <c r="AH51" s="299"/>
      <c r="AI51" s="299"/>
      <c r="AJ51" s="299"/>
      <c r="AK51" s="299"/>
      <c r="AL51" s="299"/>
      <c r="AM51" s="299"/>
      <c r="AN51" s="305"/>
      <c r="AO51" s="305"/>
      <c r="AP51" s="305"/>
      <c r="AQ51" s="305"/>
      <c r="AR51" s="305"/>
      <c r="AS51" s="305"/>
      <c r="AT51" s="305"/>
      <c r="AU51" s="305"/>
      <c r="AV51" s="305"/>
    </row>
    <row r="52" spans="4:48" ht="12" customHeight="1" x14ac:dyDescent="0.25">
      <c r="D52" s="299"/>
      <c r="E52" s="299"/>
      <c r="F52" s="299"/>
      <c r="G52" s="299"/>
      <c r="H52" s="299"/>
      <c r="I52" s="299"/>
      <c r="J52" s="299"/>
      <c r="K52" s="299"/>
      <c r="L52" s="299"/>
      <c r="M52" s="299"/>
      <c r="N52" s="300"/>
      <c r="O52" s="300"/>
      <c r="P52" s="300"/>
      <c r="Q52" s="300"/>
      <c r="R52" s="300"/>
      <c r="S52" s="300"/>
      <c r="T52" s="300"/>
      <c r="U52" s="300"/>
      <c r="V52" s="300"/>
      <c r="W52" s="300"/>
      <c r="X52" s="300"/>
      <c r="Y52" s="300"/>
      <c r="Z52" s="300"/>
      <c r="AA52" s="300"/>
      <c r="AB52" s="300"/>
      <c r="AD52" s="299"/>
      <c r="AE52" s="299"/>
      <c r="AF52" s="299"/>
      <c r="AG52" s="299"/>
      <c r="AH52" s="299"/>
      <c r="AI52" s="299"/>
      <c r="AJ52" s="299"/>
      <c r="AK52" s="299"/>
      <c r="AL52" s="299"/>
      <c r="AM52" s="299"/>
      <c r="AN52" s="305"/>
      <c r="AO52" s="305"/>
      <c r="AP52" s="305"/>
      <c r="AQ52" s="305"/>
      <c r="AR52" s="305"/>
      <c r="AS52" s="305"/>
      <c r="AT52" s="305"/>
      <c r="AU52" s="305"/>
      <c r="AV52" s="305"/>
    </row>
    <row r="53" spans="4:48" ht="12" customHeight="1" x14ac:dyDescent="0.25">
      <c r="N53" s="99"/>
      <c r="O53" s="99"/>
      <c r="P53" s="99"/>
      <c r="Q53" s="99"/>
      <c r="R53" s="99"/>
      <c r="S53" s="99"/>
      <c r="T53" s="99"/>
      <c r="U53" s="99"/>
      <c r="V53" s="99"/>
      <c r="W53" s="99"/>
      <c r="X53" s="99"/>
      <c r="Y53" s="99"/>
      <c r="Z53" s="99"/>
      <c r="AA53" s="99"/>
      <c r="AB53" s="99"/>
      <c r="AN53" s="99"/>
      <c r="AO53" s="99"/>
      <c r="AP53" s="99"/>
      <c r="AQ53" s="99"/>
      <c r="AR53" s="99"/>
      <c r="AS53" s="99"/>
      <c r="AT53" s="99"/>
      <c r="AU53" s="99"/>
      <c r="AV53" s="99"/>
    </row>
    <row r="54" spans="4:48" ht="12" customHeight="1" x14ac:dyDescent="0.25">
      <c r="D54" s="299" t="s">
        <v>148</v>
      </c>
      <c r="E54" s="299"/>
      <c r="F54" s="299"/>
      <c r="G54" s="299"/>
      <c r="H54" s="299"/>
      <c r="I54" s="299"/>
      <c r="J54" s="299"/>
      <c r="K54" s="299"/>
      <c r="L54" s="299"/>
      <c r="M54" s="299"/>
      <c r="N54" s="302"/>
      <c r="O54" s="302"/>
      <c r="P54" s="302"/>
      <c r="Q54" s="302"/>
      <c r="R54" s="302"/>
      <c r="S54" s="302"/>
      <c r="T54" s="302"/>
      <c r="U54" s="302"/>
      <c r="V54" s="302"/>
      <c r="W54" s="302"/>
      <c r="X54" s="302"/>
      <c r="Y54" s="302"/>
      <c r="Z54" s="302"/>
      <c r="AA54" s="302"/>
      <c r="AB54" s="302"/>
      <c r="AN54" s="99"/>
      <c r="AO54" s="99"/>
      <c r="AP54" s="99"/>
      <c r="AQ54" s="99"/>
      <c r="AR54" s="99"/>
      <c r="AS54" s="99"/>
      <c r="AT54" s="99"/>
      <c r="AU54" s="99"/>
      <c r="AV54" s="99"/>
    </row>
    <row r="55" spans="4:48" ht="12" customHeight="1" x14ac:dyDescent="0.25">
      <c r="D55" s="299"/>
      <c r="E55" s="299"/>
      <c r="F55" s="299"/>
      <c r="G55" s="299"/>
      <c r="H55" s="299"/>
      <c r="I55" s="299"/>
      <c r="J55" s="299"/>
      <c r="K55" s="299"/>
      <c r="L55" s="299"/>
      <c r="M55" s="299"/>
      <c r="N55" s="302"/>
      <c r="O55" s="302"/>
      <c r="P55" s="302"/>
      <c r="Q55" s="302"/>
      <c r="R55" s="302"/>
      <c r="S55" s="302"/>
      <c r="T55" s="302"/>
      <c r="U55" s="302"/>
      <c r="V55" s="302"/>
      <c r="W55" s="302"/>
      <c r="X55" s="302"/>
      <c r="Y55" s="302"/>
      <c r="Z55" s="302"/>
      <c r="AA55" s="302"/>
      <c r="AB55" s="302"/>
      <c r="AN55" s="99"/>
      <c r="AO55" s="99"/>
      <c r="AP55" s="99"/>
      <c r="AQ55" s="99"/>
      <c r="AR55" s="99"/>
      <c r="AS55" s="99"/>
      <c r="AT55" s="99"/>
      <c r="AU55" s="99"/>
      <c r="AV55" s="99"/>
    </row>
    <row r="56" spans="4:48" ht="12" customHeight="1" x14ac:dyDescent="0.25">
      <c r="AN56" s="99"/>
      <c r="AO56" s="99"/>
      <c r="AP56" s="99"/>
      <c r="AQ56" s="99"/>
      <c r="AR56" s="99"/>
      <c r="AS56" s="99"/>
      <c r="AT56" s="99"/>
      <c r="AU56" s="99"/>
      <c r="AV56" s="99"/>
    </row>
    <row r="57" spans="4:48" ht="12" customHeight="1" x14ac:dyDescent="0.25">
      <c r="D57" s="303" t="s">
        <v>1057</v>
      </c>
      <c r="E57" s="303"/>
      <c r="F57" s="303"/>
      <c r="G57" s="303"/>
      <c r="H57" s="303"/>
      <c r="I57" s="303"/>
      <c r="J57" s="303"/>
      <c r="K57" s="303"/>
      <c r="L57" s="303"/>
      <c r="Q57" s="96"/>
      <c r="R57" s="96"/>
      <c r="S57" s="96"/>
      <c r="T57" s="96"/>
      <c r="U57" s="96"/>
      <c r="V57" s="96"/>
      <c r="W57" s="98"/>
      <c r="X57" s="98"/>
      <c r="Y57" s="98"/>
      <c r="Z57" s="98"/>
      <c r="AA57" s="98"/>
      <c r="AN57" s="99"/>
      <c r="AO57" s="99"/>
      <c r="AP57" s="99"/>
      <c r="AQ57" s="99"/>
      <c r="AR57" s="99"/>
      <c r="AS57" s="99"/>
      <c r="AT57" s="99"/>
      <c r="AU57" s="99"/>
      <c r="AV57" s="99"/>
    </row>
    <row r="58" spans="4:48" ht="12" customHeight="1" x14ac:dyDescent="0.25">
      <c r="D58" s="303"/>
      <c r="E58" s="303"/>
      <c r="F58" s="303"/>
      <c r="G58" s="303"/>
      <c r="H58" s="303"/>
      <c r="I58" s="303"/>
      <c r="J58" s="303"/>
      <c r="K58" s="303"/>
      <c r="L58" s="303"/>
      <c r="AN58" s="99"/>
      <c r="AO58" s="99"/>
      <c r="AP58" s="99"/>
      <c r="AQ58" s="99"/>
      <c r="AR58" s="99"/>
      <c r="AS58" s="99"/>
      <c r="AT58" s="99"/>
      <c r="AU58" s="99"/>
      <c r="AV58" s="99"/>
    </row>
    <row r="59" spans="4:48" ht="12" customHeight="1" x14ac:dyDescent="0.25">
      <c r="D59" s="299" t="s">
        <v>153</v>
      </c>
      <c r="E59" s="299"/>
      <c r="F59" s="299"/>
      <c r="G59" s="299"/>
      <c r="H59" s="299"/>
      <c r="I59" s="299"/>
      <c r="J59" s="299"/>
      <c r="K59" s="299"/>
      <c r="L59" s="299"/>
      <c r="M59" s="299"/>
      <c r="N59" s="300"/>
      <c r="O59" s="300"/>
      <c r="P59" s="300"/>
      <c r="Q59" s="300"/>
      <c r="R59" s="300"/>
      <c r="S59" s="300"/>
      <c r="T59" s="300"/>
      <c r="U59" s="300"/>
      <c r="V59" s="300"/>
      <c r="W59" s="300"/>
      <c r="X59" s="300"/>
      <c r="Y59" s="300"/>
      <c r="Z59" s="300"/>
      <c r="AA59" s="300"/>
      <c r="AB59" s="300"/>
      <c r="AD59" s="299" t="s">
        <v>154</v>
      </c>
      <c r="AE59" s="299"/>
      <c r="AF59" s="299"/>
      <c r="AG59" s="299"/>
      <c r="AH59" s="299"/>
      <c r="AI59" s="299"/>
      <c r="AJ59" s="299"/>
      <c r="AK59" s="299"/>
      <c r="AL59" s="299"/>
      <c r="AM59" s="299"/>
      <c r="AN59" s="301"/>
      <c r="AO59" s="301"/>
      <c r="AP59" s="301"/>
      <c r="AQ59" s="301"/>
      <c r="AR59" s="301"/>
      <c r="AS59" s="301"/>
      <c r="AT59" s="301"/>
      <c r="AU59" s="301"/>
      <c r="AV59" s="301"/>
    </row>
    <row r="60" spans="4:48" ht="12" customHeight="1" x14ac:dyDescent="0.25">
      <c r="D60" s="299"/>
      <c r="E60" s="299"/>
      <c r="F60" s="299"/>
      <c r="G60" s="299"/>
      <c r="H60" s="299"/>
      <c r="I60" s="299"/>
      <c r="J60" s="299"/>
      <c r="K60" s="299"/>
      <c r="L60" s="299"/>
      <c r="M60" s="299"/>
      <c r="N60" s="300"/>
      <c r="O60" s="300"/>
      <c r="P60" s="300"/>
      <c r="Q60" s="300"/>
      <c r="R60" s="300"/>
      <c r="S60" s="300"/>
      <c r="T60" s="300"/>
      <c r="U60" s="300"/>
      <c r="V60" s="300"/>
      <c r="W60" s="300"/>
      <c r="X60" s="300"/>
      <c r="Y60" s="300"/>
      <c r="Z60" s="300"/>
      <c r="AA60" s="300"/>
      <c r="AB60" s="300"/>
      <c r="AD60" s="299"/>
      <c r="AE60" s="299"/>
      <c r="AF60" s="299"/>
      <c r="AG60" s="299"/>
      <c r="AH60" s="299"/>
      <c r="AI60" s="299"/>
      <c r="AJ60" s="299"/>
      <c r="AK60" s="299"/>
      <c r="AL60" s="299"/>
      <c r="AM60" s="299"/>
      <c r="AN60" s="301"/>
      <c r="AO60" s="301"/>
      <c r="AP60" s="301"/>
      <c r="AQ60" s="301"/>
      <c r="AR60" s="301"/>
      <c r="AS60" s="301"/>
      <c r="AT60" s="301"/>
      <c r="AU60" s="301"/>
      <c r="AV60" s="301"/>
    </row>
    <row r="61" spans="4:48" ht="12" customHeight="1" x14ac:dyDescent="0.25">
      <c r="N61" s="99"/>
      <c r="O61" s="99"/>
      <c r="P61" s="99"/>
      <c r="Q61" s="99"/>
      <c r="R61" s="99"/>
      <c r="S61" s="99"/>
      <c r="T61" s="99"/>
      <c r="U61" s="99"/>
      <c r="V61" s="99"/>
      <c r="W61" s="99"/>
      <c r="X61" s="99"/>
      <c r="Y61" s="99"/>
      <c r="Z61" s="99"/>
      <c r="AA61" s="99"/>
      <c r="AB61" s="99"/>
      <c r="AN61" s="99"/>
      <c r="AO61" s="99"/>
      <c r="AP61" s="99"/>
      <c r="AQ61" s="99"/>
      <c r="AR61" s="99"/>
      <c r="AS61" s="99"/>
      <c r="AT61" s="99"/>
      <c r="AU61" s="99"/>
      <c r="AV61" s="99"/>
    </row>
    <row r="62" spans="4:48" ht="12" customHeight="1" x14ac:dyDescent="0.25">
      <c r="D62" s="299" t="s">
        <v>155</v>
      </c>
      <c r="E62" s="299"/>
      <c r="F62" s="299"/>
      <c r="G62" s="299"/>
      <c r="H62" s="299"/>
      <c r="I62" s="299"/>
      <c r="J62" s="299"/>
      <c r="K62" s="299"/>
      <c r="L62" s="299"/>
      <c r="M62" s="299"/>
      <c r="N62" s="300"/>
      <c r="O62" s="300"/>
      <c r="P62" s="300"/>
      <c r="Q62" s="300"/>
      <c r="R62" s="300"/>
      <c r="S62" s="300"/>
      <c r="T62" s="300"/>
      <c r="U62" s="300"/>
      <c r="V62" s="300"/>
      <c r="W62" s="300"/>
      <c r="X62" s="300"/>
      <c r="Y62" s="300"/>
      <c r="Z62" s="300"/>
      <c r="AA62" s="300"/>
      <c r="AB62" s="300"/>
      <c r="AD62" s="299" t="s">
        <v>1105</v>
      </c>
      <c r="AE62" s="299"/>
      <c r="AF62" s="299"/>
      <c r="AG62" s="299"/>
      <c r="AH62" s="299"/>
      <c r="AI62" s="299"/>
      <c r="AJ62" s="299"/>
      <c r="AK62" s="299"/>
      <c r="AL62" s="299"/>
      <c r="AM62" s="299"/>
      <c r="AN62" s="305"/>
      <c r="AO62" s="305"/>
      <c r="AP62" s="305"/>
      <c r="AQ62" s="305"/>
      <c r="AR62" s="305"/>
      <c r="AS62" s="305"/>
      <c r="AT62" s="305"/>
      <c r="AU62" s="305"/>
      <c r="AV62" s="305"/>
    </row>
    <row r="63" spans="4:48" ht="12" customHeight="1" x14ac:dyDescent="0.25">
      <c r="D63" s="299"/>
      <c r="E63" s="299"/>
      <c r="F63" s="299"/>
      <c r="G63" s="299"/>
      <c r="H63" s="299"/>
      <c r="I63" s="299"/>
      <c r="J63" s="299"/>
      <c r="K63" s="299"/>
      <c r="L63" s="299"/>
      <c r="M63" s="299"/>
      <c r="N63" s="300"/>
      <c r="O63" s="300"/>
      <c r="P63" s="300"/>
      <c r="Q63" s="300"/>
      <c r="R63" s="300"/>
      <c r="S63" s="300"/>
      <c r="T63" s="300"/>
      <c r="U63" s="300"/>
      <c r="V63" s="300"/>
      <c r="W63" s="300"/>
      <c r="X63" s="300"/>
      <c r="Y63" s="300"/>
      <c r="Z63" s="300"/>
      <c r="AA63" s="300"/>
      <c r="AB63" s="300"/>
      <c r="AD63" s="299"/>
      <c r="AE63" s="299"/>
      <c r="AF63" s="299"/>
      <c r="AG63" s="299"/>
      <c r="AH63" s="299"/>
      <c r="AI63" s="299"/>
      <c r="AJ63" s="299"/>
      <c r="AK63" s="299"/>
      <c r="AL63" s="299"/>
      <c r="AM63" s="299"/>
      <c r="AN63" s="305"/>
      <c r="AO63" s="305"/>
      <c r="AP63" s="305"/>
      <c r="AQ63" s="305"/>
      <c r="AR63" s="305"/>
      <c r="AS63" s="305"/>
      <c r="AT63" s="305"/>
      <c r="AU63" s="305"/>
      <c r="AV63" s="305"/>
    </row>
    <row r="64" spans="4:48" ht="12" customHeight="1" x14ac:dyDescent="0.25">
      <c r="N64" s="99"/>
      <c r="O64" s="99"/>
      <c r="P64" s="99"/>
      <c r="Q64" s="99"/>
      <c r="R64" s="99"/>
      <c r="S64" s="99"/>
      <c r="T64" s="99"/>
      <c r="U64" s="99"/>
      <c r="V64" s="99"/>
      <c r="W64" s="99"/>
      <c r="X64" s="99"/>
      <c r="Y64" s="99"/>
      <c r="Z64" s="99"/>
      <c r="AA64" s="99"/>
      <c r="AB64" s="99"/>
    </row>
    <row r="65" spans="1:48" ht="12" customHeight="1" x14ac:dyDescent="0.25">
      <c r="D65" s="299" t="s">
        <v>148</v>
      </c>
      <c r="E65" s="299"/>
      <c r="F65" s="299"/>
      <c r="G65" s="299"/>
      <c r="H65" s="299"/>
      <c r="I65" s="299"/>
      <c r="J65" s="299"/>
      <c r="K65" s="299"/>
      <c r="L65" s="299"/>
      <c r="M65" s="299"/>
      <c r="N65" s="302"/>
      <c r="O65" s="302"/>
      <c r="P65" s="302"/>
      <c r="Q65" s="302"/>
      <c r="R65" s="302"/>
      <c r="S65" s="302"/>
      <c r="T65" s="302"/>
      <c r="U65" s="302"/>
      <c r="V65" s="302"/>
      <c r="W65" s="302"/>
      <c r="X65" s="302"/>
      <c r="Y65" s="302"/>
      <c r="Z65" s="302"/>
      <c r="AA65" s="302"/>
      <c r="AB65" s="302"/>
    </row>
    <row r="66" spans="1:48" ht="12" customHeight="1" x14ac:dyDescent="0.25">
      <c r="D66" s="299"/>
      <c r="E66" s="299"/>
      <c r="F66" s="299"/>
      <c r="G66" s="299"/>
      <c r="H66" s="299"/>
      <c r="I66" s="299"/>
      <c r="J66" s="299"/>
      <c r="K66" s="299"/>
      <c r="L66" s="299"/>
      <c r="M66" s="299"/>
      <c r="N66" s="302"/>
      <c r="O66" s="302"/>
      <c r="P66" s="302"/>
      <c r="Q66" s="302"/>
      <c r="R66" s="302"/>
      <c r="S66" s="302"/>
      <c r="T66" s="302"/>
      <c r="U66" s="302"/>
      <c r="V66" s="302"/>
      <c r="W66" s="302"/>
      <c r="X66" s="302"/>
      <c r="Y66" s="302"/>
      <c r="Z66" s="302"/>
      <c r="AA66" s="302"/>
      <c r="AB66" s="302"/>
    </row>
    <row r="68" spans="1:48" ht="12" customHeight="1" x14ac:dyDescent="0.25">
      <c r="D68" s="303" t="s">
        <v>156</v>
      </c>
      <c r="E68" s="303"/>
      <c r="F68" s="303"/>
      <c r="G68" s="303"/>
      <c r="H68" s="303"/>
      <c r="I68" s="303"/>
      <c r="J68" s="303"/>
      <c r="K68" s="303"/>
      <c r="L68" s="303"/>
      <c r="Q68" s="96"/>
      <c r="R68" s="96"/>
      <c r="S68" s="96"/>
      <c r="T68" s="96"/>
      <c r="U68" s="96"/>
      <c r="V68" s="96"/>
      <c r="W68" s="98"/>
      <c r="X68" s="98"/>
      <c r="Y68" s="98"/>
      <c r="Z68" s="98"/>
      <c r="AA68" s="98"/>
    </row>
    <row r="69" spans="1:48" ht="12" customHeight="1" x14ac:dyDescent="0.25">
      <c r="D69" s="303"/>
      <c r="E69" s="303"/>
      <c r="F69" s="303"/>
      <c r="G69" s="303"/>
      <c r="H69" s="303"/>
      <c r="I69" s="303"/>
      <c r="J69" s="303"/>
      <c r="K69" s="303"/>
      <c r="L69" s="303"/>
    </row>
    <row r="70" spans="1:48" ht="12" customHeight="1" x14ac:dyDescent="0.25">
      <c r="D70" s="299" t="s">
        <v>157</v>
      </c>
      <c r="E70" s="299"/>
      <c r="F70" s="299"/>
      <c r="G70" s="299"/>
      <c r="H70" s="299"/>
      <c r="I70" s="299"/>
      <c r="J70" s="299"/>
      <c r="K70" s="299"/>
      <c r="L70" s="299"/>
      <c r="M70" s="299"/>
      <c r="N70" s="304"/>
      <c r="O70" s="304"/>
      <c r="P70" s="304"/>
      <c r="Q70" s="304"/>
      <c r="R70" s="304"/>
      <c r="S70" s="304"/>
      <c r="T70" s="304"/>
      <c r="U70" s="304"/>
      <c r="V70" s="304"/>
      <c r="W70" s="304"/>
      <c r="X70" s="304"/>
      <c r="Y70" s="304"/>
      <c r="Z70" s="304"/>
      <c r="AA70" s="304"/>
      <c r="AB70" s="304"/>
      <c r="AC70" s="304"/>
      <c r="AD70" s="304"/>
      <c r="AE70" s="304"/>
      <c r="AF70" s="304"/>
      <c r="AG70" s="304"/>
      <c r="AH70" s="304"/>
      <c r="AI70" s="304"/>
      <c r="AJ70" s="304"/>
      <c r="AK70" s="304"/>
      <c r="AL70" s="304"/>
      <c r="AM70" s="304"/>
      <c r="AN70" s="304"/>
      <c r="AO70" s="304"/>
      <c r="AP70" s="304"/>
      <c r="AQ70" s="304"/>
      <c r="AR70" s="304"/>
      <c r="AS70" s="304"/>
      <c r="AT70" s="304"/>
      <c r="AU70" s="304"/>
      <c r="AV70" s="304"/>
    </row>
    <row r="71" spans="1:48" ht="12" customHeight="1" x14ac:dyDescent="0.25">
      <c r="D71" s="299"/>
      <c r="E71" s="299"/>
      <c r="F71" s="299"/>
      <c r="G71" s="299"/>
      <c r="H71" s="299"/>
      <c r="I71" s="299"/>
      <c r="J71" s="299"/>
      <c r="K71" s="299"/>
      <c r="L71" s="299"/>
      <c r="M71" s="299"/>
      <c r="N71" s="304"/>
      <c r="O71" s="304"/>
      <c r="P71" s="304"/>
      <c r="Q71" s="304"/>
      <c r="R71" s="304"/>
      <c r="S71" s="304"/>
      <c r="T71" s="304"/>
      <c r="U71" s="304"/>
      <c r="V71" s="304"/>
      <c r="W71" s="304"/>
      <c r="X71" s="304"/>
      <c r="Y71" s="304"/>
      <c r="Z71" s="304"/>
      <c r="AA71" s="304"/>
      <c r="AB71" s="304"/>
      <c r="AC71" s="304"/>
      <c r="AD71" s="304"/>
      <c r="AE71" s="304"/>
      <c r="AF71" s="304"/>
      <c r="AG71" s="304"/>
      <c r="AH71" s="304"/>
      <c r="AI71" s="304"/>
      <c r="AJ71" s="304"/>
      <c r="AK71" s="304"/>
      <c r="AL71" s="304"/>
      <c r="AM71" s="304"/>
      <c r="AN71" s="304"/>
      <c r="AO71" s="304"/>
      <c r="AP71" s="304"/>
      <c r="AQ71" s="304"/>
      <c r="AR71" s="304"/>
      <c r="AS71" s="304"/>
      <c r="AT71" s="304"/>
      <c r="AU71" s="304"/>
      <c r="AV71" s="304"/>
    </row>
    <row r="73" spans="1:48" ht="12" customHeight="1" x14ac:dyDescent="0.25">
      <c r="D73" s="299" t="s">
        <v>158</v>
      </c>
      <c r="E73" s="299"/>
      <c r="F73" s="299"/>
      <c r="G73" s="299"/>
      <c r="H73" s="299"/>
      <c r="I73" s="299"/>
      <c r="J73" s="299"/>
      <c r="K73" s="299"/>
      <c r="L73" s="299"/>
      <c r="M73" s="299"/>
      <c r="N73" s="300"/>
      <c r="O73" s="300"/>
      <c r="P73" s="300"/>
      <c r="Q73" s="300"/>
      <c r="R73" s="300"/>
      <c r="S73" s="300"/>
      <c r="T73" s="300"/>
      <c r="U73" s="300"/>
      <c r="V73" s="300"/>
      <c r="W73" s="300"/>
      <c r="X73" s="300"/>
      <c r="Y73" s="300"/>
      <c r="Z73" s="300"/>
      <c r="AA73" s="300"/>
      <c r="AB73" s="300"/>
      <c r="AD73" s="299" t="s">
        <v>159</v>
      </c>
      <c r="AE73" s="299"/>
      <c r="AF73" s="299"/>
      <c r="AG73" s="299"/>
      <c r="AH73" s="299"/>
      <c r="AI73" s="299"/>
      <c r="AJ73" s="299"/>
      <c r="AK73" s="299"/>
      <c r="AL73" s="299"/>
      <c r="AM73" s="299"/>
      <c r="AN73" s="301"/>
      <c r="AO73" s="301"/>
      <c r="AP73" s="301"/>
      <c r="AQ73" s="301"/>
      <c r="AR73" s="301"/>
      <c r="AS73" s="301"/>
      <c r="AT73" s="301"/>
      <c r="AU73" s="301"/>
      <c r="AV73" s="301"/>
    </row>
    <row r="74" spans="1:48" ht="12" customHeight="1" x14ac:dyDescent="0.25">
      <c r="D74" s="299"/>
      <c r="E74" s="299"/>
      <c r="F74" s="299"/>
      <c r="G74" s="299"/>
      <c r="H74" s="299"/>
      <c r="I74" s="299"/>
      <c r="J74" s="299"/>
      <c r="K74" s="299"/>
      <c r="L74" s="299"/>
      <c r="M74" s="299"/>
      <c r="N74" s="300"/>
      <c r="O74" s="300"/>
      <c r="P74" s="300"/>
      <c r="Q74" s="300"/>
      <c r="R74" s="300"/>
      <c r="S74" s="300"/>
      <c r="T74" s="300"/>
      <c r="U74" s="300"/>
      <c r="V74" s="300"/>
      <c r="W74" s="300"/>
      <c r="X74" s="300"/>
      <c r="Y74" s="300"/>
      <c r="Z74" s="300"/>
      <c r="AA74" s="300"/>
      <c r="AB74" s="300"/>
      <c r="AD74" s="299"/>
      <c r="AE74" s="299"/>
      <c r="AF74" s="299"/>
      <c r="AG74" s="299"/>
      <c r="AH74" s="299"/>
      <c r="AI74" s="299"/>
      <c r="AJ74" s="299"/>
      <c r="AK74" s="299"/>
      <c r="AL74" s="299"/>
      <c r="AM74" s="299"/>
      <c r="AN74" s="301"/>
      <c r="AO74" s="301"/>
      <c r="AP74" s="301"/>
      <c r="AQ74" s="301"/>
      <c r="AR74" s="301"/>
      <c r="AS74" s="301"/>
      <c r="AT74" s="301"/>
      <c r="AU74" s="301"/>
      <c r="AV74" s="301"/>
    </row>
    <row r="76" spans="1:48" ht="12" customHeight="1" x14ac:dyDescent="0.25">
      <c r="D76" s="296" t="s">
        <v>160</v>
      </c>
      <c r="E76" s="296"/>
      <c r="F76" s="296"/>
      <c r="G76" s="296"/>
      <c r="H76" s="296"/>
      <c r="I76" s="296"/>
      <c r="J76" s="296"/>
      <c r="K76" s="296"/>
      <c r="L76" s="296"/>
      <c r="M76" s="296"/>
      <c r="N76" s="297" t="s">
        <v>161</v>
      </c>
      <c r="O76" s="297"/>
      <c r="P76" s="297"/>
      <c r="Q76" s="297"/>
      <c r="R76" s="297"/>
      <c r="S76" s="297"/>
      <c r="T76" s="297"/>
      <c r="U76" s="297"/>
      <c r="V76" s="297"/>
      <c r="W76" s="297"/>
      <c r="X76" s="297" t="s">
        <v>162</v>
      </c>
      <c r="Y76" s="297"/>
      <c r="Z76" s="297"/>
      <c r="AA76" s="297"/>
      <c r="AB76" s="297"/>
      <c r="AC76" s="297"/>
      <c r="AD76" s="297"/>
      <c r="AE76" s="297"/>
      <c r="AF76" s="297"/>
      <c r="AG76" s="297"/>
      <c r="AH76" s="297"/>
      <c r="AI76" s="297"/>
      <c r="AJ76" s="297"/>
      <c r="AK76" s="297"/>
      <c r="AL76" s="297"/>
      <c r="AM76" s="297"/>
      <c r="AN76" s="298" t="s">
        <v>163</v>
      </c>
      <c r="AO76" s="298"/>
      <c r="AP76" s="298"/>
      <c r="AQ76" s="298"/>
      <c r="AR76" s="298"/>
      <c r="AS76" s="298"/>
      <c r="AT76" s="298"/>
      <c r="AU76" s="298"/>
      <c r="AV76" s="298"/>
    </row>
    <row r="77" spans="1:48" ht="12" customHeight="1" x14ac:dyDescent="0.25">
      <c r="D77" s="296"/>
      <c r="E77" s="296"/>
      <c r="F77" s="296"/>
      <c r="G77" s="296"/>
      <c r="H77" s="296"/>
      <c r="I77" s="296"/>
      <c r="J77" s="296"/>
      <c r="K77" s="296"/>
      <c r="L77" s="296"/>
      <c r="M77" s="296"/>
      <c r="N77" s="297"/>
      <c r="O77" s="297"/>
      <c r="P77" s="297"/>
      <c r="Q77" s="297"/>
      <c r="R77" s="297"/>
      <c r="S77" s="297"/>
      <c r="T77" s="297"/>
      <c r="U77" s="297"/>
      <c r="V77" s="297"/>
      <c r="W77" s="297"/>
      <c r="X77" s="297"/>
      <c r="Y77" s="297"/>
      <c r="Z77" s="297"/>
      <c r="AA77" s="297"/>
      <c r="AB77" s="297"/>
      <c r="AC77" s="297"/>
      <c r="AD77" s="297"/>
      <c r="AE77" s="297"/>
      <c r="AF77" s="297"/>
      <c r="AG77" s="297"/>
      <c r="AH77" s="297"/>
      <c r="AI77" s="297"/>
      <c r="AJ77" s="297"/>
      <c r="AK77" s="297"/>
      <c r="AL77" s="297"/>
      <c r="AM77" s="297"/>
      <c r="AN77" s="298"/>
      <c r="AO77" s="298"/>
      <c r="AP77" s="298"/>
      <c r="AQ77" s="298"/>
      <c r="AR77" s="298"/>
      <c r="AS77" s="298"/>
      <c r="AT77" s="298"/>
      <c r="AU77" s="298"/>
      <c r="AV77" s="298"/>
    </row>
    <row r="78" spans="1:48" ht="12" customHeight="1" x14ac:dyDescent="0.25">
      <c r="D78" s="292"/>
      <c r="E78" s="292"/>
      <c r="F78" s="292"/>
      <c r="G78" s="292"/>
      <c r="H78" s="292"/>
      <c r="I78" s="292"/>
      <c r="J78" s="292"/>
      <c r="K78" s="292"/>
      <c r="L78" s="292"/>
      <c r="M78" s="292"/>
      <c r="N78" s="293"/>
      <c r="O78" s="293"/>
      <c r="P78" s="293"/>
      <c r="Q78" s="293"/>
      <c r="R78" s="293"/>
      <c r="S78" s="293"/>
      <c r="T78" s="293"/>
      <c r="U78" s="293"/>
      <c r="V78" s="293"/>
      <c r="W78" s="293"/>
      <c r="X78" s="293"/>
      <c r="Y78" s="293"/>
      <c r="Z78" s="293"/>
      <c r="AA78" s="293"/>
      <c r="AB78" s="293"/>
      <c r="AC78" s="293"/>
      <c r="AD78" s="293"/>
      <c r="AE78" s="293"/>
      <c r="AF78" s="293"/>
      <c r="AG78" s="293"/>
      <c r="AH78" s="293"/>
      <c r="AI78" s="293"/>
      <c r="AJ78" s="293"/>
      <c r="AK78" s="293"/>
      <c r="AL78" s="293"/>
      <c r="AM78" s="293"/>
      <c r="AN78" s="294"/>
      <c r="AO78" s="294"/>
      <c r="AP78" s="294"/>
      <c r="AQ78" s="294"/>
      <c r="AR78" s="294"/>
      <c r="AS78" s="294"/>
      <c r="AT78" s="294"/>
      <c r="AU78" s="294"/>
      <c r="AV78" s="294"/>
    </row>
    <row r="79" spans="1:48" ht="12" customHeight="1" x14ac:dyDescent="0.25">
      <c r="D79" s="292"/>
      <c r="E79" s="292"/>
      <c r="F79" s="292"/>
      <c r="G79" s="292"/>
      <c r="H79" s="292"/>
      <c r="I79" s="292"/>
      <c r="J79" s="292"/>
      <c r="K79" s="292"/>
      <c r="L79" s="292"/>
      <c r="M79" s="292"/>
      <c r="N79" s="293"/>
      <c r="O79" s="293"/>
      <c r="P79" s="293"/>
      <c r="Q79" s="293"/>
      <c r="R79" s="293"/>
      <c r="S79" s="293"/>
      <c r="T79" s="293"/>
      <c r="U79" s="293"/>
      <c r="V79" s="293"/>
      <c r="W79" s="293"/>
      <c r="X79" s="293"/>
      <c r="Y79" s="293"/>
      <c r="Z79" s="293"/>
      <c r="AA79" s="293"/>
      <c r="AB79" s="293"/>
      <c r="AC79" s="293"/>
      <c r="AD79" s="293"/>
      <c r="AE79" s="293"/>
      <c r="AF79" s="293"/>
      <c r="AG79" s="293"/>
      <c r="AH79" s="293"/>
      <c r="AI79" s="293"/>
      <c r="AJ79" s="293"/>
      <c r="AK79" s="293"/>
      <c r="AL79" s="293"/>
      <c r="AM79" s="293"/>
      <c r="AN79" s="294"/>
      <c r="AO79" s="294"/>
      <c r="AP79" s="294"/>
      <c r="AQ79" s="294"/>
      <c r="AR79" s="294"/>
      <c r="AS79" s="294"/>
      <c r="AT79" s="294"/>
      <c r="AU79" s="294"/>
      <c r="AV79" s="294"/>
    </row>
    <row r="80" spans="1:48" ht="12" customHeight="1" x14ac:dyDescent="0.25">
      <c r="A80" s="295" t="s">
        <v>164</v>
      </c>
      <c r="B80" s="295"/>
      <c r="C80" s="295"/>
      <c r="D80" s="295"/>
      <c r="E80" s="295"/>
      <c r="F80" s="295"/>
      <c r="G80" s="295"/>
      <c r="H80" s="295"/>
      <c r="I80" s="295"/>
      <c r="J80" s="295"/>
      <c r="K80" s="295"/>
      <c r="L80" s="295"/>
      <c r="M80" s="295"/>
      <c r="N80" s="295"/>
      <c r="O80" s="295"/>
      <c r="P80" s="295"/>
      <c r="Q80" s="295"/>
      <c r="R80" s="295"/>
      <c r="S80" s="295"/>
      <c r="T80" s="295"/>
      <c r="U80" s="295"/>
      <c r="V80" s="295"/>
      <c r="W80" s="295"/>
      <c r="X80" s="295"/>
      <c r="Y80" s="295"/>
      <c r="Z80" s="295"/>
      <c r="AA80" s="295"/>
      <c r="AB80" s="295"/>
      <c r="AC80" s="295"/>
      <c r="AD80" s="295"/>
      <c r="AE80" s="295"/>
      <c r="AF80" s="295"/>
      <c r="AG80" s="295"/>
      <c r="AH80" s="295"/>
      <c r="AI80" s="295"/>
      <c r="AJ80" s="295"/>
      <c r="AK80" s="295"/>
      <c r="AL80" s="295"/>
      <c r="AM80" s="295"/>
      <c r="AN80" s="295"/>
      <c r="AO80" s="295"/>
      <c r="AP80" s="295"/>
      <c r="AQ80" s="295"/>
      <c r="AR80" s="295"/>
      <c r="AS80" s="295"/>
      <c r="AT80" s="295"/>
      <c r="AU80" s="295"/>
      <c r="AV80" s="295"/>
    </row>
    <row r="81" spans="1:48" ht="12" customHeight="1" x14ac:dyDescent="0.25">
      <c r="A81" s="94"/>
      <c r="B81" s="94"/>
      <c r="C81" s="94"/>
      <c r="D81" s="94"/>
      <c r="E81" s="94"/>
      <c r="F81" s="94"/>
      <c r="G81" s="94"/>
      <c r="H81" s="94"/>
      <c r="I81" s="94"/>
      <c r="J81" s="94"/>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94"/>
      <c r="AM81" s="94"/>
      <c r="AN81" s="94"/>
      <c r="AO81" s="94"/>
      <c r="AP81" s="94"/>
      <c r="AQ81" s="94"/>
      <c r="AR81" s="94"/>
      <c r="AS81" s="94"/>
      <c r="AT81" s="94"/>
      <c r="AU81" s="94"/>
      <c r="AV81" s="94"/>
    </row>
    <row r="82" spans="1:48" ht="12" customHeight="1" x14ac:dyDescent="0.25">
      <c r="A82" s="94"/>
      <c r="B82" s="94"/>
      <c r="C82" s="94"/>
      <c r="D82" s="94"/>
      <c r="E82" s="94"/>
      <c r="F82" s="94"/>
      <c r="G82" s="94"/>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291" t="s">
        <v>165</v>
      </c>
      <c r="AT82" s="291"/>
      <c r="AU82" s="291"/>
      <c r="AV82" s="291"/>
    </row>
    <row r="83" spans="1:48" ht="12" customHeight="1" x14ac:dyDescent="0.25">
      <c r="A83" s="94"/>
      <c r="B83" s="94"/>
      <c r="C83" s="94"/>
      <c r="D83" s="94"/>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291"/>
      <c r="AT83" s="291"/>
      <c r="AU83" s="291"/>
      <c r="AV83" s="291"/>
    </row>
    <row r="84" spans="1:48" ht="12" customHeight="1" x14ac:dyDescent="0.25">
      <c r="A84" s="94"/>
      <c r="B84" s="94"/>
      <c r="C84" s="94"/>
      <c r="D84" s="94"/>
      <c r="E84" s="94"/>
      <c r="F84" s="94"/>
      <c r="G84" s="94"/>
      <c r="H84" s="94"/>
      <c r="I84" s="94"/>
      <c r="J84" s="94"/>
      <c r="K84" s="94"/>
      <c r="L84" s="94"/>
      <c r="M84" s="94"/>
      <c r="N84" s="94"/>
      <c r="O84" s="94"/>
      <c r="P84" s="94"/>
      <c r="Q84" s="94"/>
      <c r="R84" s="94"/>
      <c r="S84" s="94"/>
      <c r="T84" s="94"/>
      <c r="U84" s="94"/>
      <c r="V84" s="94"/>
      <c r="W84" s="94"/>
      <c r="X84" s="94"/>
      <c r="Y84" s="94"/>
      <c r="Z84" s="94"/>
      <c r="AA84" s="94"/>
      <c r="AB84" s="94"/>
      <c r="AC84" s="94"/>
      <c r="AD84" s="94"/>
      <c r="AE84" s="94"/>
      <c r="AF84" s="94"/>
      <c r="AG84" s="94"/>
      <c r="AH84" s="94"/>
      <c r="AI84" s="94"/>
      <c r="AJ84" s="94"/>
      <c r="AK84" s="94"/>
      <c r="AL84" s="94"/>
      <c r="AM84" s="94"/>
      <c r="AN84" s="94"/>
      <c r="AO84" s="94"/>
      <c r="AP84" s="94"/>
      <c r="AQ84" s="94"/>
      <c r="AR84" s="94"/>
      <c r="AS84" s="94"/>
      <c r="AT84" s="94"/>
      <c r="AU84" s="94"/>
      <c r="AV84" s="94"/>
    </row>
    <row r="85" spans="1:48" ht="12" customHeight="1" x14ac:dyDescent="0.25">
      <c r="A85" s="94"/>
      <c r="B85" s="94"/>
      <c r="C85" s="94"/>
      <c r="D85" s="94"/>
      <c r="E85" s="94"/>
      <c r="F85" s="94"/>
      <c r="G85" s="94"/>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c r="AL85" s="94"/>
      <c r="AM85" s="94"/>
      <c r="AN85" s="94"/>
      <c r="AO85" s="94"/>
      <c r="AP85" s="94"/>
      <c r="AQ85" s="94"/>
      <c r="AR85" s="94"/>
      <c r="AS85" s="94"/>
      <c r="AT85" s="94"/>
      <c r="AU85" s="94"/>
      <c r="AV85" s="94"/>
    </row>
    <row r="86" spans="1:48" ht="12" customHeight="1" x14ac:dyDescent="0.25">
      <c r="A86" s="94"/>
      <c r="B86" s="94"/>
      <c r="C86" s="94"/>
      <c r="D86" s="94"/>
      <c r="E86" s="94"/>
      <c r="F86" s="94"/>
      <c r="G86" s="94"/>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94"/>
      <c r="AM86" s="94"/>
      <c r="AN86" s="94"/>
      <c r="AO86" s="94"/>
      <c r="AP86" s="94"/>
      <c r="AQ86" s="94"/>
      <c r="AR86" s="94"/>
      <c r="AS86" s="94"/>
      <c r="AT86" s="94"/>
      <c r="AU86" s="94"/>
      <c r="AV86" s="94"/>
    </row>
    <row r="87" spans="1:48" ht="12" customHeight="1" x14ac:dyDescent="0.25">
      <c r="A87" s="94"/>
      <c r="B87" s="94"/>
      <c r="C87" s="94"/>
      <c r="D87" s="94"/>
      <c r="E87" s="94"/>
      <c r="F87" s="94"/>
      <c r="G87" s="94"/>
      <c r="H87" s="94"/>
      <c r="I87" s="94"/>
      <c r="J87" s="94"/>
      <c r="K87" s="94"/>
      <c r="L87" s="94"/>
      <c r="M87" s="94"/>
      <c r="N87" s="94"/>
      <c r="O87" s="94"/>
      <c r="P87" s="94"/>
      <c r="Q87" s="94"/>
      <c r="R87" s="94"/>
      <c r="S87" s="94"/>
      <c r="T87" s="94"/>
      <c r="U87" s="94"/>
      <c r="V87" s="94"/>
      <c r="W87" s="94"/>
      <c r="X87" s="94"/>
      <c r="Y87" s="94"/>
      <c r="Z87" s="94"/>
      <c r="AA87" s="94"/>
      <c r="AB87" s="94"/>
      <c r="AC87" s="94"/>
      <c r="AD87" s="94"/>
      <c r="AE87" s="94"/>
      <c r="AF87" s="94"/>
      <c r="AG87" s="94"/>
      <c r="AH87" s="94"/>
      <c r="AI87" s="94"/>
      <c r="AJ87" s="94"/>
      <c r="AK87" s="94"/>
      <c r="AL87" s="94"/>
      <c r="AM87" s="94"/>
      <c r="AN87" s="94"/>
      <c r="AO87" s="94"/>
      <c r="AP87" s="94"/>
      <c r="AQ87" s="94"/>
      <c r="AR87" s="94"/>
      <c r="AS87" s="94"/>
      <c r="AT87" s="94"/>
      <c r="AU87" s="94"/>
      <c r="AV87" s="94"/>
    </row>
    <row r="88" spans="1:48" ht="12" customHeight="1" x14ac:dyDescent="0.25">
      <c r="A88" s="94"/>
      <c r="B88" s="94"/>
      <c r="C88" s="94"/>
      <c r="D88" s="94"/>
      <c r="E88" s="94"/>
      <c r="F88" s="94"/>
      <c r="G88" s="94"/>
      <c r="H88" s="94"/>
      <c r="I88" s="94"/>
      <c r="J88" s="94"/>
      <c r="K88" s="94"/>
      <c r="L88" s="94"/>
      <c r="M88" s="94"/>
      <c r="N88" s="94"/>
      <c r="O88" s="94"/>
      <c r="P88" s="94"/>
      <c r="Q88" s="94"/>
      <c r="R88" s="94"/>
      <c r="S88" s="94"/>
      <c r="T88" s="94"/>
      <c r="U88" s="94"/>
      <c r="V88" s="94"/>
      <c r="W88" s="94"/>
      <c r="X88" s="94"/>
      <c r="Y88" s="94"/>
      <c r="Z88" s="94"/>
      <c r="AA88" s="94"/>
      <c r="AB88" s="94"/>
      <c r="AC88" s="94"/>
      <c r="AD88" s="94"/>
      <c r="AE88" s="94"/>
      <c r="AF88" s="94"/>
      <c r="AG88" s="94"/>
      <c r="AH88" s="94"/>
      <c r="AI88" s="94"/>
      <c r="AJ88" s="94"/>
      <c r="AK88" s="94"/>
      <c r="AL88" s="94"/>
      <c r="AM88" s="94"/>
      <c r="AN88" s="94"/>
      <c r="AO88" s="94"/>
      <c r="AP88" s="94"/>
      <c r="AQ88" s="94"/>
      <c r="AR88" s="94"/>
      <c r="AS88" s="94"/>
      <c r="AT88" s="94"/>
      <c r="AU88" s="94"/>
      <c r="AV88" s="94"/>
    </row>
    <row r="89" spans="1:48" ht="12" customHeight="1" x14ac:dyDescent="0.25">
      <c r="A89" s="94"/>
      <c r="B89" s="94"/>
      <c r="C89" s="94"/>
      <c r="D89" s="94"/>
      <c r="E89" s="94"/>
      <c r="F89" s="94"/>
      <c r="G89" s="94"/>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94"/>
    </row>
    <row r="90" spans="1:48" ht="12" customHeight="1" x14ac:dyDescent="0.25">
      <c r="A90" s="94"/>
      <c r="B90" s="94"/>
      <c r="C90" s="94"/>
      <c r="D90" s="94"/>
      <c r="E90" s="94"/>
      <c r="F90" s="94"/>
      <c r="G90" s="94"/>
      <c r="H90" s="94"/>
      <c r="I90" s="94"/>
      <c r="J90" s="94"/>
      <c r="K90" s="94"/>
      <c r="L90" s="94"/>
      <c r="M90" s="94"/>
      <c r="N90" s="94"/>
      <c r="O90" s="94"/>
      <c r="P90" s="94"/>
      <c r="Q90" s="94"/>
      <c r="R90" s="94"/>
      <c r="S90" s="94"/>
      <c r="T90" s="94"/>
      <c r="U90" s="94"/>
      <c r="V90" s="94"/>
      <c r="W90" s="94"/>
      <c r="X90" s="94"/>
      <c r="Y90" s="94"/>
      <c r="Z90" s="94"/>
      <c r="AA90" s="94"/>
      <c r="AB90" s="94"/>
      <c r="AC90" s="94"/>
      <c r="AD90" s="94"/>
      <c r="AE90" s="94"/>
      <c r="AF90" s="94"/>
      <c r="AG90" s="94"/>
      <c r="AH90" s="94"/>
      <c r="AI90" s="94"/>
      <c r="AJ90" s="94"/>
      <c r="AK90" s="94"/>
      <c r="AL90" s="94"/>
      <c r="AM90" s="94"/>
      <c r="AN90" s="94"/>
      <c r="AO90" s="94"/>
      <c r="AP90" s="94"/>
      <c r="AQ90" s="94"/>
      <c r="AR90" s="94"/>
      <c r="AS90" s="94"/>
      <c r="AT90" s="94"/>
      <c r="AU90" s="94"/>
      <c r="AV90" s="94"/>
    </row>
    <row r="91" spans="1:48" ht="12" customHeight="1" x14ac:dyDescent="0.25">
      <c r="A91" s="94"/>
      <c r="B91" s="94"/>
      <c r="C91" s="94"/>
      <c r="D91" s="94"/>
      <c r="E91" s="94"/>
      <c r="F91" s="94"/>
      <c r="G91" s="94"/>
      <c r="H91" s="94"/>
      <c r="I91" s="94"/>
      <c r="J91" s="94"/>
      <c r="K91" s="94"/>
      <c r="L91" s="94"/>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row>
    <row r="92" spans="1:48" ht="12" customHeight="1" x14ac:dyDescent="0.25">
      <c r="A92" s="94"/>
      <c r="B92" s="94"/>
      <c r="C92" s="94"/>
      <c r="D92" s="94"/>
      <c r="E92" s="94"/>
      <c r="F92" s="94"/>
      <c r="G92" s="94"/>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c r="AG92" s="94"/>
      <c r="AH92" s="94"/>
      <c r="AI92" s="94"/>
      <c r="AJ92" s="94"/>
      <c r="AK92" s="94"/>
      <c r="AL92" s="94"/>
      <c r="AM92" s="94"/>
      <c r="AN92" s="94"/>
      <c r="AO92" s="94"/>
      <c r="AP92" s="94"/>
      <c r="AQ92" s="94"/>
      <c r="AR92" s="94"/>
      <c r="AS92" s="94"/>
      <c r="AT92" s="94"/>
      <c r="AU92" s="94"/>
      <c r="AV92" s="94"/>
    </row>
    <row r="93" spans="1:48" ht="12" customHeight="1" x14ac:dyDescent="0.25">
      <c r="A93" s="94"/>
      <c r="B93" s="94"/>
      <c r="C93" s="94"/>
      <c r="D93" s="94"/>
      <c r="E93" s="94"/>
      <c r="F93" s="94"/>
      <c r="G93" s="94"/>
      <c r="H93" s="94"/>
      <c r="I93" s="94"/>
      <c r="J93" s="94"/>
      <c r="K93" s="94"/>
      <c r="L93" s="94"/>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94"/>
    </row>
    <row r="94" spans="1:48" ht="12" customHeight="1" x14ac:dyDescent="0.25">
      <c r="A94" s="94"/>
      <c r="B94" s="94"/>
      <c r="C94" s="94"/>
      <c r="D94" s="94"/>
      <c r="E94" s="94"/>
      <c r="F94" s="94"/>
      <c r="G94" s="94"/>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4"/>
      <c r="AH94" s="94"/>
      <c r="AI94" s="94"/>
      <c r="AJ94" s="94"/>
      <c r="AK94" s="94"/>
      <c r="AL94" s="94"/>
      <c r="AM94" s="94"/>
      <c r="AN94" s="94"/>
      <c r="AO94" s="94"/>
      <c r="AP94" s="94"/>
      <c r="AQ94" s="94"/>
      <c r="AR94" s="94"/>
      <c r="AS94" s="94"/>
      <c r="AT94" s="94"/>
      <c r="AU94" s="94"/>
      <c r="AV94" s="94"/>
    </row>
    <row r="95" spans="1:48" ht="12" customHeight="1" x14ac:dyDescent="0.25">
      <c r="A95" s="94"/>
      <c r="B95" s="94"/>
      <c r="C95" s="94"/>
      <c r="D95" s="94"/>
      <c r="E95" s="94"/>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row>
    <row r="96" spans="1:48" ht="12" customHeight="1" x14ac:dyDescent="0.25">
      <c r="A96" s="94"/>
      <c r="B96" s="94"/>
      <c r="C96" s="94"/>
      <c r="D96" s="94"/>
      <c r="E96" s="94"/>
      <c r="F96" s="94"/>
      <c r="G96" s="94"/>
      <c r="H96" s="94"/>
      <c r="I96" s="94"/>
      <c r="J96" s="94"/>
      <c r="K96" s="94"/>
      <c r="L96" s="94"/>
      <c r="M96" s="94"/>
      <c r="N96" s="94"/>
      <c r="O96" s="94"/>
      <c r="P96" s="94"/>
      <c r="Q96" s="94"/>
      <c r="R96" s="94"/>
      <c r="S96" s="94"/>
      <c r="T96" s="94"/>
      <c r="U96" s="94"/>
      <c r="V96" s="94"/>
      <c r="W96" s="94"/>
      <c r="X96" s="94"/>
      <c r="Y96" s="94"/>
      <c r="Z96" s="94"/>
      <c r="AA96" s="94"/>
      <c r="AB96" s="94"/>
      <c r="AC96" s="94"/>
      <c r="AD96" s="94"/>
      <c r="AE96" s="94"/>
      <c r="AF96" s="94"/>
      <c r="AG96" s="94"/>
      <c r="AH96" s="94"/>
      <c r="AI96" s="94"/>
      <c r="AJ96" s="94"/>
      <c r="AK96" s="94"/>
      <c r="AL96" s="94"/>
      <c r="AM96" s="94"/>
      <c r="AN96" s="94"/>
      <c r="AO96" s="94"/>
      <c r="AP96" s="94"/>
      <c r="AQ96" s="94"/>
      <c r="AR96" s="94"/>
      <c r="AS96" s="94"/>
      <c r="AT96" s="94"/>
      <c r="AU96" s="94"/>
      <c r="AV96" s="94"/>
    </row>
    <row r="97" spans="1:48" ht="12" customHeight="1" x14ac:dyDescent="0.25">
      <c r="A97" s="94"/>
      <c r="B97" s="94"/>
      <c r="C97" s="94"/>
      <c r="D97" s="94"/>
      <c r="E97" s="94"/>
      <c r="F97" s="94"/>
      <c r="G97" s="94"/>
      <c r="H97" s="94"/>
      <c r="I97" s="94"/>
      <c r="J97" s="94"/>
      <c r="K97" s="94"/>
      <c r="L97" s="94"/>
      <c r="M97" s="94"/>
      <c r="N97" s="94"/>
      <c r="O97" s="94"/>
      <c r="P97" s="94"/>
      <c r="Q97" s="94"/>
      <c r="R97" s="94"/>
      <c r="S97" s="94"/>
      <c r="T97" s="94"/>
      <c r="U97" s="94"/>
      <c r="V97" s="94"/>
      <c r="W97" s="94"/>
      <c r="X97" s="94"/>
      <c r="Y97" s="94"/>
      <c r="Z97" s="94"/>
      <c r="AA97" s="94"/>
      <c r="AB97" s="94"/>
      <c r="AC97" s="94"/>
      <c r="AD97" s="94"/>
      <c r="AE97" s="94"/>
      <c r="AF97" s="94"/>
      <c r="AG97" s="94"/>
      <c r="AH97" s="94"/>
      <c r="AI97" s="94"/>
      <c r="AJ97" s="94"/>
      <c r="AK97" s="94"/>
      <c r="AL97" s="94"/>
      <c r="AM97" s="94"/>
      <c r="AN97" s="94"/>
      <c r="AO97" s="94"/>
      <c r="AP97" s="94"/>
      <c r="AQ97" s="94"/>
      <c r="AR97" s="94"/>
      <c r="AS97" s="94"/>
      <c r="AT97" s="94"/>
      <c r="AU97" s="94"/>
      <c r="AV97" s="94"/>
    </row>
    <row r="98" spans="1:48" ht="12" customHeight="1" x14ac:dyDescent="0.25">
      <c r="A98" s="94"/>
      <c r="B98" s="94"/>
      <c r="C98" s="94"/>
      <c r="D98" s="94"/>
      <c r="E98" s="94"/>
      <c r="F98" s="94"/>
      <c r="G98" s="94"/>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94"/>
      <c r="AV98" s="94"/>
    </row>
    <row r="99" spans="1:48" ht="12" customHeight="1" x14ac:dyDescent="0.25">
      <c r="A99" s="94"/>
      <c r="B99" s="94"/>
      <c r="C99" s="94"/>
      <c r="D99" s="94"/>
      <c r="E99" s="94"/>
      <c r="F99" s="94"/>
      <c r="G99" s="94"/>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94"/>
    </row>
    <row r="100" spans="1:48" ht="12" customHeight="1" x14ac:dyDescent="0.25">
      <c r="A100" s="94"/>
      <c r="B100" s="94"/>
      <c r="C100" s="94"/>
      <c r="D100" s="94"/>
      <c r="E100" s="94"/>
      <c r="F100" s="94"/>
      <c r="G100" s="94"/>
      <c r="H100" s="94"/>
      <c r="I100" s="94"/>
      <c r="J100" s="94"/>
      <c r="K100" s="94"/>
      <c r="L100" s="94"/>
      <c r="M100" s="94"/>
      <c r="N100" s="94"/>
      <c r="O100" s="94"/>
      <c r="P100" s="94"/>
      <c r="Q100" s="94"/>
      <c r="R100" s="94"/>
      <c r="S100" s="94"/>
      <c r="T100" s="94"/>
      <c r="U100" s="94"/>
      <c r="V100" s="94"/>
      <c r="W100" s="94"/>
      <c r="X100" s="94"/>
      <c r="Y100" s="94"/>
      <c r="Z100" s="94"/>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94"/>
    </row>
    <row r="101" spans="1:48" ht="12" customHeight="1" x14ac:dyDescent="0.25">
      <c r="A101" s="94"/>
      <c r="B101" s="94"/>
      <c r="C101" s="94"/>
      <c r="D101" s="94"/>
      <c r="E101" s="94"/>
      <c r="F101" s="94"/>
      <c r="G101" s="94"/>
      <c r="H101" s="94"/>
      <c r="I101" s="94"/>
      <c r="J101" s="94"/>
      <c r="K101" s="94"/>
      <c r="L101" s="94"/>
      <c r="M101" s="94"/>
      <c r="N101" s="94"/>
      <c r="O101" s="94"/>
      <c r="P101" s="94"/>
      <c r="Q101" s="94"/>
      <c r="R101" s="94"/>
      <c r="S101" s="94"/>
      <c r="T101" s="94"/>
      <c r="U101" s="94"/>
      <c r="V101" s="94"/>
      <c r="W101" s="94"/>
      <c r="X101" s="94"/>
      <c r="Y101" s="94"/>
      <c r="Z101" s="94"/>
      <c r="AA101" s="94"/>
      <c r="AB101" s="94"/>
      <c r="AC101" s="94"/>
      <c r="AD101" s="94"/>
      <c r="AE101" s="94"/>
      <c r="AF101" s="94"/>
      <c r="AG101" s="94"/>
      <c r="AH101" s="94"/>
      <c r="AI101" s="94"/>
      <c r="AJ101" s="94"/>
      <c r="AK101" s="94"/>
      <c r="AL101" s="94"/>
      <c r="AM101" s="94"/>
      <c r="AN101" s="94"/>
      <c r="AO101" s="94"/>
      <c r="AP101" s="94"/>
      <c r="AQ101" s="94"/>
      <c r="AR101" s="94"/>
      <c r="AS101" s="94"/>
      <c r="AT101" s="94"/>
      <c r="AU101" s="94"/>
      <c r="AV101" s="94"/>
    </row>
    <row r="102" spans="1:48" ht="12" customHeight="1" x14ac:dyDescent="0.25">
      <c r="A102" s="94"/>
      <c r="B102" s="94"/>
      <c r="C102" s="94"/>
      <c r="D102" s="94"/>
      <c r="E102" s="94"/>
      <c r="F102" s="94"/>
      <c r="G102" s="94"/>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row>
    <row r="103" spans="1:48" ht="12" customHeight="1" x14ac:dyDescent="0.25">
      <c r="A103" s="94"/>
      <c r="B103" s="94"/>
      <c r="C103" s="94"/>
      <c r="D103" s="94"/>
      <c r="E103" s="94"/>
      <c r="F103" s="94"/>
      <c r="G103" s="94"/>
      <c r="H103" s="94"/>
      <c r="I103" s="94"/>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94"/>
      <c r="AG103" s="94"/>
      <c r="AH103" s="94"/>
      <c r="AI103" s="94"/>
      <c r="AJ103" s="94"/>
      <c r="AK103" s="94"/>
      <c r="AL103" s="94"/>
      <c r="AM103" s="94"/>
      <c r="AN103" s="94"/>
      <c r="AO103" s="94"/>
      <c r="AP103" s="94"/>
      <c r="AQ103" s="94"/>
      <c r="AR103" s="94"/>
      <c r="AS103" s="94"/>
      <c r="AT103" s="94"/>
      <c r="AU103" s="94"/>
      <c r="AV103" s="94"/>
    </row>
    <row r="104" spans="1:48" ht="12" customHeight="1" x14ac:dyDescent="0.25">
      <c r="A104" s="94"/>
      <c r="B104" s="94"/>
      <c r="C104" s="94"/>
      <c r="D104" s="94"/>
      <c r="E104" s="94"/>
      <c r="F104" s="94"/>
      <c r="G104" s="94"/>
      <c r="H104" s="94"/>
      <c r="I104" s="94"/>
      <c r="J104" s="94"/>
      <c r="K104" s="94"/>
      <c r="L104" s="94"/>
      <c r="M104" s="94"/>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row>
    <row r="105" spans="1:48" ht="12" customHeight="1" x14ac:dyDescent="0.25">
      <c r="A105" s="94"/>
      <c r="B105" s="94"/>
      <c r="C105" s="94"/>
      <c r="D105" s="94"/>
      <c r="E105" s="94"/>
      <c r="F105" s="94"/>
      <c r="G105" s="94"/>
      <c r="H105" s="94"/>
      <c r="I105" s="94"/>
      <c r="J105" s="94"/>
      <c r="K105" s="94"/>
      <c r="L105" s="94"/>
      <c r="M105" s="94"/>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row>
    <row r="106" spans="1:48" ht="12" customHeight="1" x14ac:dyDescent="0.25">
      <c r="A106" s="94"/>
      <c r="B106" s="94"/>
      <c r="C106" s="94"/>
      <c r="D106" s="94"/>
      <c r="E106" s="94"/>
      <c r="F106" s="94"/>
      <c r="G106" s="94"/>
      <c r="H106" s="94"/>
      <c r="I106" s="94"/>
      <c r="J106" s="94"/>
      <c r="K106" s="94"/>
      <c r="L106" s="94"/>
      <c r="M106" s="94"/>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row>
    <row r="107" spans="1:48" ht="12" customHeight="1" x14ac:dyDescent="0.25">
      <c r="A107" s="94"/>
      <c r="B107" s="94"/>
      <c r="C107" s="94"/>
      <c r="D107" s="94"/>
      <c r="E107" s="94"/>
      <c r="F107" s="94"/>
      <c r="G107" s="94"/>
      <c r="H107" s="94"/>
      <c r="I107" s="94"/>
      <c r="J107" s="94"/>
      <c r="K107" s="94"/>
      <c r="L107" s="94"/>
      <c r="M107" s="94"/>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row>
    <row r="108" spans="1:48" ht="12" customHeight="1" x14ac:dyDescent="0.25">
      <c r="A108" s="94"/>
      <c r="B108" s="94"/>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row>
    <row r="109" spans="1:48" ht="12" customHeight="1" x14ac:dyDescent="0.25">
      <c r="A109" s="94"/>
      <c r="B109" s="94"/>
      <c r="C109" s="94"/>
      <c r="D109" s="94"/>
      <c r="E109" s="94"/>
      <c r="F109" s="94"/>
      <c r="G109" s="94"/>
      <c r="H109" s="94"/>
      <c r="I109" s="94"/>
      <c r="J109" s="94"/>
      <c r="K109" s="94"/>
      <c r="L109" s="94"/>
      <c r="M109" s="94"/>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row>
    <row r="110" spans="1:48" ht="12" customHeight="1" x14ac:dyDescent="0.25">
      <c r="A110" s="94"/>
      <c r="B110" s="94"/>
      <c r="C110" s="94"/>
      <c r="D110" s="94"/>
      <c r="E110" s="94"/>
      <c r="F110" s="94"/>
      <c r="G110" s="94"/>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row>
    <row r="111" spans="1:48" ht="12" customHeight="1" x14ac:dyDescent="0.25">
      <c r="A111" s="94"/>
      <c r="B111" s="94"/>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row>
    <row r="112" spans="1:48" ht="12" customHeight="1" x14ac:dyDescent="0.25">
      <c r="A112" s="94"/>
      <c r="B112" s="94"/>
      <c r="C112" s="94"/>
      <c r="D112" s="94"/>
      <c r="E112" s="94"/>
      <c r="F112" s="94"/>
      <c r="G112" s="94"/>
      <c r="H112" s="94"/>
      <c r="I112" s="94"/>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c r="AG112" s="94"/>
      <c r="AH112" s="94"/>
      <c r="AI112" s="94"/>
      <c r="AJ112" s="94"/>
      <c r="AK112" s="94"/>
      <c r="AL112" s="94"/>
      <c r="AM112" s="94"/>
      <c r="AN112" s="94"/>
      <c r="AO112" s="94"/>
      <c r="AP112" s="94"/>
      <c r="AQ112" s="94"/>
      <c r="AR112" s="94"/>
      <c r="AS112" s="94"/>
      <c r="AT112" s="94"/>
      <c r="AU112" s="94"/>
      <c r="AV112" s="94"/>
    </row>
    <row r="113" spans="1:48" ht="12" customHeight="1" x14ac:dyDescent="0.25">
      <c r="A113" s="94"/>
      <c r="B113" s="94"/>
      <c r="C113" s="94"/>
      <c r="D113" s="94"/>
      <c r="E113" s="94"/>
      <c r="F113" s="94"/>
      <c r="G113" s="94"/>
      <c r="H113" s="94"/>
      <c r="I113" s="94"/>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c r="AG113" s="94"/>
      <c r="AH113" s="94"/>
      <c r="AI113" s="94"/>
      <c r="AJ113" s="94"/>
      <c r="AK113" s="94"/>
      <c r="AL113" s="94"/>
      <c r="AM113" s="94"/>
      <c r="AN113" s="94"/>
      <c r="AO113" s="94"/>
      <c r="AP113" s="94"/>
      <c r="AQ113" s="94"/>
      <c r="AR113" s="94"/>
      <c r="AS113" s="94"/>
      <c r="AT113" s="94"/>
      <c r="AU113" s="94"/>
      <c r="AV113" s="94"/>
    </row>
    <row r="114" spans="1:48" ht="12" customHeight="1" x14ac:dyDescent="0.25">
      <c r="A114" s="94"/>
      <c r="B114" s="94"/>
      <c r="C114" s="94"/>
      <c r="D114" s="94"/>
      <c r="E114" s="94"/>
      <c r="F114" s="94"/>
      <c r="G114" s="94"/>
      <c r="H114" s="94"/>
      <c r="I114" s="94"/>
      <c r="J114" s="94"/>
      <c r="K114" s="94"/>
      <c r="L114" s="94"/>
      <c r="M114" s="94"/>
      <c r="N114" s="94"/>
      <c r="O114" s="94"/>
      <c r="P114" s="94"/>
      <c r="Q114" s="94"/>
      <c r="R114" s="94"/>
      <c r="S114" s="94"/>
      <c r="T114" s="94"/>
      <c r="U114" s="94"/>
      <c r="V114" s="94"/>
      <c r="W114" s="94"/>
      <c r="X114" s="94"/>
      <c r="Y114" s="94"/>
      <c r="Z114" s="94"/>
      <c r="AA114" s="94"/>
      <c r="AB114" s="94"/>
      <c r="AC114" s="94"/>
      <c r="AD114" s="94"/>
      <c r="AE114" s="94"/>
      <c r="AF114" s="94"/>
      <c r="AG114" s="94"/>
      <c r="AH114" s="94"/>
      <c r="AI114" s="94"/>
      <c r="AJ114" s="94"/>
      <c r="AK114" s="94"/>
      <c r="AL114" s="94"/>
      <c r="AM114" s="94"/>
      <c r="AN114" s="94"/>
      <c r="AO114" s="94"/>
      <c r="AP114" s="94"/>
      <c r="AQ114" s="94"/>
      <c r="AR114" s="94"/>
      <c r="AS114" s="94"/>
      <c r="AT114" s="94"/>
      <c r="AU114" s="94"/>
      <c r="AV114" s="94"/>
    </row>
    <row r="115" spans="1:48" ht="12" customHeight="1" x14ac:dyDescent="0.25">
      <c r="A115" s="94"/>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94"/>
    </row>
    <row r="116" spans="1:48" ht="12" customHeight="1" x14ac:dyDescent="0.25">
      <c r="A116" s="94"/>
      <c r="B116" s="94"/>
      <c r="C116" s="94"/>
      <c r="D116" s="94"/>
      <c r="E116" s="94"/>
      <c r="F116" s="94"/>
      <c r="G116" s="94"/>
      <c r="H116" s="94"/>
      <c r="I116" s="94"/>
      <c r="J116" s="94"/>
      <c r="K116" s="94"/>
      <c r="L116" s="94"/>
      <c r="M116" s="94"/>
      <c r="N116" s="94"/>
      <c r="O116" s="94"/>
      <c r="P116" s="94"/>
      <c r="Q116" s="94"/>
      <c r="R116" s="94"/>
      <c r="S116" s="94"/>
      <c r="T116" s="94"/>
      <c r="U116" s="94"/>
      <c r="V116" s="94"/>
      <c r="W116" s="94"/>
      <c r="X116" s="94"/>
      <c r="Y116" s="94"/>
      <c r="Z116" s="94"/>
      <c r="AA116" s="94"/>
      <c r="AB116" s="94"/>
      <c r="AC116" s="94"/>
      <c r="AD116" s="94"/>
      <c r="AE116" s="94"/>
      <c r="AF116" s="94"/>
      <c r="AG116" s="94"/>
      <c r="AH116" s="94"/>
      <c r="AI116" s="94"/>
      <c r="AJ116" s="94"/>
      <c r="AK116" s="94"/>
      <c r="AL116" s="94"/>
      <c r="AM116" s="94"/>
      <c r="AN116" s="94"/>
      <c r="AO116" s="94"/>
      <c r="AP116" s="94"/>
      <c r="AQ116" s="94"/>
      <c r="AR116" s="94"/>
      <c r="AS116" s="94"/>
      <c r="AT116" s="94"/>
      <c r="AU116" s="94"/>
      <c r="AV116" s="94"/>
    </row>
    <row r="117" spans="1:48" ht="12" customHeight="1" x14ac:dyDescent="0.25">
      <c r="A117" s="94"/>
      <c r="B117" s="94"/>
      <c r="C117" s="94"/>
      <c r="D117" s="94"/>
      <c r="E117" s="94"/>
      <c r="F117" s="94"/>
      <c r="G117" s="94"/>
      <c r="H117" s="94"/>
      <c r="I117" s="94"/>
      <c r="J117" s="94"/>
      <c r="K117" s="94"/>
      <c r="L117" s="94"/>
      <c r="M117" s="94"/>
      <c r="N117" s="94"/>
      <c r="O117" s="94"/>
      <c r="P117" s="94"/>
      <c r="Q117" s="94"/>
      <c r="R117" s="94"/>
      <c r="S117" s="94"/>
      <c r="T117" s="94"/>
      <c r="U117" s="94"/>
      <c r="V117" s="94"/>
      <c r="W117" s="94"/>
      <c r="X117" s="94"/>
      <c r="Y117" s="94"/>
      <c r="Z117" s="94"/>
      <c r="AA117" s="94"/>
      <c r="AB117" s="94"/>
      <c r="AC117" s="94"/>
      <c r="AD117" s="94"/>
      <c r="AE117" s="94"/>
      <c r="AF117" s="94"/>
      <c r="AG117" s="94"/>
      <c r="AH117" s="94"/>
      <c r="AI117" s="94"/>
      <c r="AJ117" s="94"/>
      <c r="AK117" s="94"/>
      <c r="AL117" s="94"/>
      <c r="AM117" s="94"/>
      <c r="AN117" s="94"/>
      <c r="AO117" s="94"/>
      <c r="AP117" s="94"/>
      <c r="AQ117" s="94"/>
      <c r="AR117" s="94"/>
      <c r="AS117" s="94"/>
      <c r="AT117" s="94"/>
      <c r="AU117" s="94"/>
      <c r="AV117" s="94"/>
    </row>
    <row r="118" spans="1:48" ht="12" customHeight="1" x14ac:dyDescent="0.25">
      <c r="A118" s="94"/>
      <c r="B118" s="94"/>
      <c r="C118" s="94"/>
      <c r="D118" s="94"/>
      <c r="E118" s="94"/>
      <c r="F118" s="94"/>
      <c r="G118" s="94"/>
      <c r="H118" s="94"/>
      <c r="I118" s="94"/>
      <c r="J118" s="94"/>
      <c r="K118" s="94"/>
      <c r="L118" s="94"/>
      <c r="M118" s="94"/>
      <c r="N118" s="94"/>
      <c r="O118" s="94"/>
      <c r="P118" s="94"/>
      <c r="Q118" s="94"/>
      <c r="R118" s="94"/>
      <c r="S118" s="94"/>
      <c r="T118" s="94"/>
      <c r="U118" s="94"/>
      <c r="V118" s="94"/>
      <c r="W118" s="94"/>
      <c r="X118" s="94"/>
      <c r="Y118" s="94"/>
      <c r="Z118" s="94"/>
      <c r="AA118" s="94"/>
      <c r="AB118" s="94"/>
      <c r="AC118" s="94"/>
      <c r="AD118" s="94"/>
      <c r="AE118" s="94"/>
      <c r="AF118" s="94"/>
      <c r="AG118" s="94"/>
      <c r="AH118" s="94"/>
      <c r="AI118" s="94"/>
      <c r="AJ118" s="94"/>
      <c r="AK118" s="94"/>
      <c r="AL118" s="94"/>
      <c r="AM118" s="94"/>
      <c r="AN118" s="94"/>
      <c r="AO118" s="94"/>
      <c r="AP118" s="94"/>
      <c r="AQ118" s="94"/>
      <c r="AR118" s="94"/>
      <c r="AS118" s="94"/>
      <c r="AT118" s="94"/>
      <c r="AU118" s="94"/>
      <c r="AV118" s="94"/>
    </row>
    <row r="119" spans="1:48" ht="12" customHeight="1" x14ac:dyDescent="0.25">
      <c r="A119" s="94"/>
      <c r="B119" s="94"/>
      <c r="C119" s="94"/>
      <c r="D119" s="94"/>
      <c r="E119" s="94"/>
      <c r="F119" s="94"/>
      <c r="G119" s="94"/>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row>
    <row r="120" spans="1:48" ht="12" customHeight="1" x14ac:dyDescent="0.25">
      <c r="A120" s="94"/>
      <c r="B120" s="94"/>
      <c r="C120" s="94"/>
      <c r="D120" s="94"/>
      <c r="E120" s="94"/>
      <c r="F120" s="94"/>
      <c r="G120" s="94"/>
      <c r="H120" s="94"/>
      <c r="I120" s="94"/>
      <c r="J120" s="94"/>
      <c r="K120" s="94"/>
      <c r="L120" s="94"/>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94"/>
      <c r="AJ120" s="94"/>
      <c r="AK120" s="94"/>
      <c r="AL120" s="94"/>
      <c r="AM120" s="94"/>
      <c r="AN120" s="94"/>
      <c r="AO120" s="94"/>
      <c r="AP120" s="94"/>
      <c r="AQ120" s="94"/>
      <c r="AR120" s="94"/>
      <c r="AS120" s="94"/>
      <c r="AT120" s="94"/>
      <c r="AU120" s="94"/>
      <c r="AV120" s="94"/>
    </row>
    <row r="121" spans="1:48" ht="12" customHeight="1" x14ac:dyDescent="0.25">
      <c r="A121" s="94"/>
      <c r="B121" s="94"/>
      <c r="C121" s="94"/>
      <c r="D121" s="94"/>
      <c r="E121" s="94"/>
      <c r="F121" s="94"/>
      <c r="G121" s="94"/>
      <c r="H121" s="94"/>
      <c r="I121" s="94"/>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94"/>
    </row>
    <row r="122" spans="1:48" ht="12" customHeight="1" x14ac:dyDescent="0.25">
      <c r="A122" s="94"/>
      <c r="B122" s="94"/>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row>
    <row r="123" spans="1:48" ht="12" customHeight="1" x14ac:dyDescent="0.25">
      <c r="A123" s="94"/>
      <c r="B123" s="94"/>
      <c r="C123" s="94"/>
      <c r="D123" s="94"/>
      <c r="E123" s="94"/>
      <c r="F123" s="94"/>
      <c r="G123" s="94"/>
      <c r="H123" s="94"/>
      <c r="I123" s="94"/>
      <c r="J123" s="94"/>
      <c r="K123" s="94"/>
      <c r="L123" s="94"/>
      <c r="M123" s="94"/>
      <c r="N123" s="94"/>
      <c r="O123" s="94"/>
      <c r="P123" s="94"/>
      <c r="Q123" s="94"/>
      <c r="R123" s="94"/>
      <c r="S123" s="94"/>
      <c r="T123" s="94"/>
      <c r="U123" s="94"/>
      <c r="V123" s="94"/>
      <c r="W123" s="94"/>
      <c r="X123" s="94"/>
      <c r="Y123" s="94"/>
      <c r="Z123" s="94"/>
      <c r="AA123" s="94"/>
      <c r="AB123" s="94"/>
      <c r="AC123" s="94"/>
      <c r="AD123" s="94"/>
      <c r="AE123" s="94"/>
      <c r="AF123" s="94"/>
      <c r="AG123" s="94"/>
      <c r="AH123" s="94"/>
      <c r="AI123" s="94"/>
      <c r="AJ123" s="94"/>
      <c r="AK123" s="94"/>
      <c r="AL123" s="94"/>
      <c r="AM123" s="94"/>
      <c r="AN123" s="94"/>
      <c r="AO123" s="94"/>
      <c r="AP123" s="94"/>
      <c r="AQ123" s="94"/>
      <c r="AR123" s="94"/>
      <c r="AS123" s="94"/>
      <c r="AT123" s="94"/>
      <c r="AU123" s="94"/>
      <c r="AV123" s="94"/>
    </row>
    <row r="124" spans="1:48" ht="12" customHeight="1" x14ac:dyDescent="0.25">
      <c r="A124" s="94"/>
      <c r="B124" s="94"/>
      <c r="C124" s="94"/>
      <c r="D124" s="94"/>
      <c r="E124" s="94"/>
      <c r="F124" s="94"/>
      <c r="G124" s="94"/>
      <c r="H124" s="94"/>
      <c r="I124" s="94"/>
      <c r="J124" s="94"/>
      <c r="K124" s="94"/>
      <c r="L124" s="94"/>
      <c r="M124" s="94"/>
      <c r="N124" s="94"/>
      <c r="O124" s="94"/>
      <c r="P124" s="94"/>
      <c r="Q124" s="94"/>
      <c r="R124" s="94"/>
      <c r="S124" s="94"/>
      <c r="T124" s="94"/>
      <c r="U124" s="94"/>
      <c r="V124" s="94"/>
      <c r="W124" s="94"/>
      <c r="X124" s="94"/>
      <c r="Y124" s="94"/>
      <c r="Z124" s="94"/>
      <c r="AA124" s="94"/>
      <c r="AB124" s="94"/>
      <c r="AC124" s="94"/>
      <c r="AD124" s="94"/>
      <c r="AE124" s="94"/>
      <c r="AF124" s="94"/>
      <c r="AG124" s="94"/>
      <c r="AH124" s="94"/>
      <c r="AI124" s="94"/>
      <c r="AJ124" s="94"/>
      <c r="AK124" s="94"/>
      <c r="AL124" s="94"/>
      <c r="AM124" s="94"/>
      <c r="AN124" s="94"/>
      <c r="AO124" s="94"/>
      <c r="AP124" s="94"/>
      <c r="AQ124" s="94"/>
      <c r="AR124" s="94"/>
      <c r="AS124" s="94"/>
      <c r="AT124" s="94"/>
      <c r="AU124" s="94"/>
      <c r="AV124" s="94"/>
    </row>
    <row r="125" spans="1:48" ht="12" customHeight="1" x14ac:dyDescent="0.25">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row>
    <row r="126" spans="1:48" ht="12" customHeight="1" x14ac:dyDescent="0.25">
      <c r="A126" s="94"/>
      <c r="B126" s="94"/>
      <c r="C126" s="94"/>
      <c r="D126" s="94"/>
      <c r="E126" s="94"/>
      <c r="F126" s="94"/>
      <c r="G126" s="94"/>
      <c r="H126" s="94"/>
      <c r="I126" s="94"/>
      <c r="J126" s="94"/>
      <c r="K126" s="94"/>
      <c r="L126" s="94"/>
      <c r="M126" s="94"/>
      <c r="N126" s="94"/>
      <c r="O126" s="94"/>
      <c r="P126" s="94"/>
      <c r="Q126" s="94"/>
      <c r="R126" s="94"/>
      <c r="S126" s="94"/>
      <c r="T126" s="94"/>
      <c r="U126" s="94"/>
      <c r="V126" s="94"/>
      <c r="W126" s="94"/>
      <c r="X126" s="94"/>
      <c r="Y126" s="94"/>
      <c r="Z126" s="94"/>
      <c r="AA126" s="94"/>
      <c r="AB126" s="94"/>
      <c r="AC126" s="94"/>
      <c r="AD126" s="94"/>
      <c r="AE126" s="94"/>
      <c r="AF126" s="94"/>
      <c r="AG126" s="94"/>
      <c r="AH126" s="94"/>
      <c r="AI126" s="94"/>
      <c r="AJ126" s="94"/>
      <c r="AK126" s="94"/>
      <c r="AL126" s="94"/>
      <c r="AM126" s="94"/>
      <c r="AN126" s="94"/>
      <c r="AO126" s="94"/>
      <c r="AP126" s="94"/>
      <c r="AQ126" s="94"/>
      <c r="AR126" s="94"/>
      <c r="AS126" s="94"/>
      <c r="AT126" s="94"/>
      <c r="AU126" s="94"/>
      <c r="AV126" s="94"/>
    </row>
    <row r="127" spans="1:48" ht="12" customHeight="1" x14ac:dyDescent="0.25">
      <c r="A127" s="94"/>
      <c r="B127" s="94"/>
      <c r="C127" s="94"/>
      <c r="D127" s="94"/>
      <c r="E127" s="94"/>
      <c r="F127" s="94"/>
      <c r="G127" s="94"/>
      <c r="H127" s="94"/>
      <c r="I127" s="94"/>
      <c r="J127" s="94"/>
      <c r="K127" s="94"/>
      <c r="L127" s="94"/>
      <c r="M127" s="94"/>
      <c r="N127" s="94"/>
      <c r="O127" s="94"/>
      <c r="P127" s="94"/>
      <c r="Q127" s="94"/>
      <c r="R127" s="94"/>
      <c r="S127" s="94"/>
      <c r="T127" s="94"/>
      <c r="U127" s="94"/>
      <c r="V127" s="94"/>
      <c r="W127" s="94"/>
      <c r="X127" s="94"/>
      <c r="Y127" s="94"/>
      <c r="Z127" s="94"/>
      <c r="AA127" s="94"/>
      <c r="AB127" s="94"/>
      <c r="AC127" s="94"/>
      <c r="AD127" s="94"/>
      <c r="AE127" s="94"/>
      <c r="AF127" s="94"/>
      <c r="AG127" s="94"/>
      <c r="AH127" s="94"/>
      <c r="AI127" s="94"/>
      <c r="AJ127" s="94"/>
      <c r="AK127" s="94"/>
      <c r="AL127" s="94"/>
      <c r="AM127" s="94"/>
      <c r="AN127" s="94"/>
      <c r="AO127" s="94"/>
      <c r="AP127" s="94"/>
      <c r="AQ127" s="94"/>
      <c r="AR127" s="94"/>
      <c r="AS127" s="94"/>
      <c r="AT127" s="94"/>
      <c r="AU127" s="94"/>
      <c r="AV127" s="94"/>
    </row>
    <row r="128" spans="1:48" ht="12" customHeight="1" x14ac:dyDescent="0.25">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94"/>
    </row>
    <row r="129" spans="1:48" ht="12" customHeight="1" x14ac:dyDescent="0.25">
      <c r="A129" s="94"/>
      <c r="B129" s="94"/>
      <c r="C129" s="94"/>
      <c r="D129" s="94"/>
      <c r="E129" s="94"/>
      <c r="F129" s="94"/>
      <c r="G129" s="94"/>
      <c r="H129" s="94"/>
      <c r="I129" s="94"/>
      <c r="J129" s="94"/>
      <c r="K129" s="94"/>
      <c r="L129" s="94"/>
      <c r="M129" s="94"/>
      <c r="N129" s="94"/>
      <c r="O129" s="94"/>
      <c r="P129" s="94"/>
      <c r="Q129" s="94"/>
      <c r="R129" s="94"/>
      <c r="S129" s="94"/>
      <c r="T129" s="94"/>
      <c r="U129" s="94"/>
      <c r="V129" s="94"/>
      <c r="W129" s="94"/>
      <c r="X129" s="94"/>
      <c r="Y129" s="94"/>
      <c r="Z129" s="94"/>
      <c r="AA129" s="94"/>
      <c r="AB129" s="94"/>
      <c r="AC129" s="94"/>
      <c r="AD129" s="94"/>
      <c r="AE129" s="94"/>
      <c r="AF129" s="94"/>
      <c r="AG129" s="94"/>
      <c r="AH129" s="94"/>
      <c r="AI129" s="94"/>
      <c r="AJ129" s="94"/>
      <c r="AK129" s="94"/>
      <c r="AL129" s="94"/>
      <c r="AM129" s="94"/>
      <c r="AN129" s="94"/>
      <c r="AO129" s="94"/>
      <c r="AP129" s="94"/>
      <c r="AQ129" s="94"/>
      <c r="AR129" s="94"/>
      <c r="AS129" s="94"/>
      <c r="AT129" s="94"/>
      <c r="AU129" s="94"/>
      <c r="AV129" s="94"/>
    </row>
    <row r="130" spans="1:48" ht="12" customHeight="1" x14ac:dyDescent="0.25">
      <c r="A130" s="94"/>
      <c r="B130" s="94"/>
      <c r="C130" s="94"/>
      <c r="D130" s="94"/>
      <c r="E130" s="94"/>
      <c r="F130" s="94"/>
      <c r="G130" s="94"/>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c r="AT130" s="94"/>
      <c r="AU130" s="94"/>
      <c r="AV130" s="94"/>
    </row>
    <row r="131" spans="1:48" ht="12" customHeight="1" x14ac:dyDescent="0.25">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row>
    <row r="132" spans="1:48" ht="12" customHeight="1" x14ac:dyDescent="0.25">
      <c r="A132" s="94"/>
      <c r="B132" s="94"/>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row>
    <row r="133" spans="1:48" ht="12" customHeight="1" x14ac:dyDescent="0.25">
      <c r="A133" s="94"/>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c r="AR133" s="94"/>
      <c r="AS133" s="94"/>
      <c r="AT133" s="94"/>
      <c r="AU133" s="94"/>
      <c r="AV133" s="94"/>
    </row>
    <row r="134" spans="1:48" ht="12" customHeight="1" x14ac:dyDescent="0.25">
      <c r="A134" s="94"/>
      <c r="B134" s="94"/>
      <c r="C134" s="94"/>
      <c r="D134" s="94"/>
      <c r="E134" s="94"/>
      <c r="F134" s="94"/>
      <c r="G134" s="94"/>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c r="AR134" s="94"/>
      <c r="AS134" s="94"/>
      <c r="AT134" s="94"/>
      <c r="AU134" s="94"/>
      <c r="AV134" s="94"/>
    </row>
  </sheetData>
  <mergeCells count="78">
    <mergeCell ref="A1:C3"/>
    <mergeCell ref="D1:AM3"/>
    <mergeCell ref="AN1:AV3"/>
    <mergeCell ref="B5:I6"/>
    <mergeCell ref="J5:N6"/>
    <mergeCell ref="A7:AV9"/>
    <mergeCell ref="B10:AU14"/>
    <mergeCell ref="D17:K18"/>
    <mergeCell ref="L17:Q18"/>
    <mergeCell ref="R17:V18"/>
    <mergeCell ref="Y17:AD18"/>
    <mergeCell ref="AE17:AI18"/>
    <mergeCell ref="AK17:AP18"/>
    <mergeCell ref="AQ17:AU18"/>
    <mergeCell ref="D29:M30"/>
    <mergeCell ref="N29:AB30"/>
    <mergeCell ref="AD29:AM30"/>
    <mergeCell ref="AN29:AV30"/>
    <mergeCell ref="D20:AP21"/>
    <mergeCell ref="AQ20:AU21"/>
    <mergeCell ref="D24:J25"/>
    <mergeCell ref="D26:M27"/>
    <mergeCell ref="N26:AB27"/>
    <mergeCell ref="AD26:AM27"/>
    <mergeCell ref="AN26:AV27"/>
    <mergeCell ref="D35:M36"/>
    <mergeCell ref="N35:AB36"/>
    <mergeCell ref="AD35:AM36"/>
    <mergeCell ref="AN35:AV36"/>
    <mergeCell ref="D32:M33"/>
    <mergeCell ref="N32:AB33"/>
    <mergeCell ref="AD32:AM33"/>
    <mergeCell ref="AN32:AV33"/>
    <mergeCell ref="D51:M52"/>
    <mergeCell ref="N51:AB52"/>
    <mergeCell ref="AD51:AM52"/>
    <mergeCell ref="AN51:AV52"/>
    <mergeCell ref="D38:M39"/>
    <mergeCell ref="N38:AB39"/>
    <mergeCell ref="A42:AV42"/>
    <mergeCell ref="A43:C45"/>
    <mergeCell ref="D43:AM45"/>
    <mergeCell ref="AN43:AV45"/>
    <mergeCell ref="D46:J47"/>
    <mergeCell ref="D48:M49"/>
    <mergeCell ref="N48:AB49"/>
    <mergeCell ref="AD48:AM49"/>
    <mergeCell ref="AN48:AV49"/>
    <mergeCell ref="AN62:AV63"/>
    <mergeCell ref="D54:M55"/>
    <mergeCell ref="N54:AB55"/>
    <mergeCell ref="D57:L58"/>
    <mergeCell ref="D59:M60"/>
    <mergeCell ref="N59:AB60"/>
    <mergeCell ref="AD59:AM60"/>
    <mergeCell ref="AN59:AV60"/>
    <mergeCell ref="D62:M63"/>
    <mergeCell ref="N62:AB63"/>
    <mergeCell ref="AD62:AM63"/>
    <mergeCell ref="D65:M66"/>
    <mergeCell ref="N65:AB66"/>
    <mergeCell ref="D68:L69"/>
    <mergeCell ref="D70:M71"/>
    <mergeCell ref="N70:AV71"/>
    <mergeCell ref="D76:M77"/>
    <mergeCell ref="N76:W77"/>
    <mergeCell ref="X76:AM77"/>
    <mergeCell ref="AN76:AV77"/>
    <mergeCell ref="D73:M74"/>
    <mergeCell ref="N73:AB74"/>
    <mergeCell ref="AD73:AM74"/>
    <mergeCell ref="AN73:AV74"/>
    <mergeCell ref="AS82:AV83"/>
    <mergeCell ref="D78:M79"/>
    <mergeCell ref="N78:W79"/>
    <mergeCell ref="X78:AM79"/>
    <mergeCell ref="AN78:AV79"/>
    <mergeCell ref="A80:AV80"/>
  </mergeCells>
  <phoneticPr fontId="0" type="noConversion"/>
  <conditionalFormatting sqref="N32">
    <cfRule type="cellIs" dxfId="286" priority="2" operator="equal">
      <formula>0</formula>
    </cfRule>
  </conditionalFormatting>
  <conditionalFormatting sqref="R17">
    <cfRule type="cellIs" dxfId="285" priority="3" operator="equal">
      <formula>0</formula>
    </cfRule>
  </conditionalFormatting>
  <conditionalFormatting sqref="AE17">
    <cfRule type="cellIs" dxfId="284" priority="4" operator="equal">
      <formula>0</formula>
    </cfRule>
  </conditionalFormatting>
  <conditionalFormatting sqref="AQ17:AU18">
    <cfRule type="cellIs" dxfId="283" priority="5" operator="equal">
      <formula>"Compléter dates"</formula>
    </cfRule>
  </conditionalFormatting>
  <conditionalFormatting sqref="N26">
    <cfRule type="cellIs" dxfId="282" priority="6" operator="equal">
      <formula>0</formula>
    </cfRule>
  </conditionalFormatting>
  <conditionalFormatting sqref="N29">
    <cfRule type="cellIs" dxfId="281" priority="7" operator="equal">
      <formula>0</formula>
    </cfRule>
  </conditionalFormatting>
  <conditionalFormatting sqref="AN32">
    <cfRule type="cellIs" dxfId="280" priority="8" operator="equal">
      <formula>0</formula>
    </cfRule>
  </conditionalFormatting>
  <conditionalFormatting sqref="AN48">
    <cfRule type="cellIs" dxfId="279" priority="9" operator="equal">
      <formula>0</formula>
    </cfRule>
  </conditionalFormatting>
  <conditionalFormatting sqref="AN26">
    <cfRule type="cellIs" dxfId="278" priority="10" operator="equal">
      <formula>0</formula>
    </cfRule>
  </conditionalFormatting>
  <conditionalFormatting sqref="AN29">
    <cfRule type="cellIs" dxfId="277" priority="11" operator="equal">
      <formula>0</formula>
    </cfRule>
  </conditionalFormatting>
  <conditionalFormatting sqref="N48">
    <cfRule type="cellIs" dxfId="276" priority="12" operator="equal">
      <formula>0</formula>
    </cfRule>
  </conditionalFormatting>
  <conditionalFormatting sqref="N51">
    <cfRule type="cellIs" dxfId="275" priority="13" operator="equal">
      <formula>0</formula>
    </cfRule>
  </conditionalFormatting>
  <conditionalFormatting sqref="AN51">
    <cfRule type="cellIs" dxfId="274" priority="14" operator="equal">
      <formula>0</formula>
    </cfRule>
  </conditionalFormatting>
  <conditionalFormatting sqref="N70">
    <cfRule type="cellIs" dxfId="273" priority="15" operator="equal">
      <formula>0</formula>
    </cfRule>
  </conditionalFormatting>
  <conditionalFormatting sqref="AN73">
    <cfRule type="cellIs" dxfId="272" priority="16" operator="equal">
      <formula>0</formula>
    </cfRule>
  </conditionalFormatting>
  <conditionalFormatting sqref="N73">
    <cfRule type="cellIs" dxfId="271" priority="17" operator="equal">
      <formula>0</formula>
    </cfRule>
  </conditionalFormatting>
  <conditionalFormatting sqref="D78:AV79">
    <cfRule type="cellIs" dxfId="270" priority="18" operator="equal">
      <formula>0</formula>
    </cfRule>
  </conditionalFormatting>
  <conditionalFormatting sqref="AQ20:AU21">
    <cfRule type="cellIs" dxfId="269" priority="19" operator="equal">
      <formula>0</formula>
    </cfRule>
  </conditionalFormatting>
  <conditionalFormatting sqref="B10">
    <cfRule type="cellIs" dxfId="268" priority="20" operator="equal">
      <formula>0</formula>
    </cfRule>
  </conditionalFormatting>
  <conditionalFormatting sqref="N38">
    <cfRule type="cellIs" dxfId="267" priority="21" operator="equal">
      <formula>0</formula>
    </cfRule>
  </conditionalFormatting>
  <conditionalFormatting sqref="AN35">
    <cfRule type="cellIs" dxfId="266" priority="22" operator="equal">
      <formula>0</formula>
    </cfRule>
  </conditionalFormatting>
  <conditionalFormatting sqref="N35">
    <cfRule type="cellIs" dxfId="265" priority="23" operator="equal">
      <formula>0</formula>
    </cfRule>
  </conditionalFormatting>
  <conditionalFormatting sqref="J5:N6">
    <cfRule type="cellIs" dxfId="264" priority="24" operator="equal">
      <formula>0</formula>
    </cfRule>
  </conditionalFormatting>
  <conditionalFormatting sqref="N54">
    <cfRule type="cellIs" dxfId="263" priority="25" operator="equal">
      <formula>0</formula>
    </cfRule>
  </conditionalFormatting>
  <conditionalFormatting sqref="N59">
    <cfRule type="cellIs" dxfId="262" priority="26" operator="equal">
      <formula>0</formula>
    </cfRule>
  </conditionalFormatting>
  <conditionalFormatting sqref="AN59">
    <cfRule type="cellIs" dxfId="261" priority="27" operator="equal">
      <formula>0</formula>
    </cfRule>
  </conditionalFormatting>
  <conditionalFormatting sqref="N62">
    <cfRule type="cellIs" dxfId="260" priority="28" operator="equal">
      <formula>0</formula>
    </cfRule>
  </conditionalFormatting>
  <conditionalFormatting sqref="AN62">
    <cfRule type="cellIs" dxfId="259" priority="29" operator="equal">
      <formula>0</formula>
    </cfRule>
  </conditionalFormatting>
  <conditionalFormatting sqref="N65">
    <cfRule type="cellIs" dxfId="258" priority="30" operator="equal">
      <formula>0</formula>
    </cfRule>
  </conditionalFormatting>
  <hyperlinks>
    <hyperlink ref="AS82" location="Thématiques!Zone_d_impression" display="suivant" xr:uid="{00000000-0004-0000-0300-000000000000}"/>
  </hyperlinks>
  <pageMargins left="0.7" right="0.7" top="0.75" bottom="0.75" header="0.51180555555555496" footer="0.51180555555555496"/>
  <pageSetup paperSize="9" firstPageNumber="0"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0AD47"/>
  </sheetPr>
  <dimension ref="A1:HU224"/>
  <sheetViews>
    <sheetView showGridLines="0" showRowColHeaders="0" zoomScale="90" zoomScaleNormal="90" workbookViewId="0">
      <pane ySplit="3" topLeftCell="A4" activePane="bottomLeft" state="frozen"/>
      <selection pane="bottomLeft" activeCell="AQ54" sqref="AQ54"/>
    </sheetView>
  </sheetViews>
  <sheetFormatPr baseColWidth="10" defaultRowHeight="15" x14ac:dyDescent="0.25"/>
  <cols>
    <col min="1" max="11" width="2.7109375" customWidth="1"/>
    <col min="12" max="12" width="0.28515625" customWidth="1"/>
    <col min="13" max="26" width="2.7109375" customWidth="1"/>
    <col min="27" max="27" width="10.5703125" customWidth="1"/>
    <col min="28" max="28" width="3.140625" customWidth="1"/>
    <col min="29" max="31" width="2.7109375" customWidth="1"/>
    <col min="32" max="32" width="7" customWidth="1"/>
    <col min="33" max="36" width="2.7109375" customWidth="1"/>
    <col min="37" max="37" width="7.28515625" customWidth="1"/>
    <col min="38" max="38" width="4" customWidth="1"/>
    <col min="39" max="41" width="2.7109375" customWidth="1"/>
    <col min="42" max="42" width="6" customWidth="1"/>
    <col min="43" max="43" width="4.5703125" customWidth="1"/>
    <col min="44" max="47" width="2.7109375" customWidth="1"/>
    <col min="48" max="59" width="2.7109375" style="103" customWidth="1"/>
  </cols>
  <sheetData>
    <row r="1" spans="1:229" ht="12" customHeight="1" thickTop="1" thickBot="1" x14ac:dyDescent="0.3">
      <c r="A1" s="287"/>
      <c r="B1" s="287"/>
      <c r="C1" s="287"/>
      <c r="D1" s="288" t="str">
        <f>'Page de garde'!D1:AM3</f>
        <v>Appel à projets commun 2023</v>
      </c>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341" t="s">
        <v>166</v>
      </c>
      <c r="AO1" s="341"/>
      <c r="AP1" s="341"/>
      <c r="AQ1" s="341"/>
      <c r="AR1" s="341"/>
      <c r="AS1" s="341"/>
      <c r="AT1" s="341"/>
      <c r="AU1" s="341"/>
      <c r="AV1" s="104"/>
      <c r="AW1" s="104"/>
      <c r="AX1" s="104"/>
      <c r="AY1" s="104"/>
      <c r="AZ1" s="104"/>
      <c r="BA1" s="104"/>
      <c r="BB1" s="104"/>
      <c r="BC1" s="104"/>
      <c r="BD1" s="104"/>
      <c r="BE1" s="104"/>
      <c r="BF1" s="104"/>
      <c r="BG1" s="104"/>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c r="HP1" s="105"/>
      <c r="HQ1" s="105"/>
      <c r="HR1" s="105"/>
      <c r="HS1" s="105"/>
      <c r="HT1" s="105"/>
      <c r="HU1" s="105"/>
    </row>
    <row r="2" spans="1:229" ht="12" customHeight="1" thickTop="1" thickBot="1" x14ac:dyDescent="0.3">
      <c r="A2" s="287"/>
      <c r="B2" s="287"/>
      <c r="C2" s="287"/>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341"/>
      <c r="AO2" s="341"/>
      <c r="AP2" s="341"/>
      <c r="AQ2" s="341"/>
      <c r="AR2" s="341"/>
      <c r="AS2" s="341"/>
      <c r="AT2" s="341"/>
      <c r="AU2" s="341"/>
      <c r="AV2" s="104"/>
      <c r="AW2" s="104"/>
      <c r="AX2" s="104"/>
      <c r="AY2" s="104"/>
      <c r="AZ2" s="104"/>
      <c r="BA2" s="104"/>
      <c r="BB2" s="104"/>
      <c r="BC2" s="104"/>
      <c r="BD2" s="104"/>
      <c r="BE2" s="104"/>
      <c r="BF2" s="104"/>
      <c r="BG2" s="104"/>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c r="HQ2" s="105"/>
      <c r="HR2" s="105"/>
      <c r="HS2" s="105"/>
      <c r="HT2" s="105"/>
      <c r="HU2" s="105"/>
    </row>
    <row r="3" spans="1:229" ht="12" customHeight="1" thickTop="1" thickBot="1" x14ac:dyDescent="0.3">
      <c r="A3" s="287"/>
      <c r="B3" s="287"/>
      <c r="C3" s="287"/>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341"/>
      <c r="AO3" s="341"/>
      <c r="AP3" s="341"/>
      <c r="AQ3" s="341"/>
      <c r="AR3" s="341"/>
      <c r="AS3" s="341"/>
      <c r="AT3" s="341"/>
      <c r="AU3" s="341"/>
      <c r="AV3" s="104"/>
      <c r="AW3" s="104"/>
      <c r="AX3" s="104"/>
      <c r="AY3" s="104"/>
      <c r="AZ3" s="104"/>
      <c r="BA3" s="104"/>
      <c r="BB3" s="104"/>
      <c r="BC3" s="104"/>
      <c r="BD3" s="104"/>
      <c r="BE3" s="104"/>
      <c r="BF3" s="104"/>
      <c r="BG3" s="104"/>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5"/>
      <c r="CK3" s="105"/>
      <c r="CL3" s="105"/>
      <c r="CM3" s="105"/>
      <c r="CN3" s="105"/>
      <c r="CO3" s="105"/>
      <c r="CP3" s="105"/>
      <c r="CQ3" s="105"/>
      <c r="CR3" s="105"/>
      <c r="CS3" s="105"/>
      <c r="CT3" s="105"/>
      <c r="CU3" s="105"/>
      <c r="CV3" s="105"/>
      <c r="CW3" s="105"/>
      <c r="CX3" s="105"/>
      <c r="CY3" s="105"/>
      <c r="CZ3" s="105"/>
      <c r="DA3" s="105"/>
      <c r="DB3" s="105"/>
      <c r="DC3" s="105"/>
      <c r="DD3" s="105"/>
      <c r="DE3" s="105"/>
      <c r="DF3" s="105"/>
      <c r="DG3" s="105"/>
      <c r="DH3" s="105"/>
      <c r="DI3" s="105"/>
      <c r="DJ3" s="105"/>
      <c r="DK3" s="105"/>
      <c r="DL3" s="105"/>
      <c r="DM3" s="105"/>
      <c r="DN3" s="105"/>
      <c r="DO3" s="105"/>
      <c r="DP3" s="105"/>
      <c r="DQ3" s="105"/>
      <c r="DR3" s="105"/>
      <c r="DS3" s="105"/>
      <c r="DT3" s="105"/>
      <c r="DU3" s="105"/>
      <c r="DV3" s="105"/>
      <c r="DW3" s="105"/>
      <c r="DX3" s="105"/>
      <c r="DY3" s="105"/>
      <c r="DZ3" s="105"/>
      <c r="EA3" s="105"/>
      <c r="EB3" s="105"/>
      <c r="EC3" s="105"/>
      <c r="ED3" s="105"/>
      <c r="EE3" s="105"/>
      <c r="EF3" s="105"/>
      <c r="EG3" s="105"/>
      <c r="EH3" s="105"/>
      <c r="EI3" s="105"/>
      <c r="EJ3" s="105"/>
      <c r="EK3" s="105"/>
      <c r="EL3" s="105"/>
      <c r="EM3" s="105"/>
      <c r="EN3" s="105"/>
      <c r="EO3" s="105"/>
      <c r="EP3" s="105"/>
      <c r="EQ3" s="105"/>
      <c r="ER3" s="105"/>
      <c r="ES3" s="105"/>
      <c r="ET3" s="105"/>
      <c r="EU3" s="105"/>
      <c r="EV3" s="105"/>
      <c r="EW3" s="105"/>
      <c r="EX3" s="105"/>
      <c r="EY3" s="105"/>
      <c r="EZ3" s="105"/>
      <c r="FA3" s="105"/>
      <c r="FB3" s="105"/>
      <c r="FC3" s="105"/>
      <c r="FD3" s="105"/>
      <c r="FE3" s="105"/>
      <c r="FF3" s="105"/>
      <c r="FG3" s="105"/>
      <c r="FH3" s="105"/>
      <c r="FI3" s="105"/>
      <c r="FJ3" s="105"/>
      <c r="FK3" s="105"/>
      <c r="FL3" s="105"/>
      <c r="FM3" s="105"/>
      <c r="FN3" s="105"/>
      <c r="FO3" s="105"/>
      <c r="FP3" s="105"/>
      <c r="FQ3" s="105"/>
      <c r="FR3" s="105"/>
      <c r="FS3" s="105"/>
      <c r="FT3" s="105"/>
      <c r="FU3" s="105"/>
      <c r="FV3" s="105"/>
      <c r="FW3" s="105"/>
      <c r="FX3" s="105"/>
      <c r="FY3" s="105"/>
      <c r="FZ3" s="105"/>
      <c r="GA3" s="105"/>
      <c r="GB3" s="105"/>
      <c r="GC3" s="105"/>
      <c r="GD3" s="105"/>
      <c r="GE3" s="105"/>
      <c r="GF3" s="105"/>
      <c r="GG3" s="105"/>
      <c r="GH3" s="105"/>
      <c r="GI3" s="105"/>
      <c r="GJ3" s="105"/>
      <c r="GK3" s="105"/>
      <c r="GL3" s="105"/>
      <c r="GM3" s="105"/>
      <c r="GN3" s="105"/>
      <c r="GO3" s="105"/>
      <c r="GP3" s="105"/>
      <c r="GQ3" s="105"/>
      <c r="GR3" s="105"/>
      <c r="GS3" s="105"/>
      <c r="GT3" s="105"/>
      <c r="GU3" s="105"/>
      <c r="GV3" s="105"/>
      <c r="GW3" s="105"/>
      <c r="GX3" s="105"/>
      <c r="GY3" s="105"/>
      <c r="GZ3" s="105"/>
      <c r="HA3" s="105"/>
      <c r="HB3" s="105"/>
      <c r="HC3" s="105"/>
      <c r="HD3" s="105"/>
      <c r="HE3" s="105"/>
      <c r="HF3" s="105"/>
      <c r="HG3" s="105"/>
      <c r="HH3" s="105"/>
      <c r="HI3" s="105"/>
      <c r="HJ3" s="105"/>
      <c r="HK3" s="105"/>
      <c r="HL3" s="105"/>
      <c r="HM3" s="105"/>
      <c r="HN3" s="105"/>
      <c r="HO3" s="105"/>
      <c r="HP3" s="105"/>
      <c r="HQ3" s="105"/>
      <c r="HR3" s="105"/>
      <c r="HS3" s="105"/>
      <c r="HT3" s="105"/>
      <c r="HU3" s="105"/>
    </row>
    <row r="4" spans="1:229" ht="12" customHeight="1" thickTop="1" x14ac:dyDescent="0.25">
      <c r="AV4" s="104"/>
      <c r="AW4" s="104"/>
      <c r="AX4" s="104"/>
      <c r="AY4" s="104"/>
      <c r="AZ4" s="104"/>
      <c r="BA4" s="104"/>
      <c r="BB4" s="104"/>
      <c r="BC4" s="104"/>
      <c r="BD4" s="104"/>
      <c r="BE4" s="104"/>
      <c r="BF4" s="104"/>
      <c r="BG4" s="104"/>
      <c r="BH4" s="105"/>
      <c r="BI4" s="105"/>
      <c r="BJ4" s="105"/>
      <c r="BK4" s="105"/>
      <c r="BL4" s="105"/>
      <c r="BM4" s="105"/>
      <c r="BN4" s="105"/>
      <c r="BO4" s="105"/>
      <c r="BP4" s="105"/>
      <c r="BQ4" s="105"/>
      <c r="BR4" s="105"/>
      <c r="BS4" s="105"/>
      <c r="BT4" s="105"/>
      <c r="BU4" s="105"/>
      <c r="BV4" s="105"/>
      <c r="BW4" s="105"/>
      <c r="BX4" s="105"/>
      <c r="BY4" s="105"/>
      <c r="BZ4" s="105"/>
      <c r="CA4" s="105"/>
      <c r="CB4" s="105"/>
      <c r="CC4" s="105"/>
      <c r="CD4" s="105"/>
      <c r="CE4" s="105"/>
      <c r="CF4" s="105"/>
      <c r="CG4" s="105"/>
      <c r="CH4" s="105"/>
      <c r="CI4" s="105"/>
      <c r="CJ4" s="105"/>
      <c r="CK4" s="105"/>
      <c r="CL4" s="105"/>
      <c r="CM4" s="105"/>
      <c r="CN4" s="105"/>
      <c r="CO4" s="105"/>
      <c r="CP4" s="105"/>
      <c r="CQ4" s="105"/>
      <c r="CR4" s="105"/>
      <c r="CS4" s="105"/>
      <c r="CT4" s="105"/>
      <c r="CU4" s="105"/>
      <c r="CV4" s="105"/>
      <c r="CW4" s="105"/>
      <c r="CX4" s="105"/>
      <c r="CY4" s="105"/>
      <c r="CZ4" s="105"/>
      <c r="DA4" s="105"/>
      <c r="DB4" s="105"/>
      <c r="DC4" s="105"/>
      <c r="DD4" s="105"/>
      <c r="DE4" s="105"/>
      <c r="DF4" s="105"/>
      <c r="DG4" s="105"/>
      <c r="DH4" s="105"/>
      <c r="DI4" s="105"/>
      <c r="DJ4" s="105"/>
      <c r="DK4" s="105"/>
      <c r="DL4" s="105"/>
      <c r="DM4" s="105"/>
      <c r="DN4" s="105"/>
      <c r="DO4" s="105"/>
      <c r="DP4" s="105"/>
      <c r="DQ4" s="105"/>
      <c r="DR4" s="105"/>
      <c r="DS4" s="105"/>
      <c r="DT4" s="105"/>
      <c r="DU4" s="105"/>
      <c r="DV4" s="105"/>
      <c r="DW4" s="105"/>
      <c r="DX4" s="105"/>
      <c r="DY4" s="105"/>
      <c r="DZ4" s="105"/>
      <c r="EA4" s="105"/>
      <c r="EB4" s="105"/>
      <c r="EC4" s="105"/>
      <c r="ED4" s="105"/>
      <c r="EE4" s="105"/>
      <c r="EF4" s="105"/>
      <c r="EG4" s="105"/>
      <c r="EH4" s="105"/>
      <c r="EI4" s="105"/>
      <c r="EJ4" s="105"/>
      <c r="EK4" s="105"/>
      <c r="EL4" s="105"/>
      <c r="EM4" s="105"/>
      <c r="EN4" s="105"/>
      <c r="EO4" s="105"/>
      <c r="EP4" s="105"/>
      <c r="EQ4" s="105"/>
      <c r="ER4" s="105"/>
      <c r="ES4" s="105"/>
      <c r="ET4" s="105"/>
      <c r="EU4" s="105"/>
      <c r="EV4" s="105"/>
      <c r="EW4" s="105"/>
      <c r="EX4" s="105"/>
      <c r="EY4" s="105"/>
      <c r="EZ4" s="105"/>
      <c r="FA4" s="105"/>
      <c r="FB4" s="105"/>
      <c r="FC4" s="105"/>
      <c r="FD4" s="105"/>
      <c r="FE4" s="105"/>
      <c r="FF4" s="105"/>
      <c r="FG4" s="105"/>
      <c r="FH4" s="105"/>
      <c r="FI4" s="105"/>
      <c r="FJ4" s="105"/>
      <c r="FK4" s="105"/>
      <c r="FL4" s="105"/>
      <c r="FM4" s="105"/>
      <c r="FN4" s="105"/>
      <c r="FO4" s="105"/>
      <c r="FP4" s="105"/>
      <c r="FQ4" s="105"/>
      <c r="FR4" s="105"/>
      <c r="FS4" s="105"/>
      <c r="FT4" s="105"/>
      <c r="FU4" s="105"/>
      <c r="FV4" s="105"/>
      <c r="FW4" s="105"/>
      <c r="FX4" s="105"/>
      <c r="FY4" s="105"/>
      <c r="FZ4" s="105"/>
      <c r="GA4" s="105"/>
      <c r="GB4" s="105"/>
      <c r="GC4" s="105"/>
      <c r="GD4" s="105"/>
      <c r="GE4" s="105"/>
      <c r="GF4" s="105"/>
      <c r="GG4" s="105"/>
      <c r="GH4" s="105"/>
      <c r="GI4" s="105"/>
      <c r="GJ4" s="105"/>
      <c r="GK4" s="105"/>
      <c r="GL4" s="105"/>
      <c r="GM4" s="105"/>
      <c r="GN4" s="105"/>
      <c r="GO4" s="105"/>
      <c r="GP4" s="105"/>
      <c r="GQ4" s="105"/>
      <c r="GR4" s="105"/>
      <c r="GS4" s="105"/>
      <c r="GT4" s="105"/>
      <c r="GU4" s="105"/>
      <c r="GV4" s="105"/>
      <c r="GW4" s="105"/>
      <c r="GX4" s="105"/>
      <c r="GY4" s="105"/>
      <c r="GZ4" s="105"/>
      <c r="HA4" s="105"/>
      <c r="HB4" s="105"/>
      <c r="HC4" s="105"/>
      <c r="HD4" s="105"/>
      <c r="HE4" s="105"/>
      <c r="HF4" s="105"/>
      <c r="HG4" s="105"/>
      <c r="HH4" s="105"/>
      <c r="HI4" s="105"/>
      <c r="HJ4" s="105"/>
      <c r="HK4" s="105"/>
      <c r="HL4" s="105"/>
      <c r="HM4" s="105"/>
      <c r="HN4" s="105"/>
      <c r="HO4" s="105"/>
      <c r="HP4" s="105"/>
      <c r="HQ4" s="105"/>
      <c r="HR4" s="105"/>
      <c r="HS4" s="105"/>
      <c r="HT4" s="105"/>
      <c r="HU4" s="105"/>
    </row>
    <row r="5" spans="1:229" ht="12" customHeight="1" x14ac:dyDescent="0.25">
      <c r="A5" s="289" t="s">
        <v>140</v>
      </c>
      <c r="B5" s="289"/>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104"/>
      <c r="AW5" s="104"/>
      <c r="AX5" s="104"/>
      <c r="AY5" s="104"/>
      <c r="AZ5" s="104"/>
      <c r="BA5" s="104"/>
      <c r="BB5" s="104"/>
      <c r="BC5" s="104"/>
      <c r="BD5" s="104"/>
      <c r="BE5" s="104"/>
      <c r="BF5" s="104"/>
      <c r="BG5" s="104"/>
      <c r="BH5" s="105"/>
      <c r="BI5" s="105"/>
      <c r="BJ5" s="105"/>
      <c r="BK5" s="105"/>
      <c r="BL5" s="105"/>
      <c r="BM5" s="105"/>
      <c r="BN5" s="105"/>
      <c r="BO5" s="105"/>
      <c r="BP5" s="105"/>
      <c r="BQ5" s="105"/>
      <c r="BR5" s="105"/>
      <c r="BS5" s="105"/>
      <c r="BT5" s="105"/>
      <c r="BU5" s="105"/>
      <c r="BV5" s="105"/>
      <c r="BW5" s="105"/>
      <c r="BX5" s="105"/>
      <c r="BY5" s="105"/>
      <c r="BZ5" s="105"/>
      <c r="CA5" s="105"/>
      <c r="CB5" s="105"/>
      <c r="CC5" s="105"/>
      <c r="CD5" s="105"/>
      <c r="CE5" s="105"/>
      <c r="CF5" s="105"/>
      <c r="CG5" s="105"/>
      <c r="CH5" s="105"/>
      <c r="CI5" s="105"/>
      <c r="CJ5" s="105"/>
      <c r="CK5" s="105"/>
      <c r="CL5" s="105"/>
      <c r="CM5" s="105"/>
      <c r="CN5" s="105"/>
      <c r="CO5" s="105"/>
      <c r="CP5" s="105"/>
      <c r="CQ5" s="105"/>
      <c r="CR5" s="105"/>
      <c r="CS5" s="105"/>
      <c r="CT5" s="105"/>
      <c r="CU5" s="105"/>
      <c r="CV5" s="105"/>
      <c r="CW5" s="105"/>
      <c r="CX5" s="105"/>
      <c r="CY5" s="105"/>
      <c r="CZ5" s="105"/>
      <c r="DA5" s="105"/>
      <c r="DB5" s="105"/>
      <c r="DC5" s="105"/>
      <c r="DD5" s="105"/>
      <c r="DE5" s="105"/>
      <c r="DF5" s="105"/>
      <c r="DG5" s="105"/>
      <c r="DH5" s="105"/>
      <c r="DI5" s="105"/>
      <c r="DJ5" s="105"/>
      <c r="DK5" s="105"/>
      <c r="DL5" s="105"/>
      <c r="DM5" s="105"/>
      <c r="DN5" s="105"/>
      <c r="DO5" s="105"/>
      <c r="DP5" s="105"/>
      <c r="DQ5" s="105"/>
      <c r="DR5" s="105"/>
      <c r="DS5" s="105"/>
      <c r="DT5" s="105"/>
      <c r="DU5" s="105"/>
      <c r="DV5" s="105"/>
      <c r="DW5" s="105"/>
      <c r="DX5" s="105"/>
      <c r="DY5" s="105"/>
      <c r="DZ5" s="105"/>
      <c r="EA5" s="105"/>
      <c r="EB5" s="105"/>
      <c r="EC5" s="105"/>
      <c r="ED5" s="105"/>
      <c r="EE5" s="105"/>
      <c r="EF5" s="105"/>
      <c r="EG5" s="105"/>
      <c r="EH5" s="105"/>
      <c r="EI5" s="105"/>
      <c r="EJ5" s="105"/>
      <c r="EK5" s="105"/>
      <c r="EL5" s="105"/>
      <c r="EM5" s="105"/>
      <c r="EN5" s="105"/>
      <c r="EO5" s="105"/>
      <c r="EP5" s="105"/>
      <c r="EQ5" s="105"/>
      <c r="ER5" s="105"/>
      <c r="ES5" s="105"/>
      <c r="ET5" s="105"/>
      <c r="EU5" s="105"/>
      <c r="EV5" s="105"/>
      <c r="EW5" s="105"/>
      <c r="EX5" s="105"/>
      <c r="EY5" s="105"/>
      <c r="EZ5" s="105"/>
      <c r="FA5" s="105"/>
      <c r="FB5" s="105"/>
      <c r="FC5" s="105"/>
      <c r="FD5" s="105"/>
      <c r="FE5" s="105"/>
      <c r="FF5" s="105"/>
      <c r="FG5" s="105"/>
      <c r="FH5" s="105"/>
      <c r="FI5" s="105"/>
      <c r="FJ5" s="105"/>
      <c r="FK5" s="105"/>
      <c r="FL5" s="105"/>
      <c r="FM5" s="105"/>
      <c r="FN5" s="105"/>
      <c r="FO5" s="105"/>
      <c r="FP5" s="105"/>
      <c r="FQ5" s="105"/>
      <c r="FR5" s="105"/>
      <c r="FS5" s="105"/>
      <c r="FT5" s="105"/>
      <c r="FU5" s="105"/>
      <c r="FV5" s="105"/>
      <c r="FW5" s="105"/>
      <c r="FX5" s="105"/>
      <c r="FY5" s="105"/>
      <c r="FZ5" s="105"/>
      <c r="GA5" s="105"/>
      <c r="GB5" s="105"/>
      <c r="GC5" s="105"/>
      <c r="GD5" s="105"/>
      <c r="GE5" s="105"/>
      <c r="GF5" s="105"/>
      <c r="GG5" s="105"/>
      <c r="GH5" s="105"/>
      <c r="GI5" s="105"/>
      <c r="GJ5" s="105"/>
      <c r="GK5" s="105"/>
      <c r="GL5" s="105"/>
      <c r="GM5" s="105"/>
      <c r="GN5" s="105"/>
      <c r="GO5" s="105"/>
      <c r="GP5" s="105"/>
      <c r="GQ5" s="105"/>
      <c r="GR5" s="105"/>
      <c r="GS5" s="105"/>
      <c r="GT5" s="105"/>
      <c r="GU5" s="105"/>
      <c r="GV5" s="105"/>
      <c r="GW5" s="105"/>
      <c r="GX5" s="105"/>
      <c r="GY5" s="105"/>
      <c r="GZ5" s="105"/>
      <c r="HA5" s="105"/>
      <c r="HB5" s="105"/>
      <c r="HC5" s="105"/>
      <c r="HD5" s="105"/>
      <c r="HE5" s="105"/>
      <c r="HF5" s="105"/>
      <c r="HG5" s="105"/>
      <c r="HH5" s="105"/>
      <c r="HI5" s="105"/>
      <c r="HJ5" s="105"/>
      <c r="HK5" s="105"/>
      <c r="HL5" s="105"/>
      <c r="HM5" s="105"/>
      <c r="HN5" s="105"/>
      <c r="HO5" s="105"/>
      <c r="HP5" s="105"/>
      <c r="HQ5" s="105"/>
      <c r="HR5" s="105"/>
      <c r="HS5" s="105"/>
      <c r="HT5" s="105"/>
      <c r="HU5" s="105"/>
    </row>
    <row r="6" spans="1:229" ht="12" customHeight="1" x14ac:dyDescent="0.25">
      <c r="A6" s="289"/>
      <c r="B6" s="289"/>
      <c r="C6" s="289"/>
      <c r="D6" s="289"/>
      <c r="E6" s="289"/>
      <c r="F6" s="289"/>
      <c r="G6" s="289"/>
      <c r="H6" s="289"/>
      <c r="I6" s="289"/>
      <c r="J6" s="289"/>
      <c r="K6" s="289"/>
      <c r="L6" s="289"/>
      <c r="M6" s="289"/>
      <c r="N6" s="289"/>
      <c r="O6" s="289"/>
      <c r="P6" s="289"/>
      <c r="Q6" s="289"/>
      <c r="R6" s="289"/>
      <c r="S6" s="289"/>
      <c r="T6" s="289"/>
      <c r="U6" s="289"/>
      <c r="V6" s="289"/>
      <c r="W6" s="289"/>
      <c r="X6" s="289"/>
      <c r="Y6" s="289"/>
      <c r="Z6" s="289"/>
      <c r="AA6" s="289"/>
      <c r="AB6" s="289"/>
      <c r="AC6" s="289"/>
      <c r="AD6" s="289"/>
      <c r="AE6" s="289"/>
      <c r="AF6" s="289"/>
      <c r="AG6" s="289"/>
      <c r="AH6" s="289"/>
      <c r="AI6" s="289"/>
      <c r="AJ6" s="289"/>
      <c r="AK6" s="289"/>
      <c r="AL6" s="289"/>
      <c r="AM6" s="289"/>
      <c r="AN6" s="289"/>
      <c r="AO6" s="289"/>
      <c r="AP6" s="289"/>
      <c r="AQ6" s="289"/>
      <c r="AR6" s="289"/>
      <c r="AS6" s="289"/>
      <c r="AT6" s="289"/>
      <c r="AU6" s="289"/>
      <c r="AV6" s="104"/>
      <c r="AW6" s="104"/>
      <c r="AX6" s="104"/>
      <c r="AY6" s="104"/>
      <c r="AZ6" s="104"/>
      <c r="BA6" s="104"/>
      <c r="BB6" s="104"/>
      <c r="BC6" s="104"/>
      <c r="BD6" s="104"/>
      <c r="BE6" s="104"/>
      <c r="BF6" s="104"/>
      <c r="BG6" s="104"/>
      <c r="BH6" s="105"/>
      <c r="BI6" s="105"/>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c r="CH6" s="105"/>
      <c r="CI6" s="105"/>
      <c r="CJ6" s="105"/>
      <c r="CK6" s="105"/>
      <c r="CL6" s="105"/>
      <c r="CM6" s="105"/>
      <c r="CN6" s="105"/>
      <c r="CO6" s="105"/>
      <c r="CP6" s="105"/>
      <c r="CQ6" s="105"/>
      <c r="CR6" s="105"/>
      <c r="CS6" s="105"/>
      <c r="CT6" s="105"/>
      <c r="CU6" s="105"/>
      <c r="CV6" s="105"/>
      <c r="CW6" s="105"/>
      <c r="CX6" s="105"/>
      <c r="CY6" s="105"/>
      <c r="CZ6" s="105"/>
      <c r="DA6" s="105"/>
      <c r="DB6" s="105"/>
      <c r="DC6" s="105"/>
      <c r="DD6" s="105"/>
      <c r="DE6" s="105"/>
      <c r="DF6" s="105"/>
      <c r="DG6" s="105"/>
      <c r="DH6" s="105"/>
      <c r="DI6" s="105"/>
      <c r="DJ6" s="105"/>
      <c r="DK6" s="105"/>
      <c r="DL6" s="105"/>
      <c r="DM6" s="105"/>
      <c r="DN6" s="105"/>
      <c r="DO6" s="105"/>
      <c r="DP6" s="105"/>
      <c r="DQ6" s="105"/>
      <c r="DR6" s="105"/>
      <c r="DS6" s="105"/>
      <c r="DT6" s="105"/>
      <c r="DU6" s="105"/>
      <c r="DV6" s="105"/>
      <c r="DW6" s="105"/>
      <c r="DX6" s="105"/>
      <c r="DY6" s="105"/>
      <c r="DZ6" s="105"/>
      <c r="EA6" s="105"/>
      <c r="EB6" s="105"/>
      <c r="EC6" s="105"/>
      <c r="ED6" s="105"/>
      <c r="EE6" s="105"/>
      <c r="EF6" s="105"/>
      <c r="EG6" s="105"/>
      <c r="EH6" s="105"/>
      <c r="EI6" s="105"/>
      <c r="EJ6" s="105"/>
      <c r="EK6" s="105"/>
      <c r="EL6" s="105"/>
      <c r="EM6" s="105"/>
      <c r="EN6" s="105"/>
      <c r="EO6" s="105"/>
      <c r="EP6" s="105"/>
      <c r="EQ6" s="105"/>
      <c r="ER6" s="105"/>
      <c r="ES6" s="105"/>
      <c r="ET6" s="105"/>
      <c r="EU6" s="105"/>
      <c r="EV6" s="105"/>
      <c r="EW6" s="105"/>
      <c r="EX6" s="105"/>
      <c r="EY6" s="105"/>
      <c r="EZ6" s="105"/>
      <c r="FA6" s="105"/>
      <c r="FB6" s="105"/>
      <c r="FC6" s="105"/>
      <c r="FD6" s="105"/>
      <c r="FE6" s="105"/>
      <c r="FF6" s="105"/>
      <c r="FG6" s="105"/>
      <c r="FH6" s="105"/>
      <c r="FI6" s="105"/>
      <c r="FJ6" s="105"/>
      <c r="FK6" s="105"/>
      <c r="FL6" s="105"/>
      <c r="FM6" s="105"/>
      <c r="FN6" s="105"/>
      <c r="FO6" s="105"/>
      <c r="FP6" s="105"/>
      <c r="FQ6" s="105"/>
      <c r="FR6" s="105"/>
      <c r="FS6" s="105"/>
      <c r="FT6" s="105"/>
      <c r="FU6" s="105"/>
      <c r="FV6" s="105"/>
      <c r="FW6" s="105"/>
      <c r="FX6" s="105"/>
      <c r="FY6" s="105"/>
      <c r="FZ6" s="105"/>
      <c r="GA6" s="105"/>
      <c r="GB6" s="105"/>
      <c r="GC6" s="105"/>
      <c r="GD6" s="105"/>
      <c r="GE6" s="105"/>
      <c r="GF6" s="105"/>
      <c r="GG6" s="105"/>
      <c r="GH6" s="105"/>
      <c r="GI6" s="105"/>
      <c r="GJ6" s="105"/>
      <c r="GK6" s="105"/>
      <c r="GL6" s="105"/>
      <c r="GM6" s="105"/>
      <c r="GN6" s="105"/>
      <c r="GO6" s="105"/>
      <c r="GP6" s="105"/>
      <c r="GQ6" s="105"/>
      <c r="GR6" s="105"/>
      <c r="GS6" s="105"/>
      <c r="GT6" s="105"/>
      <c r="GU6" s="105"/>
      <c r="GV6" s="105"/>
      <c r="GW6" s="105"/>
      <c r="GX6" s="105"/>
      <c r="GY6" s="105"/>
      <c r="GZ6" s="105"/>
      <c r="HA6" s="105"/>
      <c r="HB6" s="105"/>
      <c r="HC6" s="105"/>
      <c r="HD6" s="105"/>
      <c r="HE6" s="105"/>
      <c r="HF6" s="105"/>
      <c r="HG6" s="105"/>
      <c r="HH6" s="105"/>
      <c r="HI6" s="105"/>
      <c r="HJ6" s="105"/>
      <c r="HK6" s="105"/>
      <c r="HL6" s="105"/>
      <c r="HM6" s="105"/>
      <c r="HN6" s="105"/>
      <c r="HO6" s="105"/>
      <c r="HP6" s="105"/>
      <c r="HQ6" s="105"/>
      <c r="HR6" s="105"/>
      <c r="HS6" s="105"/>
      <c r="HT6" s="105"/>
      <c r="HU6" s="105"/>
    </row>
    <row r="7" spans="1:229" ht="12" customHeight="1" thickBot="1" x14ac:dyDescent="0.3">
      <c r="A7" s="289"/>
      <c r="B7" s="289"/>
      <c r="C7" s="289"/>
      <c r="D7" s="289"/>
      <c r="E7" s="289"/>
      <c r="F7" s="289"/>
      <c r="G7" s="289"/>
      <c r="H7" s="289"/>
      <c r="I7" s="289"/>
      <c r="J7" s="289"/>
      <c r="K7" s="289"/>
      <c r="L7" s="289"/>
      <c r="M7" s="289"/>
      <c r="N7" s="289"/>
      <c r="O7" s="289"/>
      <c r="P7" s="289"/>
      <c r="Q7" s="289"/>
      <c r="R7" s="289"/>
      <c r="S7" s="289"/>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104"/>
      <c r="AW7" s="104"/>
      <c r="AX7" s="104"/>
      <c r="AY7" s="104"/>
      <c r="AZ7" s="104"/>
      <c r="BA7" s="104"/>
      <c r="BB7" s="104"/>
      <c r="BC7" s="104"/>
      <c r="BD7" s="104"/>
      <c r="BE7" s="104"/>
      <c r="BF7" s="104"/>
      <c r="BG7" s="104"/>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c r="EG7" s="105"/>
      <c r="EH7" s="105"/>
      <c r="EI7" s="105"/>
      <c r="EJ7" s="105"/>
      <c r="EK7" s="105"/>
      <c r="EL7" s="105"/>
      <c r="EM7" s="105"/>
      <c r="EN7" s="105"/>
      <c r="EO7" s="105"/>
      <c r="EP7" s="105"/>
      <c r="EQ7" s="105"/>
      <c r="ER7" s="105"/>
      <c r="ES7" s="105"/>
      <c r="ET7" s="105"/>
      <c r="EU7" s="105"/>
      <c r="EV7" s="105"/>
      <c r="EW7" s="105"/>
      <c r="EX7" s="105"/>
      <c r="EY7" s="105"/>
      <c r="EZ7" s="105"/>
      <c r="FA7" s="105"/>
      <c r="FB7" s="105"/>
      <c r="FC7" s="105"/>
      <c r="FD7" s="105"/>
      <c r="FE7" s="105"/>
      <c r="FF7" s="105"/>
      <c r="FG7" s="105"/>
      <c r="FH7" s="105"/>
      <c r="FI7" s="105"/>
      <c r="FJ7" s="105"/>
      <c r="FK7" s="105"/>
      <c r="FL7" s="105"/>
      <c r="FM7" s="105"/>
      <c r="FN7" s="105"/>
      <c r="FO7" s="105"/>
      <c r="FP7" s="105"/>
      <c r="FQ7" s="105"/>
      <c r="FR7" s="105"/>
      <c r="FS7" s="105"/>
      <c r="FT7" s="105"/>
      <c r="FU7" s="105"/>
      <c r="FV7" s="105"/>
      <c r="FW7" s="105"/>
      <c r="FX7" s="105"/>
      <c r="FY7" s="105"/>
      <c r="FZ7" s="105"/>
      <c r="GA7" s="105"/>
      <c r="GB7" s="105"/>
      <c r="GC7" s="105"/>
      <c r="GD7" s="105"/>
      <c r="GE7" s="105"/>
      <c r="GF7" s="105"/>
      <c r="GG7" s="105"/>
      <c r="GH7" s="105"/>
      <c r="GI7" s="105"/>
      <c r="GJ7" s="105"/>
      <c r="GK7" s="105"/>
      <c r="GL7" s="105"/>
      <c r="GM7" s="105"/>
      <c r="GN7" s="105"/>
      <c r="GO7" s="105"/>
      <c r="GP7" s="105"/>
      <c r="GQ7" s="105"/>
      <c r="GR7" s="105"/>
      <c r="GS7" s="105"/>
      <c r="GT7" s="105"/>
      <c r="GU7" s="105"/>
      <c r="GV7" s="105"/>
      <c r="GW7" s="105"/>
      <c r="GX7" s="105"/>
      <c r="GY7" s="105"/>
      <c r="GZ7" s="105"/>
      <c r="HA7" s="105"/>
      <c r="HB7" s="105"/>
      <c r="HC7" s="105"/>
      <c r="HD7" s="105"/>
      <c r="HE7" s="105"/>
      <c r="HF7" s="105"/>
      <c r="HG7" s="105"/>
      <c r="HH7" s="105"/>
      <c r="HI7" s="105"/>
      <c r="HJ7" s="105"/>
      <c r="HK7" s="105"/>
      <c r="HL7" s="105"/>
      <c r="HM7" s="105"/>
      <c r="HN7" s="105"/>
      <c r="HO7" s="105"/>
      <c r="HP7" s="105"/>
      <c r="HQ7" s="105"/>
      <c r="HR7" s="105"/>
      <c r="HS7" s="105"/>
      <c r="HT7" s="105"/>
      <c r="HU7" s="105"/>
    </row>
    <row r="8" spans="1:229" ht="12" customHeight="1" thickBot="1" x14ac:dyDescent="0.3">
      <c r="B8" s="344" t="str">
        <f>CONCATENATE(Identification!B10)</f>
        <v/>
      </c>
      <c r="C8" s="344"/>
      <c r="D8" s="344"/>
      <c r="E8" s="344"/>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104"/>
      <c r="AW8" s="104"/>
      <c r="AX8" s="104"/>
      <c r="AY8" s="104"/>
      <c r="AZ8" s="104"/>
      <c r="BA8" s="104"/>
      <c r="BB8" s="104"/>
      <c r="BC8" s="104"/>
      <c r="BD8" s="104"/>
      <c r="BE8" s="104"/>
      <c r="BF8" s="104"/>
      <c r="BG8" s="104"/>
      <c r="BH8" s="105"/>
      <c r="BI8" s="105"/>
      <c r="BJ8" s="105"/>
      <c r="BK8" s="105"/>
      <c r="BL8" s="105"/>
      <c r="BM8" s="105"/>
      <c r="BN8" s="105"/>
      <c r="BO8" s="105"/>
      <c r="BP8" s="105"/>
      <c r="BQ8" s="105"/>
      <c r="BR8" s="105"/>
      <c r="BS8" s="105"/>
      <c r="BT8" s="105"/>
      <c r="BU8" s="105"/>
      <c r="BV8" s="105"/>
      <c r="BW8" s="105"/>
      <c r="BX8" s="105"/>
      <c r="BY8" s="105"/>
      <c r="BZ8" s="105"/>
      <c r="CA8" s="105"/>
      <c r="CB8" s="105"/>
      <c r="CC8" s="105"/>
      <c r="CD8" s="105"/>
      <c r="CE8" s="105"/>
      <c r="CF8" s="105"/>
      <c r="CG8" s="105"/>
      <c r="CH8" s="105"/>
      <c r="CI8" s="105"/>
      <c r="CJ8" s="105"/>
      <c r="CK8" s="105"/>
      <c r="CL8" s="105"/>
      <c r="CM8" s="105"/>
      <c r="CN8" s="105"/>
      <c r="CO8" s="105"/>
      <c r="CP8" s="105"/>
      <c r="CQ8" s="105"/>
      <c r="CR8" s="105"/>
      <c r="CS8" s="105"/>
      <c r="CT8" s="105"/>
      <c r="CU8" s="105"/>
      <c r="CV8" s="105"/>
      <c r="CW8" s="105"/>
      <c r="CX8" s="105"/>
      <c r="CY8" s="105"/>
      <c r="CZ8" s="105"/>
      <c r="DA8" s="105"/>
      <c r="DB8" s="105"/>
      <c r="DC8" s="105"/>
      <c r="DD8" s="105"/>
      <c r="DE8" s="105"/>
      <c r="DF8" s="105"/>
      <c r="DG8" s="105"/>
      <c r="DH8" s="105"/>
      <c r="DI8" s="105"/>
      <c r="DJ8" s="105"/>
      <c r="DK8" s="105"/>
      <c r="DL8" s="105"/>
      <c r="DM8" s="105"/>
      <c r="DN8" s="105"/>
      <c r="DO8" s="105"/>
      <c r="DP8" s="105"/>
      <c r="DQ8" s="105"/>
      <c r="DR8" s="105"/>
      <c r="DS8" s="105"/>
      <c r="DT8" s="105"/>
      <c r="DU8" s="105"/>
      <c r="DV8" s="105"/>
      <c r="DW8" s="105"/>
      <c r="DX8" s="105"/>
      <c r="DY8" s="105"/>
      <c r="DZ8" s="105"/>
      <c r="EA8" s="105"/>
      <c r="EB8" s="105"/>
      <c r="EC8" s="105"/>
      <c r="ED8" s="105"/>
      <c r="EE8" s="105"/>
      <c r="EF8" s="105"/>
      <c r="EG8" s="105"/>
      <c r="EH8" s="105"/>
      <c r="EI8" s="105"/>
      <c r="EJ8" s="105"/>
      <c r="EK8" s="105"/>
      <c r="EL8" s="105"/>
      <c r="EM8" s="105"/>
      <c r="EN8" s="105"/>
      <c r="EO8" s="105"/>
      <c r="EP8" s="105"/>
      <c r="EQ8" s="105"/>
      <c r="ER8" s="105"/>
      <c r="ES8" s="105"/>
      <c r="ET8" s="105"/>
      <c r="EU8" s="105"/>
      <c r="EV8" s="105"/>
      <c r="EW8" s="105"/>
      <c r="EX8" s="105"/>
      <c r="EY8" s="105"/>
      <c r="EZ8" s="105"/>
      <c r="FA8" s="105"/>
      <c r="FB8" s="105"/>
      <c r="FC8" s="105"/>
      <c r="FD8" s="105"/>
      <c r="FE8" s="105"/>
      <c r="FF8" s="105"/>
      <c r="FG8" s="105"/>
      <c r="FH8" s="105"/>
      <c r="FI8" s="105"/>
      <c r="FJ8" s="105"/>
      <c r="FK8" s="105"/>
      <c r="FL8" s="105"/>
      <c r="FM8" s="105"/>
      <c r="FN8" s="105"/>
      <c r="FO8" s="105"/>
      <c r="FP8" s="105"/>
      <c r="FQ8" s="105"/>
      <c r="FR8" s="105"/>
      <c r="FS8" s="105"/>
      <c r="FT8" s="105"/>
      <c r="FU8" s="105"/>
      <c r="FV8" s="105"/>
      <c r="FW8" s="105"/>
      <c r="FX8" s="105"/>
      <c r="FY8" s="105"/>
      <c r="FZ8" s="105"/>
      <c r="GA8" s="105"/>
      <c r="GB8" s="105"/>
      <c r="GC8" s="105"/>
      <c r="GD8" s="105"/>
      <c r="GE8" s="105"/>
      <c r="GF8" s="105"/>
      <c r="GG8" s="105"/>
      <c r="GH8" s="105"/>
      <c r="GI8" s="105"/>
      <c r="GJ8" s="105"/>
      <c r="GK8" s="105"/>
      <c r="GL8" s="105"/>
      <c r="GM8" s="105"/>
      <c r="GN8" s="105"/>
      <c r="GO8" s="105"/>
      <c r="GP8" s="105"/>
      <c r="GQ8" s="105"/>
      <c r="GR8" s="105"/>
      <c r="GS8" s="105"/>
      <c r="GT8" s="105"/>
      <c r="GU8" s="105"/>
      <c r="GV8" s="105"/>
      <c r="GW8" s="105"/>
      <c r="GX8" s="105"/>
      <c r="GY8" s="105"/>
      <c r="GZ8" s="105"/>
      <c r="HA8" s="105"/>
      <c r="HB8" s="105"/>
      <c r="HC8" s="105"/>
      <c r="HD8" s="105"/>
      <c r="HE8" s="105"/>
      <c r="HF8" s="105"/>
      <c r="HG8" s="105"/>
      <c r="HH8" s="105"/>
      <c r="HI8" s="105"/>
      <c r="HJ8" s="105"/>
      <c r="HK8" s="105"/>
      <c r="HL8" s="105"/>
      <c r="HM8" s="105"/>
      <c r="HN8" s="105"/>
      <c r="HO8" s="105"/>
      <c r="HP8" s="105"/>
      <c r="HQ8" s="105"/>
      <c r="HR8" s="105"/>
      <c r="HS8" s="105"/>
      <c r="HT8" s="105"/>
      <c r="HU8" s="105"/>
    </row>
    <row r="9" spans="1:229" ht="12" customHeight="1" thickBot="1" x14ac:dyDescent="0.3">
      <c r="B9" s="344"/>
      <c r="C9" s="344"/>
      <c r="D9" s="344"/>
      <c r="E9" s="344"/>
      <c r="F9" s="344"/>
      <c r="G9" s="344"/>
      <c r="H9" s="344"/>
      <c r="I9" s="344"/>
      <c r="J9" s="344"/>
      <c r="K9" s="344"/>
      <c r="L9" s="344"/>
      <c r="M9" s="344"/>
      <c r="N9" s="344"/>
      <c r="O9" s="344"/>
      <c r="P9" s="344"/>
      <c r="Q9" s="344"/>
      <c r="R9" s="344"/>
      <c r="S9" s="344"/>
      <c r="T9" s="344"/>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c r="AT9" s="344"/>
      <c r="AU9" s="344"/>
      <c r="AV9" s="104"/>
      <c r="AW9" s="104"/>
      <c r="AX9" s="104"/>
      <c r="AY9" s="104"/>
      <c r="AZ9" s="104"/>
      <c r="BA9" s="104"/>
      <c r="BB9" s="104"/>
      <c r="BC9" s="104"/>
      <c r="BD9" s="104"/>
      <c r="BE9" s="104"/>
      <c r="BF9" s="104"/>
      <c r="BG9" s="104"/>
      <c r="BH9" s="105"/>
      <c r="BI9" s="105"/>
      <c r="BJ9" s="105"/>
      <c r="BK9" s="105"/>
      <c r="BL9" s="105"/>
      <c r="BM9" s="106"/>
      <c r="BN9" s="105"/>
      <c r="BO9" s="105"/>
      <c r="BP9" s="105"/>
      <c r="BQ9" s="105"/>
      <c r="BR9" s="105"/>
      <c r="BS9" s="105"/>
      <c r="BT9" s="105"/>
      <c r="BU9" s="105"/>
      <c r="BV9" s="105"/>
      <c r="BW9" s="105"/>
      <c r="BX9" s="105"/>
      <c r="BY9" s="105"/>
      <c r="BZ9" s="105"/>
      <c r="CA9" s="105"/>
      <c r="CB9" s="105"/>
      <c r="CC9" s="105"/>
      <c r="CD9" s="105"/>
      <c r="CE9" s="105"/>
      <c r="CF9" s="105"/>
      <c r="CG9" s="105"/>
      <c r="CH9" s="105"/>
      <c r="CI9" s="105"/>
      <c r="CJ9" s="105"/>
      <c r="CK9" s="105"/>
      <c r="CL9" s="105"/>
      <c r="CM9" s="105"/>
      <c r="CN9" s="105"/>
      <c r="CO9" s="105"/>
      <c r="CP9" s="105"/>
      <c r="CQ9" s="105"/>
      <c r="CR9" s="105"/>
      <c r="CS9" s="105"/>
      <c r="CT9" s="105"/>
      <c r="CU9" s="105"/>
      <c r="CV9" s="105"/>
      <c r="CW9" s="105"/>
      <c r="CX9" s="105"/>
      <c r="CY9" s="105"/>
      <c r="CZ9" s="105"/>
      <c r="DA9" s="105"/>
      <c r="DB9" s="105"/>
      <c r="DC9" s="105"/>
      <c r="DD9" s="105"/>
      <c r="DE9" s="105"/>
      <c r="DF9" s="105"/>
      <c r="DG9" s="105"/>
      <c r="DH9" s="105"/>
      <c r="DI9" s="105"/>
      <c r="DJ9" s="105"/>
      <c r="DK9" s="105"/>
      <c r="DL9" s="105"/>
      <c r="DM9" s="105"/>
      <c r="DN9" s="105"/>
      <c r="DO9" s="105"/>
      <c r="DP9" s="105"/>
      <c r="DQ9" s="105"/>
      <c r="DR9" s="105"/>
      <c r="DS9" s="105"/>
      <c r="DT9" s="105"/>
      <c r="DU9" s="105"/>
      <c r="DV9" s="105"/>
      <c r="DW9" s="105"/>
      <c r="DX9" s="105"/>
      <c r="DY9" s="105"/>
      <c r="DZ9" s="105"/>
      <c r="EA9" s="105"/>
      <c r="EB9" s="105"/>
      <c r="EC9" s="105"/>
      <c r="ED9" s="105"/>
      <c r="EE9" s="105"/>
      <c r="EF9" s="105"/>
      <c r="EG9" s="105"/>
      <c r="EH9" s="105"/>
      <c r="EI9" s="105"/>
      <c r="EJ9" s="105"/>
      <c r="EK9" s="105"/>
      <c r="EL9" s="105"/>
      <c r="EM9" s="105"/>
      <c r="EN9" s="105"/>
      <c r="EO9" s="105"/>
      <c r="EP9" s="105"/>
      <c r="EQ9" s="105"/>
      <c r="ER9" s="105"/>
      <c r="ES9" s="105"/>
      <c r="ET9" s="105"/>
      <c r="EU9" s="105"/>
      <c r="EV9" s="105"/>
      <c r="EW9" s="105"/>
      <c r="EX9" s="105"/>
      <c r="EY9" s="105"/>
      <c r="EZ9" s="105"/>
      <c r="FA9" s="105"/>
      <c r="FB9" s="105"/>
      <c r="FC9" s="105"/>
      <c r="FD9" s="105"/>
      <c r="FE9" s="105"/>
      <c r="FF9" s="105"/>
      <c r="FG9" s="105"/>
      <c r="FH9" s="105"/>
      <c r="FI9" s="105"/>
      <c r="FJ9" s="105"/>
      <c r="FK9" s="105"/>
      <c r="FL9" s="105"/>
      <c r="FM9" s="105"/>
      <c r="FN9" s="105"/>
      <c r="FO9" s="105"/>
      <c r="FP9" s="105"/>
      <c r="FQ9" s="105"/>
      <c r="FR9" s="105"/>
      <c r="FS9" s="105"/>
      <c r="FT9" s="105"/>
      <c r="FU9" s="105"/>
      <c r="FV9" s="105"/>
      <c r="FW9" s="105"/>
      <c r="FX9" s="105"/>
      <c r="FY9" s="105"/>
      <c r="FZ9" s="105"/>
      <c r="GA9" s="105"/>
      <c r="GB9" s="105"/>
      <c r="GC9" s="105"/>
      <c r="GD9" s="105"/>
      <c r="GE9" s="105"/>
      <c r="GF9" s="105"/>
      <c r="GG9" s="105"/>
      <c r="GH9" s="105"/>
      <c r="GI9" s="105"/>
      <c r="GJ9" s="105"/>
      <c r="GK9" s="105"/>
      <c r="GL9" s="105"/>
      <c r="GM9" s="105"/>
      <c r="GN9" s="105"/>
      <c r="GO9" s="105"/>
      <c r="GP9" s="105"/>
      <c r="GQ9" s="105"/>
      <c r="GR9" s="105"/>
      <c r="GS9" s="105"/>
      <c r="GT9" s="105"/>
      <c r="GU9" s="105"/>
      <c r="GV9" s="105"/>
      <c r="GW9" s="105"/>
      <c r="GX9" s="105"/>
      <c r="GY9" s="105"/>
      <c r="GZ9" s="105"/>
      <c r="HA9" s="105"/>
      <c r="HB9" s="105"/>
      <c r="HC9" s="105"/>
      <c r="HD9" s="105"/>
      <c r="HE9" s="105"/>
      <c r="HF9" s="105"/>
      <c r="HG9" s="105"/>
      <c r="HH9" s="105"/>
      <c r="HI9" s="105"/>
      <c r="HJ9" s="105"/>
      <c r="HK9" s="105"/>
      <c r="HL9" s="105"/>
      <c r="HM9" s="105"/>
      <c r="HN9" s="105"/>
      <c r="HO9" s="105"/>
      <c r="HP9" s="105"/>
      <c r="HQ9" s="105"/>
      <c r="HR9" s="105"/>
      <c r="HS9" s="105"/>
      <c r="HT9" s="105"/>
      <c r="HU9" s="105"/>
    </row>
    <row r="10" spans="1:229" ht="12" customHeight="1" thickBot="1" x14ac:dyDescent="0.3">
      <c r="B10" s="344"/>
      <c r="C10" s="344"/>
      <c r="D10" s="344"/>
      <c r="E10" s="344"/>
      <c r="F10" s="344"/>
      <c r="G10" s="344"/>
      <c r="H10" s="344"/>
      <c r="I10" s="344"/>
      <c r="J10" s="344"/>
      <c r="K10" s="344"/>
      <c r="L10" s="344"/>
      <c r="M10" s="344"/>
      <c r="N10" s="344"/>
      <c r="O10" s="344"/>
      <c r="P10" s="344"/>
      <c r="Q10" s="344"/>
      <c r="R10" s="344"/>
      <c r="S10" s="344"/>
      <c r="T10" s="344"/>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c r="AT10" s="344"/>
      <c r="AU10" s="344"/>
      <c r="AV10" s="104"/>
      <c r="AW10" s="104"/>
      <c r="AX10" s="104"/>
      <c r="AY10" s="104"/>
      <c r="AZ10" s="104"/>
      <c r="BA10" s="104"/>
      <c r="BB10" s="104"/>
      <c r="BC10" s="104"/>
      <c r="BD10" s="104"/>
      <c r="BE10" s="104"/>
      <c r="BF10" s="104"/>
      <c r="BG10" s="104"/>
      <c r="BH10" s="105"/>
      <c r="BI10" s="105"/>
      <c r="BJ10" s="105"/>
      <c r="BK10" s="105"/>
      <c r="BL10" s="105"/>
      <c r="BM10" s="105"/>
      <c r="BN10" s="105"/>
      <c r="BO10" s="105"/>
      <c r="BP10" s="105"/>
      <c r="BQ10" s="105"/>
      <c r="BR10" s="105"/>
      <c r="BS10" s="105"/>
      <c r="BT10" s="105"/>
      <c r="BU10" s="105"/>
      <c r="BV10" s="105"/>
      <c r="BW10" s="105"/>
      <c r="BX10" s="105"/>
      <c r="BY10" s="105"/>
      <c r="BZ10" s="105"/>
      <c r="CA10" s="105"/>
      <c r="CB10" s="105"/>
      <c r="CC10" s="105"/>
      <c r="CD10" s="105"/>
      <c r="CE10" s="105"/>
      <c r="CF10" s="105"/>
      <c r="CG10" s="105"/>
      <c r="CH10" s="105"/>
      <c r="CI10" s="105"/>
      <c r="CJ10" s="105"/>
      <c r="CK10" s="105"/>
      <c r="CL10" s="105"/>
      <c r="CM10" s="105"/>
      <c r="CN10" s="105"/>
      <c r="CO10" s="105"/>
      <c r="CP10" s="105"/>
      <c r="CQ10" s="105"/>
      <c r="CR10" s="105"/>
      <c r="CS10" s="105"/>
      <c r="CT10" s="105"/>
      <c r="CU10" s="105"/>
      <c r="CV10" s="105"/>
      <c r="CW10" s="105"/>
      <c r="CX10" s="105"/>
      <c r="CY10" s="105"/>
      <c r="CZ10" s="105"/>
      <c r="DA10" s="105"/>
      <c r="DB10" s="105"/>
      <c r="DC10" s="105"/>
      <c r="DD10" s="105"/>
      <c r="DE10" s="105"/>
      <c r="DF10" s="105"/>
      <c r="DG10" s="105"/>
      <c r="DH10" s="105"/>
      <c r="DI10" s="105"/>
      <c r="DJ10" s="105"/>
      <c r="DK10" s="105"/>
      <c r="DL10" s="105"/>
      <c r="DM10" s="105"/>
      <c r="DN10" s="105"/>
      <c r="DO10" s="105"/>
      <c r="DP10" s="105"/>
      <c r="DQ10" s="105"/>
      <c r="DR10" s="105"/>
      <c r="DS10" s="105"/>
      <c r="DT10" s="105"/>
      <c r="DU10" s="105"/>
      <c r="DV10" s="105"/>
      <c r="DW10" s="105"/>
      <c r="DX10" s="105"/>
      <c r="DY10" s="105"/>
      <c r="DZ10" s="105"/>
      <c r="EA10" s="105"/>
      <c r="EB10" s="105"/>
      <c r="EC10" s="105"/>
      <c r="ED10" s="105"/>
      <c r="EE10" s="105"/>
      <c r="EF10" s="105"/>
      <c r="EG10" s="105"/>
      <c r="EH10" s="105"/>
      <c r="EI10" s="105"/>
      <c r="EJ10" s="105"/>
      <c r="EK10" s="105"/>
      <c r="EL10" s="105"/>
      <c r="EM10" s="105"/>
      <c r="EN10" s="105"/>
      <c r="EO10" s="105"/>
      <c r="EP10" s="105"/>
      <c r="EQ10" s="105"/>
      <c r="ER10" s="105"/>
      <c r="ES10" s="105"/>
      <c r="ET10" s="105"/>
      <c r="EU10" s="105"/>
      <c r="EV10" s="105"/>
      <c r="EW10" s="105"/>
      <c r="EX10" s="105"/>
      <c r="EY10" s="105"/>
      <c r="EZ10" s="105"/>
      <c r="FA10" s="105"/>
      <c r="FB10" s="105"/>
      <c r="FC10" s="105"/>
      <c r="FD10" s="105"/>
      <c r="FE10" s="105"/>
      <c r="FF10" s="105"/>
      <c r="FG10" s="105"/>
      <c r="FH10" s="105"/>
      <c r="FI10" s="105"/>
      <c r="FJ10" s="105"/>
      <c r="FK10" s="105"/>
      <c r="FL10" s="105"/>
      <c r="FM10" s="105"/>
      <c r="FN10" s="105"/>
      <c r="FO10" s="105"/>
      <c r="FP10" s="105"/>
      <c r="FQ10" s="105"/>
      <c r="FR10" s="105"/>
      <c r="FS10" s="105"/>
      <c r="FT10" s="105"/>
      <c r="FU10" s="105"/>
      <c r="FV10" s="105"/>
      <c r="FW10" s="105"/>
      <c r="FX10" s="105"/>
      <c r="FY10" s="105"/>
      <c r="FZ10" s="105"/>
      <c r="GA10" s="105"/>
      <c r="GB10" s="105"/>
      <c r="GC10" s="105"/>
      <c r="GD10" s="105"/>
      <c r="GE10" s="105"/>
      <c r="GF10" s="105"/>
      <c r="GG10" s="105"/>
      <c r="GH10" s="105"/>
      <c r="GI10" s="105"/>
      <c r="GJ10" s="105"/>
      <c r="GK10" s="105"/>
      <c r="GL10" s="105"/>
      <c r="GM10" s="105"/>
      <c r="GN10" s="105"/>
      <c r="GO10" s="105"/>
      <c r="GP10" s="105"/>
      <c r="GQ10" s="105"/>
      <c r="GR10" s="105"/>
      <c r="GS10" s="105"/>
      <c r="GT10" s="105"/>
      <c r="GU10" s="105"/>
      <c r="GV10" s="105"/>
      <c r="GW10" s="105"/>
      <c r="GX10" s="105"/>
      <c r="GY10" s="105"/>
      <c r="GZ10" s="105"/>
      <c r="HA10" s="105"/>
      <c r="HB10" s="105"/>
      <c r="HC10" s="105"/>
      <c r="HD10" s="105"/>
      <c r="HE10" s="105"/>
      <c r="HF10" s="105"/>
      <c r="HG10" s="105"/>
      <c r="HH10" s="105"/>
      <c r="HI10" s="105"/>
      <c r="HJ10" s="105"/>
      <c r="HK10" s="105"/>
      <c r="HL10" s="105"/>
      <c r="HM10" s="105"/>
      <c r="HN10" s="105"/>
      <c r="HO10" s="105"/>
      <c r="HP10" s="105"/>
      <c r="HQ10" s="105"/>
      <c r="HR10" s="105"/>
      <c r="HS10" s="105"/>
      <c r="HT10" s="105"/>
      <c r="HU10" s="105"/>
    </row>
    <row r="11" spans="1:229" ht="12" customHeight="1" thickBot="1" x14ac:dyDescent="0.3">
      <c r="B11" s="344"/>
      <c r="C11" s="344"/>
      <c r="D11" s="344"/>
      <c r="E11" s="344"/>
      <c r="F11" s="344"/>
      <c r="G11" s="344"/>
      <c r="H11" s="344"/>
      <c r="I11" s="344"/>
      <c r="J11" s="344"/>
      <c r="K11" s="344"/>
      <c r="L11" s="344"/>
      <c r="M11" s="344"/>
      <c r="N11" s="344"/>
      <c r="O11" s="344"/>
      <c r="P11" s="344"/>
      <c r="Q11" s="344"/>
      <c r="R11" s="344"/>
      <c r="S11" s="344"/>
      <c r="T11" s="344"/>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c r="AT11" s="344"/>
      <c r="AU11" s="344"/>
      <c r="AV11" s="104"/>
      <c r="AW11" s="104"/>
      <c r="AX11" s="104"/>
      <c r="AY11" s="104"/>
      <c r="AZ11" s="104"/>
      <c r="BA11" s="104"/>
      <c r="BB11" s="104"/>
      <c r="BC11" s="104"/>
      <c r="BD11" s="104"/>
      <c r="BE11" s="104"/>
      <c r="BF11" s="104"/>
      <c r="BG11" s="104"/>
      <c r="BH11" s="105"/>
      <c r="BI11" s="105"/>
      <c r="BJ11" s="105"/>
      <c r="BK11" s="105"/>
      <c r="BL11" s="105"/>
      <c r="BM11" s="105"/>
      <c r="BN11" s="105"/>
      <c r="BO11" s="105"/>
      <c r="BP11" s="105"/>
      <c r="BQ11" s="105"/>
      <c r="BR11" s="105"/>
      <c r="BS11" s="105"/>
      <c r="BT11" s="105"/>
      <c r="BU11" s="105"/>
      <c r="BV11" s="105"/>
      <c r="BW11" s="105"/>
      <c r="BX11" s="105"/>
      <c r="BY11" s="105"/>
      <c r="BZ11" s="105"/>
      <c r="CA11" s="105"/>
      <c r="CB11" s="105"/>
      <c r="CC11" s="105"/>
      <c r="CD11" s="105"/>
      <c r="CE11" s="105"/>
      <c r="CF11" s="105"/>
      <c r="CG11" s="105"/>
      <c r="CH11" s="105"/>
      <c r="CI11" s="105"/>
      <c r="CJ11" s="105"/>
      <c r="CK11" s="105"/>
      <c r="CL11" s="105"/>
      <c r="CM11" s="105"/>
      <c r="CN11" s="105"/>
      <c r="CO11" s="105"/>
      <c r="CP11" s="105"/>
      <c r="CQ11" s="105"/>
      <c r="CR11" s="105"/>
      <c r="CS11" s="105"/>
      <c r="CT11" s="105"/>
      <c r="CU11" s="105"/>
      <c r="CV11" s="105"/>
      <c r="CW11" s="105"/>
      <c r="CX11" s="105"/>
      <c r="CY11" s="105"/>
      <c r="CZ11" s="105"/>
      <c r="DA11" s="105"/>
      <c r="DB11" s="105"/>
      <c r="DC11" s="105"/>
      <c r="DD11" s="105"/>
      <c r="DE11" s="105"/>
      <c r="DF11" s="105"/>
      <c r="DG11" s="105"/>
      <c r="DH11" s="105"/>
      <c r="DI11" s="105"/>
      <c r="DJ11" s="105"/>
      <c r="DK11" s="105"/>
      <c r="DL11" s="105"/>
      <c r="DM11" s="105"/>
      <c r="DN11" s="105"/>
      <c r="DO11" s="105"/>
      <c r="DP11" s="105"/>
      <c r="DQ11" s="105"/>
      <c r="DR11" s="105"/>
      <c r="DS11" s="105"/>
      <c r="DT11" s="105"/>
      <c r="DU11" s="105"/>
      <c r="DV11" s="105"/>
      <c r="DW11" s="105"/>
      <c r="DX11" s="105"/>
      <c r="DY11" s="105"/>
      <c r="DZ11" s="105"/>
      <c r="EA11" s="105"/>
      <c r="EB11" s="105"/>
      <c r="EC11" s="105"/>
      <c r="ED11" s="105"/>
      <c r="EE11" s="105"/>
      <c r="EF11" s="105"/>
      <c r="EG11" s="105"/>
      <c r="EH11" s="105"/>
      <c r="EI11" s="105"/>
      <c r="EJ11" s="105"/>
      <c r="EK11" s="105"/>
      <c r="EL11" s="105"/>
      <c r="EM11" s="105"/>
      <c r="EN11" s="105"/>
      <c r="EO11" s="105"/>
      <c r="EP11" s="105"/>
      <c r="EQ11" s="105"/>
      <c r="ER11" s="105"/>
      <c r="ES11" s="105"/>
      <c r="ET11" s="105"/>
      <c r="EU11" s="105"/>
      <c r="EV11" s="105"/>
      <c r="EW11" s="105"/>
      <c r="EX11" s="105"/>
      <c r="EY11" s="105"/>
      <c r="EZ11" s="105"/>
      <c r="FA11" s="105"/>
      <c r="FB11" s="105"/>
      <c r="FC11" s="105"/>
      <c r="FD11" s="105"/>
      <c r="FE11" s="105"/>
      <c r="FF11" s="105"/>
      <c r="FG11" s="105"/>
      <c r="FH11" s="105"/>
      <c r="FI11" s="105"/>
      <c r="FJ11" s="105"/>
      <c r="FK11" s="105"/>
      <c r="FL11" s="105"/>
      <c r="FM11" s="105"/>
      <c r="FN11" s="105"/>
      <c r="FO11" s="105"/>
      <c r="FP11" s="105"/>
      <c r="FQ11" s="105"/>
      <c r="FR11" s="105"/>
      <c r="FS11" s="105"/>
      <c r="FT11" s="105"/>
      <c r="FU11" s="105"/>
      <c r="FV11" s="105"/>
      <c r="FW11" s="105"/>
      <c r="FX11" s="105"/>
      <c r="FY11" s="105"/>
      <c r="FZ11" s="105"/>
      <c r="GA11" s="105"/>
      <c r="GB11" s="105"/>
      <c r="GC11" s="105"/>
      <c r="GD11" s="105"/>
      <c r="GE11" s="105"/>
      <c r="GF11" s="105"/>
      <c r="GG11" s="105"/>
      <c r="GH11" s="105"/>
      <c r="GI11" s="105"/>
      <c r="GJ11" s="105"/>
      <c r="GK11" s="105"/>
      <c r="GL11" s="105"/>
      <c r="GM11" s="105"/>
      <c r="GN11" s="105"/>
      <c r="GO11" s="105"/>
      <c r="GP11" s="105"/>
      <c r="GQ11" s="105"/>
      <c r="GR11" s="105"/>
      <c r="GS11" s="105"/>
      <c r="GT11" s="105"/>
      <c r="GU11" s="105"/>
      <c r="GV11" s="105"/>
      <c r="GW11" s="105"/>
      <c r="GX11" s="105"/>
      <c r="GY11" s="105"/>
      <c r="GZ11" s="105"/>
      <c r="HA11" s="105"/>
      <c r="HB11" s="105"/>
      <c r="HC11" s="105"/>
      <c r="HD11" s="105"/>
      <c r="HE11" s="105"/>
      <c r="HF11" s="105"/>
      <c r="HG11" s="105"/>
      <c r="HH11" s="105"/>
      <c r="HI11" s="105"/>
      <c r="HJ11" s="105"/>
      <c r="HK11" s="105"/>
      <c r="HL11" s="105"/>
      <c r="HM11" s="105"/>
      <c r="HN11" s="105"/>
      <c r="HO11" s="105"/>
      <c r="HP11" s="105"/>
      <c r="HQ11" s="105"/>
      <c r="HR11" s="105"/>
      <c r="HS11" s="105"/>
      <c r="HT11" s="105"/>
      <c r="HU11" s="105"/>
    </row>
    <row r="12" spans="1:229" ht="12" customHeight="1" thickBot="1" x14ac:dyDescent="0.3">
      <c r="B12" s="344"/>
      <c r="C12" s="344"/>
      <c r="D12" s="344"/>
      <c r="E12" s="344"/>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c r="AT12" s="344"/>
      <c r="AU12" s="344"/>
      <c r="AV12" s="104"/>
      <c r="AW12" s="104"/>
      <c r="AX12" s="104"/>
      <c r="AY12" s="104"/>
      <c r="AZ12" s="104"/>
      <c r="BA12" s="104"/>
      <c r="BB12" s="104"/>
      <c r="BC12" s="104"/>
      <c r="BD12" s="104"/>
      <c r="BE12" s="104"/>
      <c r="BF12" s="104"/>
      <c r="BG12" s="104"/>
      <c r="BH12" s="105"/>
      <c r="BI12" s="105"/>
      <c r="BJ12" s="105"/>
      <c r="BK12" s="105"/>
      <c r="BL12" s="105"/>
      <c r="BM12" s="105"/>
      <c r="BN12" s="105"/>
      <c r="BO12" s="105"/>
      <c r="BP12" s="105"/>
      <c r="BQ12" s="105"/>
      <c r="BR12" s="105"/>
      <c r="BS12" s="105"/>
      <c r="BT12" s="105"/>
      <c r="BU12" s="105"/>
      <c r="BV12" s="105"/>
      <c r="BW12" s="105"/>
      <c r="BX12" s="105"/>
      <c r="BY12" s="105"/>
      <c r="BZ12" s="105"/>
      <c r="CA12" s="105"/>
      <c r="CB12" s="105"/>
      <c r="CC12" s="105"/>
      <c r="CD12" s="105"/>
      <c r="CE12" s="105"/>
      <c r="CF12" s="105"/>
      <c r="CG12" s="105"/>
      <c r="CH12" s="105"/>
      <c r="CI12" s="105"/>
      <c r="CJ12" s="105"/>
      <c r="CK12" s="105"/>
      <c r="CL12" s="105"/>
      <c r="CM12" s="105"/>
      <c r="CN12" s="105"/>
      <c r="CO12" s="105"/>
      <c r="CP12" s="105"/>
      <c r="CQ12" s="105"/>
      <c r="CR12" s="105"/>
      <c r="CS12" s="105"/>
      <c r="CT12" s="105"/>
      <c r="CU12" s="105"/>
      <c r="CV12" s="105"/>
      <c r="CW12" s="105"/>
      <c r="CX12" s="105"/>
      <c r="CY12" s="105"/>
      <c r="CZ12" s="105"/>
      <c r="DA12" s="105"/>
      <c r="DB12" s="105"/>
      <c r="DC12" s="105"/>
      <c r="DD12" s="105"/>
      <c r="DE12" s="105"/>
      <c r="DF12" s="105"/>
      <c r="DG12" s="105"/>
      <c r="DH12" s="105"/>
      <c r="DI12" s="105"/>
      <c r="DJ12" s="105"/>
      <c r="DK12" s="105"/>
      <c r="DL12" s="105"/>
      <c r="DM12" s="105"/>
      <c r="DN12" s="105"/>
      <c r="DO12" s="105"/>
      <c r="DP12" s="105"/>
      <c r="DQ12" s="105"/>
      <c r="DR12" s="105"/>
      <c r="DS12" s="105"/>
      <c r="DT12" s="105"/>
      <c r="DU12" s="105"/>
      <c r="DV12" s="105"/>
      <c r="DW12" s="105"/>
      <c r="DX12" s="105"/>
      <c r="DY12" s="105"/>
      <c r="DZ12" s="105"/>
      <c r="EA12" s="105"/>
      <c r="EB12" s="105"/>
      <c r="EC12" s="105"/>
      <c r="ED12" s="105"/>
      <c r="EE12" s="105"/>
      <c r="EF12" s="105"/>
      <c r="EG12" s="105"/>
      <c r="EH12" s="105"/>
      <c r="EI12" s="105"/>
      <c r="EJ12" s="105"/>
      <c r="EK12" s="105"/>
      <c r="EL12" s="105"/>
      <c r="EM12" s="105"/>
      <c r="EN12" s="105"/>
      <c r="EO12" s="105"/>
      <c r="EP12" s="105"/>
      <c r="EQ12" s="105"/>
      <c r="ER12" s="105"/>
      <c r="ES12" s="105"/>
      <c r="ET12" s="105"/>
      <c r="EU12" s="105"/>
      <c r="EV12" s="105"/>
      <c r="EW12" s="105"/>
      <c r="EX12" s="105"/>
      <c r="EY12" s="105"/>
      <c r="EZ12" s="105"/>
      <c r="FA12" s="105"/>
      <c r="FB12" s="105"/>
      <c r="FC12" s="105"/>
      <c r="FD12" s="105"/>
      <c r="FE12" s="105"/>
      <c r="FF12" s="105"/>
      <c r="FG12" s="105"/>
      <c r="FH12" s="105"/>
      <c r="FI12" s="105"/>
      <c r="FJ12" s="105"/>
      <c r="FK12" s="105"/>
      <c r="FL12" s="105"/>
      <c r="FM12" s="105"/>
      <c r="FN12" s="105"/>
      <c r="FO12" s="105"/>
      <c r="FP12" s="105"/>
      <c r="FQ12" s="105"/>
      <c r="FR12" s="105"/>
      <c r="FS12" s="105"/>
      <c r="FT12" s="105"/>
      <c r="FU12" s="105"/>
      <c r="FV12" s="105"/>
      <c r="FW12" s="105"/>
      <c r="FX12" s="105"/>
      <c r="FY12" s="105"/>
      <c r="FZ12" s="105"/>
      <c r="GA12" s="105"/>
      <c r="GB12" s="105"/>
      <c r="GC12" s="105"/>
      <c r="GD12" s="105"/>
      <c r="GE12" s="105"/>
      <c r="GF12" s="105"/>
      <c r="GG12" s="105"/>
      <c r="GH12" s="105"/>
      <c r="GI12" s="105"/>
      <c r="GJ12" s="105"/>
      <c r="GK12" s="105"/>
      <c r="GL12" s="105"/>
      <c r="GM12" s="105"/>
      <c r="GN12" s="105"/>
      <c r="GO12" s="105"/>
      <c r="GP12" s="105"/>
      <c r="GQ12" s="105"/>
      <c r="GR12" s="105"/>
      <c r="GS12" s="105"/>
      <c r="GT12" s="105"/>
      <c r="GU12" s="105"/>
      <c r="GV12" s="105"/>
      <c r="GW12" s="105"/>
      <c r="GX12" s="105"/>
      <c r="GY12" s="105"/>
      <c r="GZ12" s="105"/>
      <c r="HA12" s="105"/>
      <c r="HB12" s="105"/>
      <c r="HC12" s="105"/>
      <c r="HD12" s="105"/>
      <c r="HE12" s="105"/>
      <c r="HF12" s="105"/>
      <c r="HG12" s="105"/>
      <c r="HH12" s="105"/>
      <c r="HI12" s="105"/>
      <c r="HJ12" s="105"/>
      <c r="HK12" s="105"/>
      <c r="HL12" s="105"/>
      <c r="HM12" s="105"/>
      <c r="HN12" s="105"/>
      <c r="HO12" s="105"/>
      <c r="HP12" s="105"/>
      <c r="HQ12" s="105"/>
      <c r="HR12" s="105"/>
      <c r="HS12" s="105"/>
      <c r="HT12" s="105"/>
      <c r="HU12" s="105"/>
    </row>
    <row r="13" spans="1:229" ht="12" customHeight="1" thickBot="1" x14ac:dyDescent="0.3">
      <c r="AV13" s="104"/>
      <c r="AW13" s="104"/>
      <c r="AX13" s="104"/>
      <c r="AY13" s="104"/>
      <c r="AZ13" s="104"/>
      <c r="BA13" s="104"/>
      <c r="BB13" s="104"/>
      <c r="BC13" s="104"/>
      <c r="BD13" s="104"/>
      <c r="BE13" s="104"/>
      <c r="BF13" s="104"/>
      <c r="BG13" s="104"/>
      <c r="BH13" s="105"/>
      <c r="BI13" s="105"/>
      <c r="BJ13" s="105"/>
      <c r="BK13" s="105"/>
      <c r="BL13" s="105"/>
      <c r="BM13" s="105"/>
      <c r="BN13" s="105"/>
      <c r="BO13" s="105"/>
      <c r="BP13" s="105"/>
      <c r="BQ13" s="105"/>
      <c r="BR13" s="105"/>
      <c r="BS13" s="105"/>
      <c r="BT13" s="105"/>
      <c r="BU13" s="105"/>
      <c r="BV13" s="105"/>
      <c r="BW13" s="105"/>
      <c r="BX13" s="105"/>
      <c r="BY13" s="105"/>
      <c r="BZ13" s="105"/>
      <c r="CA13" s="105"/>
      <c r="CB13" s="105"/>
      <c r="CC13" s="105"/>
      <c r="CD13" s="105"/>
      <c r="CE13" s="105"/>
      <c r="CF13" s="105"/>
      <c r="CG13" s="105"/>
      <c r="CH13" s="105"/>
      <c r="CI13" s="105"/>
      <c r="CJ13" s="105"/>
      <c r="CK13" s="105"/>
      <c r="CL13" s="105"/>
      <c r="CM13" s="105"/>
      <c r="CN13" s="105"/>
      <c r="CO13" s="105"/>
      <c r="CP13" s="105"/>
      <c r="CQ13" s="105"/>
      <c r="CR13" s="105"/>
      <c r="CS13" s="105"/>
      <c r="CT13" s="105"/>
      <c r="CU13" s="105"/>
      <c r="CV13" s="105"/>
      <c r="CW13" s="105"/>
      <c r="CX13" s="105"/>
      <c r="CY13" s="105"/>
      <c r="CZ13" s="105"/>
      <c r="DA13" s="105"/>
      <c r="DB13" s="105"/>
      <c r="DC13" s="105"/>
      <c r="DD13" s="105"/>
      <c r="DE13" s="105"/>
      <c r="DF13" s="105"/>
      <c r="DG13" s="105"/>
      <c r="DH13" s="105"/>
      <c r="DI13" s="105"/>
      <c r="DJ13" s="105"/>
      <c r="DK13" s="105"/>
      <c r="DL13" s="105"/>
      <c r="DM13" s="105"/>
      <c r="DN13" s="105"/>
      <c r="DO13" s="105"/>
      <c r="DP13" s="105"/>
      <c r="DQ13" s="105"/>
      <c r="DR13" s="105"/>
      <c r="DS13" s="105"/>
      <c r="DT13" s="105"/>
      <c r="DU13" s="105"/>
      <c r="DV13" s="105"/>
      <c r="DW13" s="105"/>
      <c r="DX13" s="105"/>
      <c r="DY13" s="105"/>
      <c r="DZ13" s="105"/>
      <c r="EA13" s="105"/>
      <c r="EB13" s="105"/>
      <c r="EC13" s="105"/>
      <c r="ED13" s="105"/>
      <c r="EE13" s="105"/>
      <c r="EF13" s="105"/>
      <c r="EG13" s="105"/>
      <c r="EH13" s="105"/>
      <c r="EI13" s="105"/>
      <c r="EJ13" s="105"/>
      <c r="EK13" s="105"/>
      <c r="EL13" s="105"/>
      <c r="EM13" s="105"/>
      <c r="EN13" s="105"/>
      <c r="EO13" s="105"/>
      <c r="EP13" s="105"/>
      <c r="EQ13" s="105"/>
      <c r="ER13" s="105"/>
      <c r="ES13" s="105"/>
      <c r="ET13" s="105"/>
      <c r="EU13" s="105"/>
      <c r="EV13" s="105"/>
      <c r="EW13" s="105"/>
      <c r="EX13" s="105"/>
      <c r="EY13" s="105"/>
      <c r="EZ13" s="105"/>
      <c r="FA13" s="105"/>
      <c r="FB13" s="105"/>
      <c r="FC13" s="105"/>
      <c r="FD13" s="105"/>
      <c r="FE13" s="105"/>
      <c r="FF13" s="105"/>
      <c r="FG13" s="105"/>
      <c r="FH13" s="105"/>
      <c r="FI13" s="105"/>
      <c r="FJ13" s="105"/>
      <c r="FK13" s="105"/>
      <c r="FL13" s="105"/>
      <c r="FM13" s="105"/>
      <c r="FN13" s="105"/>
      <c r="FO13" s="105"/>
      <c r="FP13" s="105"/>
      <c r="FQ13" s="105"/>
      <c r="FR13" s="105"/>
      <c r="FS13" s="105"/>
      <c r="FT13" s="105"/>
      <c r="FU13" s="105"/>
      <c r="FV13" s="105"/>
      <c r="FW13" s="105"/>
      <c r="FX13" s="105"/>
      <c r="FY13" s="105"/>
      <c r="FZ13" s="105"/>
      <c r="GA13" s="105"/>
      <c r="GB13" s="105"/>
      <c r="GC13" s="105"/>
      <c r="GD13" s="105"/>
      <c r="GE13" s="105"/>
      <c r="GF13" s="105"/>
      <c r="GG13" s="105"/>
      <c r="GH13" s="105"/>
      <c r="GI13" s="105"/>
      <c r="GJ13" s="105"/>
      <c r="GK13" s="105"/>
      <c r="GL13" s="105"/>
      <c r="GM13" s="105"/>
      <c r="GN13" s="105"/>
      <c r="GO13" s="105"/>
      <c r="GP13" s="105"/>
      <c r="GQ13" s="105"/>
      <c r="GR13" s="105"/>
      <c r="GS13" s="105"/>
      <c r="GT13" s="105"/>
      <c r="GU13" s="105"/>
      <c r="GV13" s="105"/>
      <c r="GW13" s="105"/>
      <c r="GX13" s="105"/>
      <c r="GY13" s="105"/>
      <c r="GZ13" s="105"/>
      <c r="HA13" s="105"/>
      <c r="HB13" s="105"/>
      <c r="HC13" s="105"/>
      <c r="HD13" s="105"/>
      <c r="HE13" s="105"/>
      <c r="HF13" s="105"/>
      <c r="HG13" s="105"/>
      <c r="HH13" s="105"/>
      <c r="HI13" s="105"/>
      <c r="HJ13" s="105"/>
      <c r="HK13" s="105"/>
      <c r="HL13" s="105"/>
      <c r="HM13" s="105"/>
      <c r="HN13" s="105"/>
      <c r="HO13" s="105"/>
      <c r="HP13" s="105"/>
      <c r="HQ13" s="105"/>
      <c r="HR13" s="105"/>
      <c r="HS13" s="105"/>
      <c r="HT13" s="105"/>
      <c r="HU13" s="105"/>
    </row>
    <row r="14" spans="1:229" ht="12" customHeight="1" thickBot="1" x14ac:dyDescent="0.3">
      <c r="M14" s="345" t="s">
        <v>1094</v>
      </c>
      <c r="N14" s="345"/>
      <c r="O14" s="345"/>
      <c r="P14" s="345"/>
      <c r="Q14" s="345"/>
      <c r="R14" s="345"/>
      <c r="S14" s="345"/>
      <c r="T14" s="345"/>
      <c r="U14" s="345"/>
      <c r="V14" s="345"/>
      <c r="W14" s="345"/>
      <c r="X14" s="345"/>
      <c r="Y14" s="345"/>
      <c r="Z14" s="345"/>
      <c r="AA14" s="345"/>
      <c r="AB14" s="345"/>
      <c r="AC14" s="345"/>
      <c r="AD14" s="345"/>
      <c r="AE14" s="345"/>
      <c r="AF14" s="345"/>
      <c r="AG14" s="345"/>
      <c r="AH14" s="345"/>
      <c r="AI14" s="345"/>
      <c r="AJ14" s="345"/>
      <c r="AK14" s="345"/>
      <c r="AL14" s="345"/>
      <c r="AV14" s="104"/>
      <c r="AW14" s="104"/>
      <c r="AX14" s="104"/>
      <c r="AY14" s="104"/>
      <c r="AZ14" s="104"/>
      <c r="BA14" s="104"/>
      <c r="BB14" s="104"/>
      <c r="BC14" s="104"/>
      <c r="BD14" s="104"/>
      <c r="BE14" s="104"/>
      <c r="BF14" s="104"/>
      <c r="BG14" s="104"/>
      <c r="BH14" s="105"/>
      <c r="BI14" s="105"/>
      <c r="BJ14" s="105"/>
      <c r="BK14" s="105"/>
      <c r="BL14" s="105"/>
      <c r="BM14" s="105"/>
      <c r="BN14" s="105"/>
      <c r="BO14" s="105"/>
      <c r="BP14" s="105"/>
      <c r="BQ14" s="105"/>
      <c r="BR14" s="105"/>
      <c r="BS14" s="105"/>
      <c r="BT14" s="105"/>
      <c r="BU14" s="105"/>
      <c r="BV14" s="105"/>
      <c r="BW14" s="105"/>
      <c r="BX14" s="105"/>
      <c r="BY14" s="105"/>
      <c r="BZ14" s="105"/>
      <c r="CA14" s="105"/>
      <c r="CB14" s="105"/>
      <c r="CC14" s="105"/>
      <c r="CD14" s="105"/>
      <c r="CE14" s="105"/>
      <c r="CF14" s="105"/>
      <c r="CG14" s="105"/>
      <c r="CH14" s="105"/>
      <c r="CI14" s="105"/>
      <c r="CJ14" s="105"/>
      <c r="CK14" s="105"/>
      <c r="CL14" s="105"/>
      <c r="CM14" s="105"/>
      <c r="CN14" s="105"/>
      <c r="CO14" s="105"/>
      <c r="CP14" s="105"/>
      <c r="CQ14" s="105"/>
      <c r="CR14" s="105"/>
      <c r="CS14" s="105"/>
      <c r="CT14" s="105"/>
      <c r="CU14" s="105"/>
      <c r="CV14" s="105"/>
      <c r="CW14" s="105"/>
      <c r="CX14" s="105"/>
      <c r="CY14" s="105"/>
      <c r="CZ14" s="105"/>
      <c r="DA14" s="105"/>
      <c r="DB14" s="105"/>
      <c r="DC14" s="105"/>
      <c r="DD14" s="105"/>
      <c r="DE14" s="105"/>
      <c r="DF14" s="105"/>
      <c r="DG14" s="105"/>
      <c r="DH14" s="105"/>
      <c r="DI14" s="105"/>
      <c r="DJ14" s="105"/>
      <c r="DK14" s="105"/>
      <c r="DL14" s="105"/>
      <c r="DM14" s="105"/>
      <c r="DN14" s="105"/>
      <c r="DO14" s="105"/>
      <c r="DP14" s="105"/>
      <c r="DQ14" s="105"/>
      <c r="DR14" s="105"/>
      <c r="DS14" s="105"/>
      <c r="DT14" s="105"/>
      <c r="DU14" s="105"/>
      <c r="DV14" s="105"/>
      <c r="DW14" s="105"/>
      <c r="DX14" s="105"/>
      <c r="DY14" s="105"/>
      <c r="DZ14" s="105"/>
      <c r="EA14" s="105"/>
      <c r="EB14" s="105"/>
      <c r="EC14" s="105"/>
      <c r="ED14" s="105"/>
      <c r="EE14" s="105"/>
      <c r="EF14" s="105"/>
      <c r="EG14" s="105"/>
      <c r="EH14" s="105"/>
      <c r="EI14" s="105"/>
      <c r="EJ14" s="105"/>
      <c r="EK14" s="105"/>
      <c r="EL14" s="105"/>
      <c r="EM14" s="105"/>
      <c r="EN14" s="105"/>
      <c r="EO14" s="105"/>
      <c r="EP14" s="105"/>
      <c r="EQ14" s="105"/>
      <c r="ER14" s="105"/>
      <c r="ES14" s="105"/>
      <c r="ET14" s="105"/>
      <c r="EU14" s="105"/>
      <c r="EV14" s="105"/>
      <c r="EW14" s="105"/>
      <c r="EX14" s="105"/>
      <c r="EY14" s="105"/>
      <c r="EZ14" s="105"/>
      <c r="FA14" s="105"/>
      <c r="FB14" s="105"/>
      <c r="FC14" s="105"/>
      <c r="FD14" s="105"/>
      <c r="FE14" s="105"/>
      <c r="FF14" s="105"/>
      <c r="FG14" s="105"/>
      <c r="FH14" s="105"/>
      <c r="FI14" s="105"/>
      <c r="FJ14" s="105"/>
      <c r="FK14" s="105"/>
      <c r="FL14" s="105"/>
      <c r="FM14" s="105"/>
      <c r="FN14" s="105"/>
      <c r="FO14" s="105"/>
      <c r="FP14" s="105"/>
      <c r="FQ14" s="105"/>
      <c r="FR14" s="105"/>
      <c r="FS14" s="105"/>
      <c r="FT14" s="105"/>
      <c r="FU14" s="105"/>
      <c r="FV14" s="105"/>
      <c r="FW14" s="105"/>
      <c r="FX14" s="105"/>
      <c r="FY14" s="105"/>
      <c r="FZ14" s="105"/>
      <c r="GA14" s="105"/>
      <c r="GB14" s="105"/>
      <c r="GC14" s="105"/>
      <c r="GD14" s="105"/>
      <c r="GE14" s="105"/>
      <c r="GF14" s="105"/>
      <c r="GG14" s="105"/>
      <c r="GH14" s="105"/>
      <c r="GI14" s="105"/>
      <c r="GJ14" s="105"/>
      <c r="GK14" s="105"/>
      <c r="GL14" s="105"/>
      <c r="GM14" s="105"/>
      <c r="GN14" s="105"/>
      <c r="GO14" s="105"/>
      <c r="GP14" s="105"/>
      <c r="GQ14" s="105"/>
      <c r="GR14" s="105"/>
      <c r="GS14" s="105"/>
      <c r="GT14" s="105"/>
      <c r="GU14" s="105"/>
      <c r="GV14" s="105"/>
      <c r="GW14" s="105"/>
      <c r="GX14" s="105"/>
      <c r="GY14" s="105"/>
      <c r="GZ14" s="105"/>
      <c r="HA14" s="105"/>
      <c r="HB14" s="105"/>
      <c r="HC14" s="105"/>
      <c r="HD14" s="105"/>
      <c r="HE14" s="105"/>
      <c r="HF14" s="105"/>
      <c r="HG14" s="105"/>
      <c r="HH14" s="105"/>
      <c r="HI14" s="105"/>
      <c r="HJ14" s="105"/>
      <c r="HK14" s="105"/>
      <c r="HL14" s="105"/>
      <c r="HM14" s="105"/>
      <c r="HN14" s="105"/>
      <c r="HO14" s="105"/>
      <c r="HP14" s="105"/>
      <c r="HQ14" s="105"/>
      <c r="HR14" s="105"/>
      <c r="HS14" s="105"/>
      <c r="HT14" s="105"/>
      <c r="HU14" s="105"/>
    </row>
    <row r="15" spans="1:229" ht="12" customHeight="1" thickBot="1" x14ac:dyDescent="0.3">
      <c r="D15" s="288" t="s">
        <v>1062</v>
      </c>
      <c r="E15" s="288"/>
      <c r="F15" s="288"/>
      <c r="G15" s="288"/>
      <c r="H15" s="288"/>
      <c r="I15" s="288"/>
      <c r="J15" s="288"/>
      <c r="K15" s="96"/>
      <c r="L15" s="96"/>
      <c r="M15" s="345"/>
      <c r="N15" s="345"/>
      <c r="O15" s="345"/>
      <c r="P15" s="345"/>
      <c r="Q15" s="345"/>
      <c r="R15" s="345"/>
      <c r="S15" s="345"/>
      <c r="T15" s="345"/>
      <c r="U15" s="345"/>
      <c r="V15" s="345"/>
      <c r="W15" s="345"/>
      <c r="X15" s="345"/>
      <c r="Y15" s="345"/>
      <c r="Z15" s="345"/>
      <c r="AA15" s="345"/>
      <c r="AB15" s="345"/>
      <c r="AC15" s="345"/>
      <c r="AD15" s="345"/>
      <c r="AE15" s="345"/>
      <c r="AF15" s="345"/>
      <c r="AG15" s="345"/>
      <c r="AH15" s="345"/>
      <c r="AI15" s="345"/>
      <c r="AJ15" s="345"/>
      <c r="AK15" s="345"/>
      <c r="AL15" s="345"/>
      <c r="AM15" s="96"/>
      <c r="AN15" s="96"/>
      <c r="AO15" s="96"/>
      <c r="AP15" s="96"/>
      <c r="AQ15" s="96"/>
      <c r="AR15" s="96"/>
      <c r="AS15" s="96"/>
      <c r="AT15" s="96"/>
      <c r="AU15" s="96"/>
      <c r="AV15" s="107"/>
      <c r="AW15" s="107"/>
      <c r="AX15" s="107"/>
      <c r="AY15" s="107"/>
      <c r="AZ15" s="107"/>
      <c r="BA15" s="107"/>
      <c r="BB15" s="107"/>
      <c r="BC15" s="107"/>
      <c r="BD15" s="104"/>
      <c r="BE15" s="104"/>
      <c r="BF15" s="104"/>
      <c r="BG15" s="104"/>
      <c r="BH15" s="105"/>
      <c r="BI15" s="105"/>
      <c r="BJ15" s="105"/>
      <c r="BK15" s="105"/>
      <c r="BL15" s="105"/>
      <c r="BM15" s="105"/>
      <c r="BN15" s="105"/>
      <c r="BO15" s="105"/>
      <c r="BP15" s="105"/>
      <c r="BQ15" s="105"/>
      <c r="BR15" s="105"/>
      <c r="BS15" s="105"/>
      <c r="BT15" s="105"/>
      <c r="BU15" s="105"/>
      <c r="BV15" s="105"/>
      <c r="BW15" s="105"/>
      <c r="BX15" s="105"/>
      <c r="BY15" s="105"/>
      <c r="BZ15" s="105"/>
      <c r="CA15" s="105"/>
      <c r="CB15" s="105"/>
      <c r="CC15" s="105"/>
      <c r="CD15" s="105"/>
      <c r="CE15" s="105"/>
      <c r="CF15" s="105"/>
      <c r="CG15" s="105"/>
      <c r="CH15" s="105"/>
      <c r="CI15" s="105"/>
      <c r="CJ15" s="105"/>
      <c r="CK15" s="105"/>
      <c r="CL15" s="105"/>
      <c r="CM15" s="105"/>
      <c r="CN15" s="105"/>
      <c r="CO15" s="105"/>
      <c r="CP15" s="105"/>
      <c r="CQ15" s="105"/>
      <c r="CR15" s="105"/>
      <c r="CS15" s="105"/>
      <c r="CT15" s="105"/>
      <c r="CU15" s="105"/>
      <c r="CV15" s="105"/>
      <c r="CW15" s="105"/>
      <c r="CX15" s="105"/>
      <c r="CY15" s="105"/>
      <c r="CZ15" s="105"/>
      <c r="DA15" s="105"/>
      <c r="DB15" s="105"/>
      <c r="DC15" s="105"/>
      <c r="DD15" s="105"/>
      <c r="DE15" s="105"/>
      <c r="DF15" s="105"/>
      <c r="DG15" s="105"/>
      <c r="DH15" s="105"/>
      <c r="DI15" s="105"/>
      <c r="DJ15" s="105"/>
      <c r="DK15" s="105"/>
      <c r="DL15" s="105"/>
      <c r="DM15" s="105"/>
      <c r="DN15" s="105"/>
      <c r="DO15" s="105"/>
      <c r="DP15" s="105"/>
      <c r="DQ15" s="105"/>
      <c r="DR15" s="105"/>
      <c r="DS15" s="105"/>
      <c r="DT15" s="105"/>
      <c r="DU15" s="105"/>
      <c r="DV15" s="105"/>
      <c r="DW15" s="105"/>
      <c r="DX15" s="105"/>
      <c r="DY15" s="105"/>
      <c r="DZ15" s="105"/>
      <c r="EA15" s="105"/>
      <c r="EB15" s="105"/>
      <c r="EC15" s="105"/>
      <c r="ED15" s="105"/>
      <c r="EE15" s="105"/>
      <c r="EF15" s="105"/>
      <c r="EG15" s="105"/>
      <c r="EH15" s="105"/>
      <c r="EI15" s="105"/>
      <c r="EJ15" s="105"/>
      <c r="EK15" s="105"/>
      <c r="EL15" s="105"/>
      <c r="EM15" s="105"/>
      <c r="EN15" s="105"/>
      <c r="EO15" s="105"/>
      <c r="EP15" s="105"/>
      <c r="EQ15" s="105"/>
      <c r="ER15" s="105"/>
      <c r="ES15" s="105"/>
      <c r="ET15" s="105"/>
      <c r="EU15" s="105"/>
      <c r="EV15" s="105"/>
      <c r="EW15" s="105"/>
      <c r="EX15" s="105"/>
      <c r="EY15" s="105"/>
      <c r="EZ15" s="105"/>
      <c r="FA15" s="105"/>
      <c r="FB15" s="105"/>
      <c r="FC15" s="105"/>
      <c r="FD15" s="105"/>
      <c r="FE15" s="105"/>
      <c r="FF15" s="105"/>
      <c r="FG15" s="105"/>
      <c r="FH15" s="105"/>
      <c r="FI15" s="105"/>
      <c r="FJ15" s="105"/>
      <c r="FK15" s="105"/>
      <c r="FL15" s="105"/>
      <c r="FM15" s="105"/>
      <c r="FN15" s="105"/>
      <c r="FO15" s="105"/>
      <c r="FP15" s="105"/>
      <c r="FQ15" s="105"/>
      <c r="FR15" s="105"/>
      <c r="FS15" s="105"/>
      <c r="FT15" s="105"/>
      <c r="FU15" s="105"/>
      <c r="FV15" s="105"/>
      <c r="FW15" s="105"/>
      <c r="FX15" s="105"/>
      <c r="FY15" s="105"/>
      <c r="FZ15" s="105"/>
      <c r="GA15" s="105"/>
      <c r="GB15" s="105"/>
      <c r="GC15" s="105"/>
      <c r="GD15" s="105"/>
      <c r="GE15" s="105"/>
      <c r="GF15" s="105"/>
      <c r="GG15" s="105"/>
      <c r="GH15" s="105"/>
      <c r="GI15" s="105"/>
      <c r="GJ15" s="105"/>
      <c r="GK15" s="105"/>
      <c r="GL15" s="105"/>
      <c r="GM15" s="105"/>
      <c r="GN15" s="105"/>
      <c r="GO15" s="105"/>
      <c r="GP15" s="105"/>
      <c r="GQ15" s="105"/>
      <c r="GR15" s="105"/>
      <c r="GS15" s="105"/>
      <c r="GT15" s="105"/>
      <c r="GU15" s="105"/>
      <c r="GV15" s="105"/>
      <c r="GW15" s="105"/>
      <c r="GX15" s="105"/>
      <c r="GY15" s="105"/>
      <c r="GZ15" s="105"/>
      <c r="HA15" s="105"/>
      <c r="HB15" s="105"/>
      <c r="HC15" s="105"/>
      <c r="HD15" s="105"/>
      <c r="HE15" s="105"/>
      <c r="HF15" s="105"/>
      <c r="HG15" s="105"/>
      <c r="HH15" s="105"/>
      <c r="HI15" s="105"/>
      <c r="HJ15" s="105"/>
      <c r="HK15" s="105"/>
      <c r="HL15" s="105"/>
      <c r="HM15" s="105"/>
      <c r="HN15" s="105"/>
      <c r="HO15" s="105"/>
      <c r="HP15" s="105"/>
      <c r="HQ15" s="105"/>
      <c r="HR15" s="105"/>
      <c r="HS15" s="105"/>
      <c r="HT15" s="105"/>
      <c r="HU15" s="105"/>
    </row>
    <row r="16" spans="1:229" ht="12" customHeight="1" x14ac:dyDescent="0.25">
      <c r="D16" s="288"/>
      <c r="E16" s="288"/>
      <c r="F16" s="288"/>
      <c r="G16" s="288"/>
      <c r="H16" s="288"/>
      <c r="I16" s="288"/>
      <c r="J16" s="288"/>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107"/>
      <c r="AW16" s="107"/>
      <c r="AX16" s="107"/>
      <c r="AY16" s="107"/>
      <c r="AZ16" s="107"/>
      <c r="BA16" s="107"/>
      <c r="BB16" s="107"/>
      <c r="BC16" s="107"/>
      <c r="BD16" s="104"/>
      <c r="BE16" s="104"/>
      <c r="BF16" s="104"/>
      <c r="BG16" s="104"/>
      <c r="BH16" s="105"/>
      <c r="BI16" s="105"/>
      <c r="BJ16" s="105"/>
      <c r="BK16" s="105"/>
      <c r="BL16" s="105"/>
      <c r="BM16" s="105"/>
      <c r="BN16" s="105"/>
      <c r="BO16" s="105"/>
      <c r="BP16" s="105"/>
      <c r="BQ16" s="105"/>
      <c r="BR16" s="105"/>
      <c r="BS16" s="105"/>
      <c r="BT16" s="105"/>
      <c r="BU16" s="105"/>
      <c r="BV16" s="105"/>
      <c r="BW16" s="105"/>
      <c r="BX16" s="105"/>
      <c r="BY16" s="105"/>
      <c r="BZ16" s="105"/>
      <c r="CA16" s="105"/>
      <c r="CB16" s="105"/>
      <c r="CC16" s="105"/>
      <c r="CD16" s="105"/>
      <c r="CE16" s="105"/>
      <c r="CF16" s="105"/>
      <c r="CG16" s="105"/>
      <c r="CH16" s="105"/>
      <c r="CI16" s="105"/>
      <c r="CJ16" s="105"/>
      <c r="CK16" s="105"/>
      <c r="CL16" s="105"/>
      <c r="CM16" s="105"/>
      <c r="CN16" s="105"/>
      <c r="CO16" s="105"/>
      <c r="CP16" s="105"/>
      <c r="CQ16" s="105"/>
      <c r="CR16" s="105"/>
      <c r="CS16" s="105"/>
      <c r="CT16" s="105"/>
      <c r="CU16" s="105"/>
      <c r="CV16" s="105"/>
      <c r="CW16" s="105"/>
      <c r="CX16" s="105"/>
      <c r="CY16" s="105"/>
      <c r="CZ16" s="105"/>
      <c r="DA16" s="105"/>
      <c r="DB16" s="105"/>
      <c r="DC16" s="105"/>
      <c r="DD16" s="105"/>
      <c r="DE16" s="105"/>
      <c r="DF16" s="105"/>
      <c r="DG16" s="105"/>
      <c r="DH16" s="105"/>
      <c r="DI16" s="105"/>
      <c r="DJ16" s="105"/>
      <c r="DK16" s="105"/>
      <c r="DL16" s="105"/>
      <c r="DM16" s="105"/>
      <c r="DN16" s="105"/>
      <c r="DO16" s="105"/>
      <c r="DP16" s="105"/>
      <c r="DQ16" s="105"/>
      <c r="DR16" s="105"/>
      <c r="DS16" s="105"/>
      <c r="DT16" s="105"/>
      <c r="DU16" s="105"/>
      <c r="DV16" s="105"/>
      <c r="DW16" s="105"/>
      <c r="DX16" s="105"/>
      <c r="DY16" s="105"/>
      <c r="DZ16" s="105"/>
      <c r="EA16" s="105"/>
      <c r="EB16" s="105"/>
      <c r="EC16" s="105"/>
      <c r="ED16" s="105"/>
      <c r="EE16" s="105"/>
      <c r="EF16" s="105"/>
      <c r="EG16" s="105"/>
      <c r="EH16" s="105"/>
      <c r="EI16" s="105"/>
      <c r="EJ16" s="105"/>
      <c r="EK16" s="105"/>
      <c r="EL16" s="105"/>
      <c r="EM16" s="105"/>
      <c r="EN16" s="105"/>
      <c r="EO16" s="105"/>
      <c r="EP16" s="105"/>
      <c r="EQ16" s="105"/>
      <c r="ER16" s="105"/>
      <c r="ES16" s="105"/>
      <c r="ET16" s="105"/>
      <c r="EU16" s="105"/>
      <c r="EV16" s="105"/>
      <c r="EW16" s="105"/>
      <c r="EX16" s="105"/>
      <c r="EY16" s="105"/>
      <c r="EZ16" s="105"/>
      <c r="FA16" s="105"/>
      <c r="FB16" s="105"/>
      <c r="FC16" s="105"/>
      <c r="FD16" s="105"/>
      <c r="FE16" s="105"/>
      <c r="FF16" s="105"/>
      <c r="FG16" s="105"/>
      <c r="FH16" s="105"/>
      <c r="FI16" s="105"/>
      <c r="FJ16" s="105"/>
      <c r="FK16" s="105"/>
      <c r="FL16" s="105"/>
      <c r="FM16" s="105"/>
      <c r="FN16" s="105"/>
      <c r="FO16" s="105"/>
      <c r="FP16" s="105"/>
      <c r="FQ16" s="105"/>
      <c r="FR16" s="105"/>
      <c r="FS16" s="105"/>
      <c r="FT16" s="105"/>
      <c r="FU16" s="105"/>
      <c r="FV16" s="105"/>
      <c r="FW16" s="105"/>
      <c r="FX16" s="105"/>
      <c r="FY16" s="105"/>
      <c r="FZ16" s="105"/>
      <c r="GA16" s="105"/>
      <c r="GB16" s="105"/>
      <c r="GC16" s="105"/>
      <c r="GD16" s="105"/>
      <c r="GE16" s="105"/>
      <c r="GF16" s="105"/>
      <c r="GG16" s="105"/>
      <c r="GH16" s="105"/>
      <c r="GI16" s="105"/>
      <c r="GJ16" s="105"/>
      <c r="GK16" s="105"/>
      <c r="GL16" s="105"/>
      <c r="GM16" s="105"/>
      <c r="GN16" s="105"/>
      <c r="GO16" s="105"/>
      <c r="GP16" s="105"/>
      <c r="GQ16" s="105"/>
      <c r="GR16" s="105"/>
      <c r="GS16" s="105"/>
      <c r="GT16" s="105"/>
      <c r="GU16" s="105"/>
      <c r="GV16" s="105"/>
      <c r="GW16" s="105"/>
      <c r="GX16" s="105"/>
      <c r="GY16" s="105"/>
      <c r="GZ16" s="105"/>
      <c r="HA16" s="105"/>
      <c r="HB16" s="105"/>
      <c r="HC16" s="105"/>
      <c r="HD16" s="105"/>
      <c r="HE16" s="105"/>
      <c r="HF16" s="105"/>
      <c r="HG16" s="105"/>
      <c r="HH16" s="105"/>
      <c r="HI16" s="105"/>
      <c r="HJ16" s="105"/>
      <c r="HK16" s="105"/>
      <c r="HL16" s="105"/>
      <c r="HM16" s="105"/>
      <c r="HN16" s="105"/>
      <c r="HO16" s="105"/>
      <c r="HP16" s="105"/>
      <c r="HQ16" s="105"/>
      <c r="HR16" s="105"/>
      <c r="HS16" s="105"/>
      <c r="HT16" s="105"/>
      <c r="HU16" s="105"/>
    </row>
    <row r="17" spans="4:229" ht="15" customHeight="1" thickBot="1" x14ac:dyDescent="0.3">
      <c r="D17" s="343" t="s">
        <v>167</v>
      </c>
      <c r="E17" s="343"/>
      <c r="F17" s="343"/>
      <c r="G17" s="343"/>
      <c r="H17" s="343"/>
      <c r="I17" s="343"/>
      <c r="J17" s="343"/>
      <c r="K17" s="343"/>
      <c r="L17" s="343"/>
      <c r="M17" s="343"/>
      <c r="N17" s="343"/>
      <c r="O17" s="343"/>
      <c r="Q17" s="98"/>
      <c r="R17" s="98"/>
      <c r="T17" s="343" t="s">
        <v>167</v>
      </c>
      <c r="U17" s="343"/>
      <c r="V17" s="343"/>
      <c r="W17" s="343"/>
      <c r="X17" s="343"/>
      <c r="Y17" s="343"/>
      <c r="Z17" s="343"/>
      <c r="AA17" s="343"/>
      <c r="AB17" s="343"/>
      <c r="AC17" s="343"/>
      <c r="AD17" s="343"/>
      <c r="AE17" s="343"/>
      <c r="AG17" s="98"/>
      <c r="AH17" s="343" t="s">
        <v>168</v>
      </c>
      <c r="AI17" s="343"/>
      <c r="AJ17" s="343"/>
      <c r="AK17" s="343"/>
      <c r="AL17" s="343"/>
      <c r="AM17" s="343"/>
      <c r="AN17" s="343"/>
      <c r="AO17" s="343"/>
      <c r="AP17" s="343"/>
      <c r="AQ17" s="343"/>
      <c r="AR17" s="343"/>
      <c r="AS17" s="343"/>
      <c r="AU17" s="98"/>
      <c r="AV17" s="104"/>
      <c r="AW17" s="104"/>
      <c r="AX17" s="104"/>
      <c r="AY17" s="107"/>
      <c r="AZ17" s="107"/>
      <c r="BA17" s="107"/>
      <c r="BB17" s="107"/>
      <c r="BC17" s="107"/>
      <c r="BD17" s="104"/>
      <c r="BE17" s="104"/>
      <c r="BF17" s="104"/>
      <c r="BG17" s="104"/>
      <c r="BH17" s="105"/>
      <c r="BI17" s="105"/>
      <c r="BJ17" s="105"/>
      <c r="BK17" s="105"/>
      <c r="BL17" s="105"/>
      <c r="BM17" s="105"/>
      <c r="BN17" s="105"/>
      <c r="BO17" s="105"/>
      <c r="BP17" s="105"/>
      <c r="BQ17" s="105"/>
      <c r="BR17" s="105"/>
      <c r="BS17" s="105"/>
      <c r="BT17" s="105"/>
      <c r="BU17" s="105"/>
      <c r="BV17" s="105"/>
      <c r="BW17" s="105"/>
      <c r="BX17" s="105"/>
      <c r="BY17" s="105"/>
      <c r="BZ17" s="105"/>
      <c r="CA17" s="105"/>
      <c r="CB17" s="105"/>
      <c r="CC17" s="105"/>
      <c r="CD17" s="105"/>
      <c r="CE17" s="105"/>
      <c r="CF17" s="105"/>
      <c r="CG17" s="105"/>
      <c r="CH17" s="105"/>
      <c r="CI17" s="105"/>
      <c r="CJ17" s="105"/>
      <c r="CK17" s="105"/>
      <c r="CL17" s="105"/>
      <c r="CM17" s="105"/>
      <c r="CN17" s="105"/>
      <c r="CO17" s="105"/>
      <c r="CP17" s="105"/>
      <c r="CQ17" s="105"/>
      <c r="CR17" s="105"/>
      <c r="CS17" s="105"/>
      <c r="CT17" s="105"/>
      <c r="CU17" s="105"/>
      <c r="CV17" s="105"/>
      <c r="CW17" s="105"/>
      <c r="CX17" s="105"/>
      <c r="CY17" s="105"/>
      <c r="CZ17" s="105"/>
      <c r="DA17" s="105"/>
      <c r="DB17" s="105"/>
      <c r="DC17" s="105"/>
      <c r="DD17" s="105"/>
      <c r="DE17" s="105"/>
      <c r="DF17" s="105"/>
      <c r="DG17" s="105"/>
      <c r="DH17" s="105"/>
      <c r="DI17" s="105"/>
      <c r="DJ17" s="105"/>
      <c r="DK17" s="105"/>
      <c r="DL17" s="105"/>
      <c r="DM17" s="105"/>
      <c r="DN17" s="105"/>
      <c r="DO17" s="105"/>
      <c r="DP17" s="105"/>
      <c r="DQ17" s="105"/>
      <c r="DR17" s="105"/>
      <c r="DS17" s="105"/>
      <c r="DT17" s="105"/>
      <c r="DU17" s="105"/>
      <c r="DV17" s="105"/>
      <c r="DW17" s="105"/>
      <c r="DX17" s="105"/>
      <c r="DY17" s="105"/>
      <c r="DZ17" s="105"/>
      <c r="EA17" s="105"/>
      <c r="EB17" s="105"/>
      <c r="EC17" s="105"/>
      <c r="ED17" s="105"/>
      <c r="EE17" s="105"/>
      <c r="EF17" s="105"/>
      <c r="EG17" s="105"/>
      <c r="EH17" s="105"/>
      <c r="EI17" s="105"/>
      <c r="EJ17" s="105"/>
      <c r="EK17" s="105"/>
      <c r="EL17" s="105"/>
      <c r="EM17" s="105"/>
      <c r="EN17" s="105"/>
      <c r="EO17" s="105"/>
      <c r="EP17" s="105"/>
      <c r="EQ17" s="105"/>
      <c r="ER17" s="105"/>
      <c r="ES17" s="105"/>
      <c r="ET17" s="105"/>
      <c r="EU17" s="105"/>
      <c r="EV17" s="105"/>
      <c r="EW17" s="105"/>
      <c r="EX17" s="105"/>
      <c r="EY17" s="105"/>
      <c r="EZ17" s="105"/>
      <c r="FA17" s="105"/>
      <c r="FB17" s="105"/>
      <c r="FC17" s="105"/>
      <c r="FD17" s="105"/>
      <c r="FE17" s="105"/>
      <c r="FF17" s="105"/>
      <c r="FG17" s="105"/>
      <c r="FH17" s="105"/>
      <c r="FI17" s="105"/>
      <c r="FJ17" s="105"/>
      <c r="FK17" s="105"/>
      <c r="FL17" s="105"/>
      <c r="FM17" s="105"/>
      <c r="FN17" s="105"/>
      <c r="FO17" s="105"/>
      <c r="FP17" s="105"/>
      <c r="FQ17" s="105"/>
      <c r="FR17" s="105"/>
      <c r="FS17" s="105"/>
      <c r="FT17" s="105"/>
      <c r="FU17" s="105"/>
      <c r="FV17" s="105"/>
      <c r="FW17" s="105"/>
      <c r="FX17" s="105"/>
      <c r="FY17" s="105"/>
      <c r="FZ17" s="105"/>
      <c r="GA17" s="105"/>
      <c r="GB17" s="105"/>
      <c r="GC17" s="105"/>
      <c r="GD17" s="105"/>
      <c r="GE17" s="105"/>
      <c r="GF17" s="105"/>
      <c r="GG17" s="105"/>
      <c r="GH17" s="105"/>
      <c r="GI17" s="105"/>
      <c r="GJ17" s="105"/>
      <c r="GK17" s="105"/>
      <c r="GL17" s="105"/>
      <c r="GM17" s="105"/>
      <c r="GN17" s="105"/>
      <c r="GO17" s="105"/>
      <c r="GP17" s="105"/>
      <c r="GQ17" s="105"/>
      <c r="GR17" s="105"/>
      <c r="GS17" s="105"/>
      <c r="GT17" s="105"/>
      <c r="GU17" s="105"/>
      <c r="GV17" s="105"/>
      <c r="GW17" s="105"/>
      <c r="GX17" s="105"/>
      <c r="GY17" s="105"/>
      <c r="GZ17" s="105"/>
      <c r="HA17" s="105"/>
      <c r="HB17" s="105"/>
      <c r="HC17" s="105"/>
      <c r="HD17" s="105"/>
      <c r="HE17" s="105"/>
      <c r="HF17" s="105"/>
      <c r="HG17" s="105"/>
      <c r="HH17" s="105"/>
      <c r="HI17" s="105"/>
      <c r="HJ17" s="105"/>
      <c r="HK17" s="105"/>
      <c r="HL17" s="105"/>
      <c r="HM17" s="105"/>
      <c r="HN17" s="105"/>
      <c r="HO17" s="105"/>
      <c r="HP17" s="105"/>
      <c r="HQ17" s="105"/>
      <c r="HR17" s="105"/>
      <c r="HS17" s="105"/>
      <c r="HT17" s="105"/>
      <c r="HU17" s="105"/>
    </row>
    <row r="18" spans="4:229" ht="15" customHeight="1" thickTop="1" thickBot="1" x14ac:dyDescent="0.3">
      <c r="D18" s="343"/>
      <c r="E18" s="343"/>
      <c r="F18" s="343"/>
      <c r="G18" s="343"/>
      <c r="H18" s="343"/>
      <c r="I18" s="343"/>
      <c r="J18" s="343"/>
      <c r="K18" s="343"/>
      <c r="L18" s="343"/>
      <c r="M18" s="343"/>
      <c r="N18" s="343"/>
      <c r="O18" s="343"/>
      <c r="Q18" s="98"/>
      <c r="R18" s="98"/>
      <c r="T18" s="343"/>
      <c r="U18" s="343"/>
      <c r="V18" s="343"/>
      <c r="W18" s="343"/>
      <c r="X18" s="343"/>
      <c r="Y18" s="343"/>
      <c r="Z18" s="343"/>
      <c r="AA18" s="343"/>
      <c r="AB18" s="343"/>
      <c r="AC18" s="343"/>
      <c r="AD18" s="343"/>
      <c r="AE18" s="343"/>
      <c r="AG18" s="98"/>
      <c r="AH18" s="343"/>
      <c r="AI18" s="343"/>
      <c r="AJ18" s="343"/>
      <c r="AK18" s="343"/>
      <c r="AL18" s="343"/>
      <c r="AM18" s="343"/>
      <c r="AN18" s="343"/>
      <c r="AO18" s="343"/>
      <c r="AP18" s="343"/>
      <c r="AQ18" s="343"/>
      <c r="AR18" s="343"/>
      <c r="AS18" s="343"/>
      <c r="AU18" s="98"/>
      <c r="AV18" s="104"/>
      <c r="AW18" s="104"/>
      <c r="AX18" s="104"/>
      <c r="AY18" s="107"/>
      <c r="AZ18" s="107"/>
      <c r="BA18" s="107"/>
      <c r="BB18" s="107"/>
      <c r="BC18" s="107"/>
      <c r="BD18" s="104"/>
      <c r="BE18" s="104"/>
      <c r="BF18" s="104"/>
      <c r="BG18" s="104"/>
      <c r="BH18" s="105"/>
      <c r="BI18" s="105"/>
      <c r="BJ18" s="105"/>
      <c r="BK18" s="105"/>
      <c r="BL18" s="105"/>
      <c r="BM18" s="104"/>
      <c r="BN18" s="104"/>
      <c r="BO18" s="105"/>
      <c r="BP18" s="105"/>
      <c r="BQ18" s="105"/>
      <c r="BR18" s="105"/>
      <c r="BS18" s="105"/>
      <c r="BT18" s="105"/>
      <c r="BU18" s="105"/>
      <c r="BV18" s="105"/>
      <c r="BW18" s="105"/>
      <c r="BX18" s="105"/>
      <c r="BY18" s="105"/>
      <c r="BZ18" s="105"/>
      <c r="CA18" s="105"/>
      <c r="CB18" s="105"/>
      <c r="CC18" s="105"/>
      <c r="CD18" s="105"/>
      <c r="CE18" s="105"/>
      <c r="CF18" s="105"/>
      <c r="CG18" s="105"/>
      <c r="CH18" s="105"/>
      <c r="CI18" s="105"/>
      <c r="CJ18" s="105"/>
      <c r="CK18" s="105"/>
      <c r="CL18" s="105"/>
      <c r="CM18" s="105"/>
      <c r="CN18" s="105"/>
      <c r="CO18" s="105"/>
      <c r="CP18" s="105"/>
      <c r="CQ18" s="105"/>
      <c r="CR18" s="105"/>
      <c r="CS18" s="105"/>
      <c r="CT18" s="105"/>
      <c r="CU18" s="105"/>
      <c r="CV18" s="105"/>
      <c r="CW18" s="105"/>
      <c r="CX18" s="105"/>
      <c r="CY18" s="105"/>
      <c r="CZ18" s="105"/>
      <c r="DA18" s="105"/>
      <c r="DB18" s="105"/>
      <c r="DC18" s="105"/>
      <c r="DD18" s="105"/>
      <c r="DE18" s="105"/>
      <c r="DF18" s="105"/>
      <c r="DG18" s="105"/>
      <c r="DH18" s="105"/>
      <c r="DI18" s="105"/>
      <c r="DJ18" s="105"/>
      <c r="DK18" s="105"/>
      <c r="DL18" s="105"/>
      <c r="DM18" s="105"/>
      <c r="DN18" s="105"/>
      <c r="DO18" s="105"/>
      <c r="DP18" s="105"/>
      <c r="DQ18" s="105"/>
      <c r="DR18" s="105"/>
      <c r="DS18" s="105"/>
      <c r="DT18" s="105"/>
      <c r="DU18" s="105"/>
      <c r="DV18" s="105"/>
      <c r="DW18" s="105"/>
      <c r="DX18" s="105"/>
      <c r="DY18" s="105"/>
      <c r="DZ18" s="105"/>
      <c r="EA18" s="105"/>
      <c r="EB18" s="105"/>
      <c r="EC18" s="105"/>
      <c r="ED18" s="105"/>
      <c r="EE18" s="105"/>
      <c r="EF18" s="105"/>
      <c r="EG18" s="105"/>
      <c r="EH18" s="105"/>
      <c r="EI18" s="105"/>
      <c r="EJ18" s="105"/>
      <c r="EK18" s="105"/>
      <c r="EL18" s="105"/>
      <c r="EM18" s="105"/>
      <c r="EN18" s="105"/>
      <c r="EO18" s="105"/>
      <c r="EP18" s="105"/>
      <c r="EQ18" s="105"/>
      <c r="ER18" s="105"/>
      <c r="ES18" s="105"/>
      <c r="ET18" s="105"/>
      <c r="EU18" s="105"/>
      <c r="EV18" s="105"/>
      <c r="EW18" s="105"/>
      <c r="EX18" s="105"/>
      <c r="EY18" s="105"/>
      <c r="EZ18" s="105"/>
      <c r="FA18" s="105"/>
      <c r="FB18" s="105"/>
      <c r="FC18" s="105"/>
      <c r="FD18" s="105"/>
      <c r="FE18" s="105"/>
      <c r="FF18" s="105"/>
      <c r="FG18" s="105"/>
      <c r="FH18" s="105"/>
      <c r="FI18" s="105"/>
      <c r="FJ18" s="105"/>
      <c r="FK18" s="105"/>
      <c r="FL18" s="105"/>
      <c r="FM18" s="105"/>
      <c r="FN18" s="105"/>
      <c r="FO18" s="105"/>
      <c r="FP18" s="105"/>
      <c r="FQ18" s="105"/>
      <c r="FR18" s="105"/>
      <c r="FS18" s="105"/>
      <c r="FT18" s="105"/>
      <c r="FU18" s="105"/>
      <c r="FV18" s="105"/>
      <c r="FW18" s="105"/>
      <c r="FX18" s="105"/>
      <c r="FY18" s="105"/>
      <c r="FZ18" s="105"/>
      <c r="GA18" s="105"/>
      <c r="GB18" s="105"/>
      <c r="GC18" s="105"/>
      <c r="GD18" s="105"/>
      <c r="GE18" s="105"/>
      <c r="GF18" s="105"/>
      <c r="GG18" s="105"/>
      <c r="GH18" s="105"/>
      <c r="GI18" s="105"/>
      <c r="GJ18" s="105"/>
      <c r="GK18" s="105"/>
      <c r="GL18" s="105"/>
      <c r="GM18" s="105"/>
      <c r="GN18" s="105"/>
      <c r="GO18" s="105"/>
      <c r="GP18" s="105"/>
      <c r="GQ18" s="105"/>
      <c r="GR18" s="105"/>
      <c r="GS18" s="105"/>
      <c r="GT18" s="105"/>
      <c r="GU18" s="105"/>
      <c r="GV18" s="105"/>
      <c r="GW18" s="105"/>
      <c r="GX18" s="105"/>
      <c r="GY18" s="105"/>
      <c r="GZ18" s="105"/>
      <c r="HA18" s="105"/>
      <c r="HB18" s="105"/>
      <c r="HC18" s="105"/>
      <c r="HD18" s="105"/>
      <c r="HE18" s="105"/>
      <c r="HF18" s="105"/>
      <c r="HG18" s="105"/>
      <c r="HH18" s="105"/>
      <c r="HI18" s="105"/>
      <c r="HJ18" s="105"/>
      <c r="HK18" s="105"/>
      <c r="HL18" s="105"/>
      <c r="HM18" s="105"/>
      <c r="HN18" s="105"/>
      <c r="HO18" s="105"/>
      <c r="HP18" s="105"/>
      <c r="HQ18" s="105"/>
      <c r="HR18" s="105"/>
      <c r="HS18" s="105"/>
      <c r="HT18" s="105"/>
      <c r="HU18" s="105"/>
    </row>
    <row r="19" spans="4:229" ht="15" customHeight="1" thickTop="1" thickBot="1" x14ac:dyDescent="0.3">
      <c r="D19" s="271" t="s">
        <v>1066</v>
      </c>
      <c r="E19" s="271"/>
      <c r="F19" s="271"/>
      <c r="G19" s="271"/>
      <c r="H19" s="271"/>
      <c r="I19" s="271"/>
      <c r="J19" s="271"/>
      <c r="K19" s="271"/>
      <c r="L19" s="271"/>
      <c r="M19" s="108"/>
      <c r="N19" s="342"/>
      <c r="O19" s="342"/>
      <c r="Q19" s="97"/>
      <c r="R19" s="97"/>
      <c r="T19" s="271" t="s">
        <v>1078</v>
      </c>
      <c r="U19" s="271"/>
      <c r="V19" s="271"/>
      <c r="W19" s="271"/>
      <c r="X19" s="271"/>
      <c r="Y19" s="271"/>
      <c r="Z19" s="271"/>
      <c r="AA19" s="271"/>
      <c r="AB19" s="271"/>
      <c r="AC19" s="15"/>
      <c r="AD19" s="342"/>
      <c r="AE19" s="342"/>
      <c r="AG19" s="97"/>
      <c r="AH19" s="346" t="s">
        <v>169</v>
      </c>
      <c r="AI19" s="346"/>
      <c r="AJ19" s="346"/>
      <c r="AK19" s="346"/>
      <c r="AL19" s="346"/>
      <c r="AM19" s="346"/>
      <c r="AN19" s="346"/>
      <c r="AO19" s="346"/>
      <c r="AP19" s="346"/>
      <c r="AQ19" s="15"/>
      <c r="AR19" s="347"/>
      <c r="AS19" s="347"/>
      <c r="AV19" s="329" t="e">
        <f>VLOOKUP(N19,Liste!$A:$B,2,0)</f>
        <v>#N/A</v>
      </c>
      <c r="AW19" s="329"/>
      <c r="AX19" s="109" t="e">
        <f>VLOOKUP(AD19,Liste!$A:$B,2,0)</f>
        <v>#N/A</v>
      </c>
      <c r="AY19" s="107"/>
      <c r="AZ19" s="107"/>
      <c r="BA19" s="107"/>
      <c r="BB19" s="107"/>
      <c r="BC19" s="107"/>
      <c r="BD19" s="104"/>
      <c r="BE19" s="104"/>
      <c r="BF19" s="104"/>
      <c r="BG19" s="104"/>
      <c r="BH19" s="105"/>
      <c r="BI19" s="105"/>
      <c r="BJ19" s="105"/>
      <c r="BK19" s="105"/>
      <c r="BL19" s="105"/>
      <c r="BM19" s="104"/>
      <c r="BN19" s="104"/>
      <c r="BO19" s="105"/>
      <c r="BP19" s="105"/>
      <c r="BQ19" s="105"/>
      <c r="BR19" s="105"/>
      <c r="BS19" s="105"/>
      <c r="BT19" s="105"/>
      <c r="BU19" s="105"/>
      <c r="BV19" s="105"/>
      <c r="BW19" s="105"/>
      <c r="BX19" s="105"/>
      <c r="BY19" s="105"/>
      <c r="BZ19" s="105"/>
      <c r="CA19" s="105"/>
      <c r="CB19" s="105"/>
      <c r="CC19" s="105"/>
      <c r="CD19" s="105"/>
      <c r="CE19" s="105"/>
      <c r="CF19" s="105"/>
      <c r="CG19" s="105"/>
      <c r="CH19" s="105"/>
      <c r="CI19" s="105"/>
      <c r="CJ19" s="105"/>
      <c r="CK19" s="105"/>
      <c r="CL19" s="105"/>
      <c r="CM19" s="105"/>
      <c r="CN19" s="105"/>
      <c r="CO19" s="105"/>
      <c r="CP19" s="105"/>
      <c r="CQ19" s="105"/>
      <c r="CR19" s="105"/>
      <c r="CS19" s="105"/>
      <c r="CT19" s="105"/>
      <c r="CU19" s="105"/>
      <c r="CV19" s="105"/>
      <c r="CW19" s="105"/>
      <c r="CX19" s="105"/>
      <c r="CY19" s="105"/>
      <c r="CZ19" s="105"/>
      <c r="DA19" s="105"/>
      <c r="DB19" s="105"/>
      <c r="DC19" s="105"/>
      <c r="DD19" s="105"/>
      <c r="DE19" s="105"/>
      <c r="DF19" s="105"/>
      <c r="DG19" s="105"/>
      <c r="DH19" s="105"/>
      <c r="DI19" s="105"/>
      <c r="DJ19" s="105"/>
      <c r="DK19" s="105"/>
      <c r="DL19" s="105"/>
      <c r="DM19" s="105"/>
      <c r="DN19" s="105"/>
      <c r="DO19" s="105"/>
      <c r="DP19" s="105"/>
      <c r="DQ19" s="105"/>
      <c r="DR19" s="105"/>
      <c r="DS19" s="105"/>
      <c r="DT19" s="105"/>
      <c r="DU19" s="105"/>
      <c r="DV19" s="105"/>
      <c r="DW19" s="105"/>
      <c r="DX19" s="105"/>
      <c r="DY19" s="105"/>
      <c r="DZ19" s="105"/>
      <c r="EA19" s="105"/>
      <c r="EB19" s="105"/>
      <c r="EC19" s="105"/>
      <c r="ED19" s="105"/>
      <c r="EE19" s="105"/>
      <c r="EF19" s="105"/>
      <c r="EG19" s="105"/>
      <c r="EH19" s="105"/>
      <c r="EI19" s="105"/>
      <c r="EJ19" s="105"/>
      <c r="EK19" s="105"/>
      <c r="EL19" s="105"/>
      <c r="EM19" s="105"/>
      <c r="EN19" s="105"/>
      <c r="EO19" s="105"/>
      <c r="EP19" s="105"/>
      <c r="EQ19" s="105"/>
      <c r="ER19" s="105"/>
      <c r="ES19" s="105"/>
      <c r="ET19" s="105"/>
      <c r="EU19" s="105"/>
      <c r="EV19" s="105"/>
      <c r="EW19" s="105"/>
      <c r="EX19" s="105"/>
      <c r="EY19" s="105"/>
      <c r="EZ19" s="105"/>
      <c r="FA19" s="105"/>
      <c r="FB19" s="105"/>
      <c r="FC19" s="105"/>
      <c r="FD19" s="105"/>
      <c r="FE19" s="105"/>
      <c r="FF19" s="105"/>
      <c r="FG19" s="105"/>
      <c r="FH19" s="105"/>
      <c r="FI19" s="105"/>
      <c r="FJ19" s="105"/>
      <c r="FK19" s="105"/>
      <c r="FL19" s="105"/>
      <c r="FM19" s="105"/>
      <c r="FN19" s="105"/>
      <c r="FO19" s="105"/>
      <c r="FP19" s="105"/>
      <c r="FQ19" s="105"/>
      <c r="FR19" s="105"/>
      <c r="FS19" s="105"/>
      <c r="FT19" s="105"/>
      <c r="FU19" s="105"/>
      <c r="FV19" s="105"/>
      <c r="FW19" s="105"/>
      <c r="FX19" s="105"/>
      <c r="FY19" s="105"/>
      <c r="FZ19" s="105"/>
      <c r="GA19" s="105"/>
      <c r="GB19" s="105"/>
      <c r="GC19" s="105"/>
      <c r="GD19" s="105"/>
      <c r="GE19" s="105"/>
      <c r="GF19" s="105"/>
      <c r="GG19" s="105"/>
      <c r="GH19" s="105"/>
      <c r="GI19" s="105"/>
      <c r="GJ19" s="105"/>
      <c r="GK19" s="105"/>
      <c r="GL19" s="105"/>
      <c r="GM19" s="105"/>
      <c r="GN19" s="105"/>
      <c r="GO19" s="105"/>
      <c r="GP19" s="105"/>
      <c r="GQ19" s="105"/>
      <c r="GR19" s="105"/>
      <c r="GS19" s="105"/>
      <c r="GT19" s="105"/>
      <c r="GU19" s="105"/>
      <c r="GV19" s="105"/>
      <c r="GW19" s="105"/>
      <c r="GX19" s="105"/>
      <c r="GY19" s="105"/>
      <c r="GZ19" s="105"/>
      <c r="HA19" s="105"/>
      <c r="HB19" s="105"/>
      <c r="HC19" s="105"/>
      <c r="HD19" s="105"/>
      <c r="HE19" s="105"/>
      <c r="HF19" s="105"/>
      <c r="HG19" s="105"/>
      <c r="HH19" s="105"/>
      <c r="HI19" s="105"/>
      <c r="HJ19" s="105"/>
      <c r="HK19" s="105"/>
      <c r="HL19" s="105"/>
      <c r="HM19" s="105"/>
      <c r="HN19" s="105"/>
      <c r="HO19" s="105"/>
      <c r="HP19" s="105"/>
      <c r="HQ19" s="105"/>
      <c r="HR19" s="105"/>
      <c r="HS19" s="105"/>
      <c r="HT19" s="105"/>
      <c r="HU19" s="105"/>
    </row>
    <row r="20" spans="4:229" ht="15" customHeight="1" thickTop="1" thickBot="1" x14ac:dyDescent="0.3">
      <c r="D20" s="271"/>
      <c r="E20" s="271"/>
      <c r="F20" s="271"/>
      <c r="G20" s="271"/>
      <c r="H20" s="271"/>
      <c r="I20" s="271"/>
      <c r="J20" s="271"/>
      <c r="K20" s="271"/>
      <c r="L20" s="271"/>
      <c r="M20" s="108"/>
      <c r="N20" s="342"/>
      <c r="O20" s="342"/>
      <c r="Q20" s="97"/>
      <c r="R20" s="97"/>
      <c r="T20" s="271"/>
      <c r="U20" s="271"/>
      <c r="V20" s="271"/>
      <c r="W20" s="271"/>
      <c r="X20" s="271"/>
      <c r="Y20" s="271"/>
      <c r="Z20" s="271"/>
      <c r="AA20" s="271"/>
      <c r="AB20" s="271"/>
      <c r="AC20" s="15"/>
      <c r="AD20" s="342"/>
      <c r="AE20" s="342"/>
      <c r="AG20" s="97"/>
      <c r="AH20" s="346"/>
      <c r="AI20" s="346"/>
      <c r="AJ20" s="346"/>
      <c r="AK20" s="346"/>
      <c r="AL20" s="346"/>
      <c r="AM20" s="346"/>
      <c r="AN20" s="346"/>
      <c r="AO20" s="346"/>
      <c r="AP20" s="346"/>
      <c r="AQ20" s="110"/>
      <c r="AR20" s="332"/>
      <c r="AS20" s="332"/>
      <c r="AV20" s="329"/>
      <c r="AW20" s="329"/>
      <c r="AX20" s="109"/>
      <c r="AY20" s="107"/>
      <c r="AZ20" s="107"/>
      <c r="BA20" s="107"/>
      <c r="BB20" s="107"/>
      <c r="BC20" s="107"/>
      <c r="BD20" s="104"/>
      <c r="BE20" s="104"/>
      <c r="BF20" s="104"/>
      <c r="BG20" s="104"/>
      <c r="BH20" s="105"/>
      <c r="BI20" s="105"/>
      <c r="BJ20" s="105"/>
      <c r="BK20" s="105"/>
      <c r="BL20" s="105"/>
      <c r="BM20" s="105"/>
      <c r="BN20" s="105"/>
      <c r="BO20" s="105"/>
      <c r="BP20" s="105"/>
      <c r="BQ20" s="105"/>
      <c r="BR20" s="105"/>
      <c r="BS20" s="105"/>
      <c r="BT20" s="105"/>
      <c r="BU20" s="105"/>
      <c r="BV20" s="105"/>
      <c r="BW20" s="105"/>
      <c r="BX20" s="105"/>
      <c r="BY20" s="105"/>
      <c r="BZ20" s="105"/>
      <c r="CA20" s="105"/>
      <c r="CB20" s="105"/>
      <c r="CC20" s="105"/>
      <c r="CD20" s="105"/>
      <c r="CE20" s="105"/>
      <c r="CF20" s="105"/>
      <c r="CG20" s="105"/>
      <c r="CH20" s="105"/>
      <c r="CI20" s="105"/>
      <c r="CJ20" s="105"/>
      <c r="CK20" s="105"/>
      <c r="CL20" s="105"/>
      <c r="CM20" s="105"/>
      <c r="CN20" s="105"/>
      <c r="CO20" s="105"/>
      <c r="CP20" s="105"/>
      <c r="CQ20" s="105"/>
      <c r="CR20" s="105"/>
      <c r="CS20" s="105"/>
      <c r="CT20" s="105"/>
      <c r="CU20" s="105"/>
      <c r="CV20" s="105"/>
      <c r="CW20" s="105"/>
      <c r="CX20" s="105"/>
      <c r="CY20" s="105"/>
      <c r="CZ20" s="105"/>
      <c r="DA20" s="105"/>
      <c r="DB20" s="105"/>
      <c r="DC20" s="105"/>
      <c r="DD20" s="105"/>
      <c r="DE20" s="105"/>
      <c r="DF20" s="105"/>
      <c r="DG20" s="105"/>
      <c r="DH20" s="105"/>
      <c r="DI20" s="105"/>
      <c r="DJ20" s="105"/>
      <c r="DK20" s="105"/>
      <c r="DL20" s="105"/>
      <c r="DM20" s="105"/>
      <c r="DN20" s="105"/>
      <c r="DO20" s="105"/>
      <c r="DP20" s="105"/>
      <c r="DQ20" s="105"/>
      <c r="DR20" s="105"/>
      <c r="DS20" s="105"/>
      <c r="DT20" s="105"/>
      <c r="DU20" s="105"/>
      <c r="DV20" s="105"/>
      <c r="DW20" s="105"/>
      <c r="DX20" s="105"/>
      <c r="DY20" s="105"/>
      <c r="DZ20" s="105"/>
      <c r="EA20" s="105"/>
      <c r="EB20" s="105"/>
      <c r="EC20" s="105"/>
      <c r="ED20" s="105"/>
      <c r="EE20" s="105"/>
      <c r="EF20" s="105"/>
      <c r="EG20" s="105"/>
      <c r="EH20" s="105"/>
      <c r="EI20" s="105"/>
      <c r="EJ20" s="105"/>
      <c r="EK20" s="105"/>
      <c r="EL20" s="105"/>
      <c r="EM20" s="105"/>
      <c r="EN20" s="105"/>
      <c r="EO20" s="105"/>
      <c r="EP20" s="105"/>
      <c r="EQ20" s="105"/>
      <c r="ER20" s="105"/>
      <c r="ES20" s="105"/>
      <c r="ET20" s="105"/>
      <c r="EU20" s="105"/>
      <c r="EV20" s="105"/>
      <c r="EW20" s="105"/>
      <c r="EX20" s="105"/>
      <c r="EY20" s="105"/>
      <c r="EZ20" s="105"/>
      <c r="FA20" s="105"/>
      <c r="FB20" s="105"/>
      <c r="FC20" s="105"/>
      <c r="FD20" s="105"/>
      <c r="FE20" s="105"/>
      <c r="FF20" s="105"/>
      <c r="FG20" s="105"/>
      <c r="FH20" s="105"/>
      <c r="FI20" s="105"/>
      <c r="FJ20" s="105"/>
      <c r="FK20" s="105"/>
      <c r="FL20" s="105"/>
      <c r="FM20" s="105"/>
      <c r="FN20" s="105"/>
      <c r="FO20" s="105"/>
      <c r="FP20" s="105"/>
      <c r="FQ20" s="105"/>
      <c r="FR20" s="105"/>
      <c r="FS20" s="105"/>
      <c r="FT20" s="105"/>
      <c r="FU20" s="105"/>
      <c r="FV20" s="105"/>
      <c r="FW20" s="105"/>
      <c r="FX20" s="105"/>
      <c r="FY20" s="105"/>
      <c r="FZ20" s="105"/>
      <c r="GA20" s="105"/>
      <c r="GB20" s="105"/>
      <c r="GC20" s="105"/>
      <c r="GD20" s="105"/>
      <c r="GE20" s="105"/>
      <c r="GF20" s="105"/>
      <c r="GG20" s="105"/>
      <c r="GH20" s="105"/>
      <c r="GI20" s="105"/>
      <c r="GJ20" s="105"/>
      <c r="GK20" s="105"/>
      <c r="GL20" s="105"/>
      <c r="GM20" s="105"/>
      <c r="GN20" s="105"/>
      <c r="GO20" s="105"/>
      <c r="GP20" s="105"/>
      <c r="GQ20" s="105"/>
      <c r="GR20" s="105"/>
      <c r="GS20" s="105"/>
      <c r="GT20" s="105"/>
      <c r="GU20" s="105"/>
      <c r="GV20" s="105"/>
      <c r="GW20" s="105"/>
      <c r="GX20" s="105"/>
      <c r="GY20" s="105"/>
      <c r="GZ20" s="105"/>
      <c r="HA20" s="105"/>
      <c r="HB20" s="105"/>
      <c r="HC20" s="105"/>
      <c r="HD20" s="105"/>
      <c r="HE20" s="105"/>
      <c r="HF20" s="105"/>
      <c r="HG20" s="105"/>
      <c r="HH20" s="105"/>
      <c r="HI20" s="105"/>
      <c r="HJ20" s="105"/>
      <c r="HK20" s="105"/>
      <c r="HL20" s="105"/>
      <c r="HM20" s="105"/>
      <c r="HN20" s="105"/>
      <c r="HO20" s="105"/>
      <c r="HP20" s="105"/>
      <c r="HQ20" s="105"/>
      <c r="HR20" s="105"/>
      <c r="HS20" s="105"/>
      <c r="HT20" s="105"/>
      <c r="HU20" s="105"/>
    </row>
    <row r="21" spans="4:229" ht="15" customHeight="1" thickBot="1" x14ac:dyDescent="0.35">
      <c r="D21" s="271" t="s">
        <v>1070</v>
      </c>
      <c r="E21" s="271"/>
      <c r="F21" s="271"/>
      <c r="G21" s="271"/>
      <c r="H21" s="271"/>
      <c r="I21" s="271"/>
      <c r="J21" s="271"/>
      <c r="K21" s="271"/>
      <c r="L21" s="271"/>
      <c r="M21" s="111"/>
      <c r="N21" s="342"/>
      <c r="O21" s="342"/>
      <c r="Q21" s="96"/>
      <c r="R21" s="96"/>
      <c r="T21" s="330" t="s">
        <v>170</v>
      </c>
      <c r="U21" s="330"/>
      <c r="V21" s="330"/>
      <c r="W21" s="330"/>
      <c r="X21" s="330"/>
      <c r="Y21" s="330"/>
      <c r="Z21" s="330"/>
      <c r="AA21" s="330"/>
      <c r="AB21" s="330"/>
      <c r="AC21" s="14"/>
      <c r="AD21" s="331"/>
      <c r="AE21" s="331"/>
      <c r="AV21" s="329" t="e">
        <f>VLOOKUP(N21,Liste!$A:$B,2,0)</f>
        <v>#N/A</v>
      </c>
      <c r="AW21" s="329"/>
      <c r="AX21" s="109" t="e">
        <f>VLOOKUP(AD21,Liste!$A:$B,2,0)</f>
        <v>#N/A</v>
      </c>
      <c r="AY21" s="107"/>
      <c r="AZ21" s="107"/>
      <c r="BA21" s="107"/>
      <c r="BB21" s="107"/>
      <c r="BC21" s="107"/>
      <c r="BD21" s="104"/>
      <c r="BE21" s="104"/>
      <c r="BF21" s="104"/>
      <c r="BG21" s="104"/>
      <c r="BH21" s="105"/>
      <c r="BI21" s="105"/>
      <c r="BJ21" s="105"/>
      <c r="BK21" s="105"/>
      <c r="BL21" s="105"/>
      <c r="BM21" s="105"/>
      <c r="BN21" s="105"/>
      <c r="BO21" s="105"/>
      <c r="BP21" s="105"/>
      <c r="BQ21" s="105"/>
      <c r="BR21" s="105"/>
      <c r="BS21" s="105"/>
      <c r="BT21" s="105"/>
      <c r="BU21" s="105"/>
      <c r="BV21" s="105"/>
      <c r="BW21" s="105"/>
      <c r="BX21" s="105"/>
      <c r="BY21" s="105"/>
      <c r="BZ21" s="105"/>
      <c r="CA21" s="105"/>
      <c r="CB21" s="105"/>
      <c r="CC21" s="105"/>
      <c r="CD21" s="105"/>
      <c r="CE21" s="105"/>
      <c r="CF21" s="105"/>
      <c r="CG21" s="105"/>
      <c r="CH21" s="105"/>
      <c r="CI21" s="105"/>
      <c r="CJ21" s="105"/>
      <c r="CK21" s="105"/>
      <c r="CL21" s="105"/>
      <c r="CM21" s="105"/>
      <c r="CN21" s="105"/>
      <c r="CO21" s="105"/>
      <c r="CP21" s="105"/>
      <c r="CQ21" s="105"/>
      <c r="CR21" s="105"/>
      <c r="CS21" s="105"/>
      <c r="CT21" s="105"/>
      <c r="CU21" s="105"/>
      <c r="CV21" s="105"/>
      <c r="CW21" s="105"/>
      <c r="CX21" s="105"/>
      <c r="CY21" s="105"/>
      <c r="CZ21" s="105"/>
      <c r="DA21" s="105"/>
      <c r="DB21" s="105"/>
      <c r="DC21" s="105"/>
      <c r="DD21" s="105"/>
      <c r="DE21" s="105"/>
      <c r="DF21" s="105"/>
      <c r="DG21" s="105"/>
      <c r="DH21" s="105"/>
      <c r="DI21" s="105"/>
      <c r="DJ21" s="105"/>
      <c r="DK21" s="105"/>
      <c r="DL21" s="105"/>
      <c r="DM21" s="105"/>
      <c r="DN21" s="105"/>
      <c r="DO21" s="105"/>
      <c r="DP21" s="105"/>
      <c r="DQ21" s="105"/>
      <c r="DR21" s="105"/>
      <c r="DS21" s="105"/>
      <c r="DT21" s="105"/>
      <c r="DU21" s="105"/>
      <c r="DV21" s="105"/>
      <c r="DW21" s="105"/>
      <c r="DX21" s="105"/>
      <c r="DY21" s="105"/>
      <c r="DZ21" s="105"/>
      <c r="EA21" s="105"/>
      <c r="EB21" s="105"/>
      <c r="EC21" s="105"/>
      <c r="ED21" s="105"/>
      <c r="EE21" s="105"/>
      <c r="EF21" s="105"/>
      <c r="EG21" s="105"/>
      <c r="EH21" s="105"/>
      <c r="EI21" s="105"/>
      <c r="EJ21" s="105"/>
      <c r="EK21" s="105"/>
      <c r="EL21" s="105"/>
      <c r="EM21" s="105"/>
      <c r="EN21" s="105"/>
      <c r="EO21" s="105"/>
      <c r="EP21" s="105"/>
      <c r="EQ21" s="105"/>
      <c r="ER21" s="105"/>
      <c r="ES21" s="105"/>
      <c r="ET21" s="105"/>
      <c r="EU21" s="105"/>
      <c r="EV21" s="105"/>
      <c r="EW21" s="105"/>
      <c r="EX21" s="105"/>
      <c r="EY21" s="105"/>
      <c r="EZ21" s="105"/>
      <c r="FA21" s="105"/>
      <c r="FB21" s="105"/>
      <c r="FC21" s="105"/>
      <c r="FD21" s="105"/>
      <c r="FE21" s="105"/>
      <c r="FF21" s="105"/>
      <c r="FG21" s="105"/>
      <c r="FH21" s="105"/>
      <c r="FI21" s="105"/>
      <c r="FJ21" s="105"/>
      <c r="FK21" s="105"/>
      <c r="FL21" s="105"/>
      <c r="FM21" s="105"/>
      <c r="FN21" s="105"/>
      <c r="FO21" s="105"/>
      <c r="FP21" s="105"/>
      <c r="FQ21" s="105"/>
      <c r="FR21" s="105"/>
      <c r="FS21" s="105"/>
      <c r="FT21" s="105"/>
      <c r="FU21" s="105"/>
      <c r="FV21" s="105"/>
      <c r="FW21" s="105"/>
      <c r="FX21" s="105"/>
      <c r="FY21" s="105"/>
      <c r="FZ21" s="105"/>
      <c r="GA21" s="105"/>
      <c r="GB21" s="105"/>
      <c r="GC21" s="105"/>
      <c r="GD21" s="105"/>
      <c r="GE21" s="105"/>
      <c r="GF21" s="105"/>
      <c r="GG21" s="105"/>
      <c r="GH21" s="105"/>
      <c r="GI21" s="105"/>
      <c r="GJ21" s="105"/>
      <c r="GK21" s="105"/>
      <c r="GL21" s="105"/>
      <c r="GM21" s="105"/>
      <c r="GN21" s="105"/>
      <c r="GO21" s="105"/>
      <c r="GP21" s="105"/>
      <c r="GQ21" s="105"/>
      <c r="GR21" s="105"/>
      <c r="GS21" s="105"/>
      <c r="GT21" s="105"/>
      <c r="GU21" s="105"/>
      <c r="GV21" s="105"/>
      <c r="GW21" s="105"/>
      <c r="GX21" s="105"/>
      <c r="GY21" s="105"/>
      <c r="GZ21" s="105"/>
      <c r="HA21" s="105"/>
      <c r="HB21" s="105"/>
      <c r="HC21" s="105"/>
      <c r="HD21" s="105"/>
      <c r="HE21" s="105"/>
      <c r="HF21" s="105"/>
      <c r="HG21" s="105"/>
      <c r="HH21" s="105"/>
      <c r="HI21" s="105"/>
      <c r="HJ21" s="105"/>
      <c r="HK21" s="105"/>
      <c r="HL21" s="105"/>
      <c r="HM21" s="105"/>
      <c r="HN21" s="105"/>
      <c r="HO21" s="105"/>
      <c r="HP21" s="105"/>
      <c r="HQ21" s="105"/>
      <c r="HR21" s="105"/>
      <c r="HS21" s="105"/>
      <c r="HT21" s="105"/>
      <c r="HU21" s="105"/>
    </row>
    <row r="22" spans="4:229" ht="15" customHeight="1" thickBot="1" x14ac:dyDescent="0.35">
      <c r="D22" s="271"/>
      <c r="E22" s="271"/>
      <c r="F22" s="271"/>
      <c r="G22" s="271"/>
      <c r="H22" s="271"/>
      <c r="I22" s="271"/>
      <c r="J22" s="271"/>
      <c r="K22" s="271"/>
      <c r="L22" s="271"/>
      <c r="M22" s="111"/>
      <c r="N22" s="342"/>
      <c r="O22" s="342"/>
      <c r="Q22" s="96"/>
      <c r="R22" s="96"/>
      <c r="T22" s="330"/>
      <c r="U22" s="330"/>
      <c r="V22" s="330"/>
      <c r="W22" s="330"/>
      <c r="X22" s="330"/>
      <c r="Y22" s="330"/>
      <c r="Z22" s="330"/>
      <c r="AA22" s="330"/>
      <c r="AB22" s="330"/>
      <c r="AC22" s="40"/>
      <c r="AD22" s="332"/>
      <c r="AE22" s="332"/>
      <c r="AH22" s="343" t="s">
        <v>171</v>
      </c>
      <c r="AI22" s="343"/>
      <c r="AJ22" s="343"/>
      <c r="AK22" s="343"/>
      <c r="AL22" s="343"/>
      <c r="AM22" s="343"/>
      <c r="AN22" s="343"/>
      <c r="AO22" s="343"/>
      <c r="AP22" s="343"/>
      <c r="AQ22" s="343"/>
      <c r="AR22" s="343"/>
      <c r="AS22" s="343"/>
      <c r="AV22" s="329"/>
      <c r="AW22" s="329"/>
      <c r="AX22" s="109"/>
      <c r="AY22" s="107"/>
      <c r="AZ22" s="107"/>
      <c r="BA22" s="107"/>
      <c r="BB22" s="107"/>
      <c r="BC22" s="107"/>
      <c r="BD22" s="104"/>
      <c r="BE22" s="104"/>
      <c r="BF22" s="104"/>
      <c r="BG22" s="104"/>
      <c r="BH22" s="105"/>
      <c r="BI22" s="105"/>
      <c r="BJ22" s="105"/>
      <c r="BK22" s="105"/>
      <c r="BL22" s="105"/>
      <c r="BM22" s="105"/>
      <c r="BN22" s="105"/>
      <c r="BO22" s="105"/>
      <c r="BP22" s="105"/>
      <c r="BQ22" s="105"/>
      <c r="BR22" s="105"/>
      <c r="BS22" s="105"/>
      <c r="BT22" s="105"/>
      <c r="BU22" s="105"/>
      <c r="BV22" s="105"/>
      <c r="BW22" s="105"/>
      <c r="BX22" s="105"/>
      <c r="BY22" s="105"/>
      <c r="BZ22" s="105"/>
      <c r="CA22" s="105"/>
      <c r="CB22" s="105"/>
      <c r="CC22" s="105"/>
      <c r="CD22" s="105"/>
      <c r="CE22" s="105"/>
      <c r="CF22" s="105"/>
      <c r="CG22" s="105"/>
      <c r="CH22" s="105"/>
      <c r="CI22" s="105"/>
      <c r="CJ22" s="105"/>
      <c r="CK22" s="105"/>
      <c r="CL22" s="105"/>
      <c r="CM22" s="105"/>
      <c r="CN22" s="105"/>
      <c r="CO22" s="105"/>
      <c r="CP22" s="105"/>
      <c r="CQ22" s="105"/>
      <c r="CR22" s="105"/>
      <c r="CS22" s="105"/>
      <c r="CT22" s="105"/>
      <c r="CU22" s="105"/>
      <c r="CV22" s="105"/>
      <c r="CW22" s="105"/>
      <c r="CX22" s="105"/>
      <c r="CY22" s="105"/>
      <c r="CZ22" s="105"/>
      <c r="DA22" s="105"/>
      <c r="DB22" s="105"/>
      <c r="DC22" s="105"/>
      <c r="DD22" s="105"/>
      <c r="DE22" s="105"/>
      <c r="DF22" s="105"/>
      <c r="DG22" s="105"/>
      <c r="DH22" s="105"/>
      <c r="DI22" s="105"/>
      <c r="DJ22" s="105"/>
      <c r="DK22" s="105"/>
      <c r="DL22" s="105"/>
      <c r="DM22" s="105"/>
      <c r="DN22" s="105"/>
      <c r="DO22" s="105"/>
      <c r="DP22" s="105"/>
      <c r="DQ22" s="105"/>
      <c r="DR22" s="105"/>
      <c r="DS22" s="105"/>
      <c r="DT22" s="105"/>
      <c r="DU22" s="105"/>
      <c r="DV22" s="105"/>
      <c r="DW22" s="105"/>
      <c r="DX22" s="105"/>
      <c r="DY22" s="105"/>
      <c r="DZ22" s="105"/>
      <c r="EA22" s="105"/>
      <c r="EB22" s="105"/>
      <c r="EC22" s="105"/>
      <c r="ED22" s="105"/>
      <c r="EE22" s="105"/>
      <c r="EF22" s="105"/>
      <c r="EG22" s="105"/>
      <c r="EH22" s="105"/>
      <c r="EI22" s="105"/>
      <c r="EJ22" s="105"/>
      <c r="EK22" s="105"/>
      <c r="EL22" s="105"/>
      <c r="EM22" s="105"/>
      <c r="EN22" s="105"/>
      <c r="EO22" s="105"/>
      <c r="EP22" s="105"/>
      <c r="EQ22" s="105"/>
      <c r="ER22" s="105"/>
      <c r="ES22" s="105"/>
      <c r="ET22" s="105"/>
      <c r="EU22" s="105"/>
      <c r="EV22" s="105"/>
      <c r="EW22" s="105"/>
      <c r="EX22" s="105"/>
      <c r="EY22" s="105"/>
      <c r="EZ22" s="105"/>
      <c r="FA22" s="105"/>
      <c r="FB22" s="105"/>
      <c r="FC22" s="105"/>
      <c r="FD22" s="105"/>
      <c r="FE22" s="105"/>
      <c r="FF22" s="105"/>
      <c r="FG22" s="105"/>
      <c r="FH22" s="105"/>
      <c r="FI22" s="105"/>
      <c r="FJ22" s="105"/>
      <c r="FK22" s="105"/>
      <c r="FL22" s="105"/>
      <c r="FM22" s="105"/>
      <c r="FN22" s="105"/>
      <c r="FO22" s="105"/>
      <c r="FP22" s="105"/>
      <c r="FQ22" s="105"/>
      <c r="FR22" s="105"/>
      <c r="FS22" s="105"/>
      <c r="FT22" s="105"/>
      <c r="FU22" s="105"/>
      <c r="FV22" s="105"/>
      <c r="FW22" s="105"/>
      <c r="FX22" s="105"/>
      <c r="FY22" s="105"/>
      <c r="FZ22" s="105"/>
      <c r="GA22" s="105"/>
      <c r="GB22" s="105"/>
      <c r="GC22" s="105"/>
      <c r="GD22" s="105"/>
      <c r="GE22" s="105"/>
      <c r="GF22" s="105"/>
      <c r="GG22" s="105"/>
      <c r="GH22" s="105"/>
      <c r="GI22" s="105"/>
      <c r="GJ22" s="105"/>
      <c r="GK22" s="105"/>
      <c r="GL22" s="105"/>
      <c r="GM22" s="105"/>
      <c r="GN22" s="105"/>
      <c r="GO22" s="105"/>
      <c r="GP22" s="105"/>
      <c r="GQ22" s="105"/>
      <c r="GR22" s="105"/>
      <c r="GS22" s="105"/>
      <c r="GT22" s="105"/>
      <c r="GU22" s="105"/>
      <c r="GV22" s="105"/>
      <c r="GW22" s="105"/>
      <c r="GX22" s="105"/>
      <c r="GY22" s="105"/>
      <c r="GZ22" s="105"/>
      <c r="HA22" s="105"/>
      <c r="HB22" s="105"/>
      <c r="HC22" s="105"/>
      <c r="HD22" s="105"/>
      <c r="HE22" s="105"/>
      <c r="HF22" s="105"/>
      <c r="HG22" s="105"/>
      <c r="HH22" s="105"/>
      <c r="HI22" s="105"/>
      <c r="HJ22" s="105"/>
      <c r="HK22" s="105"/>
      <c r="HL22" s="105"/>
      <c r="HM22" s="105"/>
      <c r="HN22" s="105"/>
      <c r="HO22" s="105"/>
      <c r="HP22" s="105"/>
      <c r="HQ22" s="105"/>
      <c r="HR22" s="105"/>
      <c r="HS22" s="105"/>
      <c r="HT22" s="105"/>
      <c r="HU22" s="105"/>
    </row>
    <row r="23" spans="4:229" ht="15" customHeight="1" thickBot="1" x14ac:dyDescent="0.35">
      <c r="D23" s="271" t="s">
        <v>1073</v>
      </c>
      <c r="E23" s="271"/>
      <c r="F23" s="271"/>
      <c r="G23" s="271"/>
      <c r="H23" s="271"/>
      <c r="I23" s="271"/>
      <c r="J23" s="271"/>
      <c r="K23" s="271"/>
      <c r="L23" s="271"/>
      <c r="M23" s="111"/>
      <c r="N23" s="342"/>
      <c r="O23" s="342"/>
      <c r="Q23" s="96"/>
      <c r="R23" s="96"/>
      <c r="T23" s="96"/>
      <c r="U23" s="96"/>
      <c r="V23" s="96"/>
      <c r="W23" s="98"/>
      <c r="X23" s="98"/>
      <c r="Y23" s="98"/>
      <c r="Z23" s="98"/>
      <c r="AA23" s="98"/>
      <c r="AH23" s="343"/>
      <c r="AI23" s="343"/>
      <c r="AJ23" s="343"/>
      <c r="AK23" s="343"/>
      <c r="AL23" s="343"/>
      <c r="AM23" s="343"/>
      <c r="AN23" s="343"/>
      <c r="AO23" s="343"/>
      <c r="AP23" s="343"/>
      <c r="AQ23" s="343"/>
      <c r="AR23" s="343"/>
      <c r="AS23" s="343"/>
      <c r="AV23" s="329" t="e">
        <f>VLOOKUP(N23,Liste!$A:$B,2,0)</f>
        <v>#N/A</v>
      </c>
      <c r="AW23" s="329"/>
      <c r="AX23" s="109"/>
      <c r="AY23" s="107"/>
      <c r="AZ23" s="107"/>
      <c r="BA23" s="107"/>
      <c r="BB23" s="107"/>
      <c r="BC23" s="107"/>
      <c r="BD23" s="104"/>
      <c r="BE23" s="104"/>
      <c r="BF23" s="104"/>
      <c r="BG23" s="104"/>
      <c r="BH23" s="105"/>
      <c r="BI23" s="105"/>
      <c r="BJ23" s="105"/>
      <c r="BK23" s="105"/>
      <c r="BL23" s="105"/>
      <c r="BM23" s="105"/>
      <c r="BN23" s="105"/>
      <c r="BO23" s="105"/>
      <c r="BP23" s="105"/>
      <c r="BQ23" s="105"/>
      <c r="BR23" s="105"/>
      <c r="BS23" s="105"/>
      <c r="BT23" s="105"/>
      <c r="BU23" s="105"/>
      <c r="BV23" s="105"/>
      <c r="BW23" s="105"/>
      <c r="BX23" s="105"/>
      <c r="BY23" s="105"/>
      <c r="BZ23" s="105"/>
      <c r="CA23" s="105"/>
      <c r="CB23" s="105"/>
      <c r="CC23" s="105"/>
      <c r="CD23" s="105"/>
      <c r="CE23" s="105"/>
      <c r="CF23" s="105"/>
      <c r="CG23" s="105"/>
      <c r="CH23" s="105"/>
      <c r="CI23" s="105"/>
      <c r="CJ23" s="105"/>
      <c r="CK23" s="105"/>
      <c r="CL23" s="105"/>
      <c r="CM23" s="105"/>
      <c r="CN23" s="105"/>
      <c r="CO23" s="105"/>
      <c r="CP23" s="105"/>
      <c r="CQ23" s="105"/>
      <c r="CR23" s="105"/>
      <c r="CS23" s="105"/>
      <c r="CT23" s="105"/>
      <c r="CU23" s="105"/>
      <c r="CV23" s="105"/>
      <c r="CW23" s="105"/>
      <c r="CX23" s="105"/>
      <c r="CY23" s="105"/>
      <c r="CZ23" s="105"/>
      <c r="DA23" s="105"/>
      <c r="DB23" s="105"/>
      <c r="DC23" s="105"/>
      <c r="DD23" s="105"/>
      <c r="DE23" s="105"/>
      <c r="DF23" s="105"/>
      <c r="DG23" s="105"/>
      <c r="DH23" s="105"/>
      <c r="DI23" s="105"/>
      <c r="DJ23" s="105"/>
      <c r="DK23" s="105"/>
      <c r="DL23" s="105"/>
      <c r="DM23" s="105"/>
      <c r="DN23" s="105"/>
      <c r="DO23" s="105"/>
      <c r="DP23" s="105"/>
      <c r="DQ23" s="105"/>
      <c r="DR23" s="105"/>
      <c r="DS23" s="105"/>
      <c r="DT23" s="105"/>
      <c r="DU23" s="105"/>
      <c r="DV23" s="105"/>
      <c r="DW23" s="105"/>
      <c r="DX23" s="105"/>
      <c r="DY23" s="105"/>
      <c r="DZ23" s="105"/>
      <c r="EA23" s="105"/>
      <c r="EB23" s="105"/>
      <c r="EC23" s="105"/>
      <c r="ED23" s="105"/>
      <c r="EE23" s="105"/>
      <c r="EF23" s="105"/>
      <c r="EG23" s="105"/>
      <c r="EH23" s="105"/>
      <c r="EI23" s="105"/>
      <c r="EJ23" s="105"/>
      <c r="EK23" s="105"/>
      <c r="EL23" s="105"/>
      <c r="EM23" s="105"/>
      <c r="EN23" s="105"/>
      <c r="EO23" s="105"/>
      <c r="EP23" s="105"/>
      <c r="EQ23" s="105"/>
      <c r="ER23" s="105"/>
      <c r="ES23" s="105"/>
      <c r="ET23" s="105"/>
      <c r="EU23" s="105"/>
      <c r="EV23" s="105"/>
      <c r="EW23" s="105"/>
      <c r="EX23" s="105"/>
      <c r="EY23" s="105"/>
      <c r="EZ23" s="105"/>
      <c r="FA23" s="105"/>
      <c r="FB23" s="105"/>
      <c r="FC23" s="105"/>
      <c r="FD23" s="105"/>
      <c r="FE23" s="105"/>
      <c r="FF23" s="105"/>
      <c r="FG23" s="105"/>
      <c r="FH23" s="105"/>
      <c r="FI23" s="105"/>
      <c r="FJ23" s="105"/>
      <c r="FK23" s="105"/>
      <c r="FL23" s="105"/>
      <c r="FM23" s="105"/>
      <c r="FN23" s="105"/>
      <c r="FO23" s="105"/>
      <c r="FP23" s="105"/>
      <c r="FQ23" s="105"/>
      <c r="FR23" s="105"/>
      <c r="FS23" s="105"/>
      <c r="FT23" s="105"/>
      <c r="FU23" s="105"/>
      <c r="FV23" s="105"/>
      <c r="FW23" s="105"/>
      <c r="FX23" s="105"/>
      <c r="FY23" s="105"/>
      <c r="FZ23" s="105"/>
      <c r="GA23" s="105"/>
      <c r="GB23" s="105"/>
      <c r="GC23" s="105"/>
      <c r="GD23" s="105"/>
      <c r="GE23" s="105"/>
      <c r="GF23" s="105"/>
      <c r="GG23" s="105"/>
      <c r="GH23" s="105"/>
      <c r="GI23" s="105"/>
      <c r="GJ23" s="105"/>
      <c r="GK23" s="105"/>
      <c r="GL23" s="105"/>
      <c r="GM23" s="105"/>
      <c r="GN23" s="105"/>
      <c r="GO23" s="105"/>
      <c r="GP23" s="105"/>
      <c r="GQ23" s="105"/>
      <c r="GR23" s="105"/>
      <c r="GS23" s="105"/>
      <c r="GT23" s="105"/>
      <c r="GU23" s="105"/>
      <c r="GV23" s="105"/>
      <c r="GW23" s="105"/>
      <c r="GX23" s="105"/>
      <c r="GY23" s="105"/>
      <c r="GZ23" s="105"/>
      <c r="HA23" s="105"/>
      <c r="HB23" s="105"/>
      <c r="HC23" s="105"/>
      <c r="HD23" s="105"/>
      <c r="HE23" s="105"/>
      <c r="HF23" s="105"/>
      <c r="HG23" s="105"/>
      <c r="HH23" s="105"/>
      <c r="HI23" s="105"/>
      <c r="HJ23" s="105"/>
      <c r="HK23" s="105"/>
      <c r="HL23" s="105"/>
      <c r="HM23" s="105"/>
      <c r="HN23" s="105"/>
      <c r="HO23" s="105"/>
      <c r="HP23" s="105"/>
      <c r="HQ23" s="105"/>
      <c r="HR23" s="105"/>
      <c r="HS23" s="105"/>
      <c r="HT23" s="105"/>
      <c r="HU23" s="105"/>
    </row>
    <row r="24" spans="4:229" ht="15" customHeight="1" thickTop="1" thickBot="1" x14ac:dyDescent="0.35">
      <c r="D24" s="271"/>
      <c r="E24" s="271"/>
      <c r="F24" s="271"/>
      <c r="G24" s="271"/>
      <c r="H24" s="271"/>
      <c r="I24" s="271"/>
      <c r="J24" s="271"/>
      <c r="K24" s="271"/>
      <c r="L24" s="271"/>
      <c r="M24" s="111"/>
      <c r="N24" s="342"/>
      <c r="O24" s="342"/>
      <c r="Q24" s="96"/>
      <c r="R24" s="96"/>
      <c r="T24" s="343" t="s">
        <v>172</v>
      </c>
      <c r="U24" s="343"/>
      <c r="V24" s="343"/>
      <c r="W24" s="343"/>
      <c r="X24" s="343"/>
      <c r="Y24" s="343"/>
      <c r="Z24" s="343"/>
      <c r="AA24" s="343"/>
      <c r="AB24" s="343"/>
      <c r="AC24" s="343"/>
      <c r="AD24" s="343"/>
      <c r="AE24" s="343"/>
      <c r="AH24" s="271" t="s">
        <v>173</v>
      </c>
      <c r="AI24" s="271"/>
      <c r="AJ24" s="271"/>
      <c r="AK24" s="271"/>
      <c r="AL24" s="271"/>
      <c r="AM24" s="271"/>
      <c r="AN24" s="271"/>
      <c r="AO24" s="271"/>
      <c r="AP24" s="271"/>
      <c r="AQ24" s="15"/>
      <c r="AR24" s="342"/>
      <c r="AS24" s="342"/>
      <c r="AV24" s="329"/>
      <c r="AW24" s="329"/>
      <c r="AX24" s="109"/>
      <c r="AY24" s="107"/>
      <c r="AZ24" s="107"/>
      <c r="BA24" s="107"/>
      <c r="BB24" s="107"/>
      <c r="BC24" s="107"/>
      <c r="BD24" s="104"/>
      <c r="BE24" s="104"/>
      <c r="BF24" s="104"/>
      <c r="BG24" s="104"/>
      <c r="BH24" s="105"/>
      <c r="BI24" s="105"/>
      <c r="BJ24" s="105"/>
      <c r="BK24" s="105"/>
      <c r="BL24" s="105"/>
      <c r="BM24" s="105"/>
      <c r="BN24" s="105"/>
      <c r="BO24" s="105"/>
      <c r="BP24" s="105"/>
      <c r="BQ24" s="105"/>
      <c r="BR24" s="105"/>
      <c r="BS24" s="105"/>
      <c r="BT24" s="105"/>
      <c r="BU24" s="105"/>
      <c r="BV24" s="105"/>
      <c r="BW24" s="105"/>
      <c r="BX24" s="105"/>
      <c r="BY24" s="105"/>
      <c r="BZ24" s="105"/>
      <c r="CA24" s="105"/>
      <c r="CB24" s="105"/>
      <c r="CC24" s="105"/>
      <c r="CD24" s="105"/>
      <c r="CE24" s="105"/>
      <c r="CF24" s="105"/>
      <c r="CG24" s="105"/>
      <c r="CH24" s="105"/>
      <c r="CI24" s="105"/>
      <c r="CJ24" s="105"/>
      <c r="CK24" s="105"/>
      <c r="CL24" s="105"/>
      <c r="CM24" s="105"/>
      <c r="CN24" s="105"/>
      <c r="CO24" s="105"/>
      <c r="CP24" s="105"/>
      <c r="CQ24" s="105"/>
      <c r="CR24" s="105"/>
      <c r="CS24" s="105"/>
      <c r="CT24" s="105"/>
      <c r="CU24" s="105"/>
      <c r="CV24" s="105"/>
      <c r="CW24" s="105"/>
      <c r="CX24" s="105"/>
      <c r="CY24" s="105"/>
      <c r="CZ24" s="105"/>
      <c r="DA24" s="105"/>
      <c r="DB24" s="105"/>
      <c r="DC24" s="105"/>
      <c r="DD24" s="105"/>
      <c r="DE24" s="105"/>
      <c r="DF24" s="105"/>
      <c r="DG24" s="105"/>
      <c r="DH24" s="105"/>
      <c r="DI24" s="105"/>
      <c r="DJ24" s="105"/>
      <c r="DK24" s="105"/>
      <c r="DL24" s="105"/>
      <c r="DM24" s="105"/>
      <c r="DN24" s="105"/>
      <c r="DO24" s="105"/>
      <c r="DP24" s="105"/>
      <c r="DQ24" s="105"/>
      <c r="DR24" s="105"/>
      <c r="DS24" s="105"/>
      <c r="DT24" s="105"/>
      <c r="DU24" s="105"/>
      <c r="DV24" s="105"/>
      <c r="DW24" s="105"/>
      <c r="DX24" s="105"/>
      <c r="DY24" s="105"/>
      <c r="DZ24" s="105"/>
      <c r="EA24" s="105"/>
      <c r="EB24" s="105"/>
      <c r="EC24" s="105"/>
      <c r="ED24" s="105"/>
      <c r="EE24" s="105"/>
      <c r="EF24" s="105"/>
      <c r="EG24" s="105"/>
      <c r="EH24" s="105"/>
      <c r="EI24" s="105"/>
      <c r="EJ24" s="105"/>
      <c r="EK24" s="105"/>
      <c r="EL24" s="105"/>
      <c r="EM24" s="105"/>
      <c r="EN24" s="105"/>
      <c r="EO24" s="105"/>
      <c r="EP24" s="105"/>
      <c r="EQ24" s="105"/>
      <c r="ER24" s="105"/>
      <c r="ES24" s="105"/>
      <c r="ET24" s="105"/>
      <c r="EU24" s="105"/>
      <c r="EV24" s="105"/>
      <c r="EW24" s="105"/>
      <c r="EX24" s="105"/>
      <c r="EY24" s="105"/>
      <c r="EZ24" s="105"/>
      <c r="FA24" s="105"/>
      <c r="FB24" s="105"/>
      <c r="FC24" s="105"/>
      <c r="FD24" s="105"/>
      <c r="FE24" s="105"/>
      <c r="FF24" s="105"/>
      <c r="FG24" s="105"/>
      <c r="FH24" s="105"/>
      <c r="FI24" s="105"/>
      <c r="FJ24" s="105"/>
      <c r="FK24" s="105"/>
      <c r="FL24" s="105"/>
      <c r="FM24" s="105"/>
      <c r="FN24" s="105"/>
      <c r="FO24" s="105"/>
      <c r="FP24" s="105"/>
      <c r="FQ24" s="105"/>
      <c r="FR24" s="105"/>
      <c r="FS24" s="105"/>
      <c r="FT24" s="105"/>
      <c r="FU24" s="105"/>
      <c r="FV24" s="105"/>
      <c r="FW24" s="105"/>
      <c r="FX24" s="105"/>
      <c r="FY24" s="105"/>
      <c r="FZ24" s="105"/>
      <c r="GA24" s="105"/>
      <c r="GB24" s="105"/>
      <c r="GC24" s="105"/>
      <c r="GD24" s="105"/>
      <c r="GE24" s="105"/>
      <c r="GF24" s="105"/>
      <c r="GG24" s="105"/>
      <c r="GH24" s="105"/>
      <c r="GI24" s="105"/>
      <c r="GJ24" s="105"/>
      <c r="GK24" s="105"/>
      <c r="GL24" s="105"/>
      <c r="GM24" s="105"/>
      <c r="GN24" s="105"/>
      <c r="GO24" s="105"/>
      <c r="GP24" s="105"/>
      <c r="GQ24" s="105"/>
      <c r="GR24" s="105"/>
      <c r="GS24" s="105"/>
      <c r="GT24" s="105"/>
      <c r="GU24" s="105"/>
      <c r="GV24" s="105"/>
      <c r="GW24" s="105"/>
      <c r="GX24" s="105"/>
      <c r="GY24" s="105"/>
      <c r="GZ24" s="105"/>
      <c r="HA24" s="105"/>
      <c r="HB24" s="105"/>
      <c r="HC24" s="105"/>
      <c r="HD24" s="105"/>
      <c r="HE24" s="105"/>
      <c r="HF24" s="105"/>
      <c r="HG24" s="105"/>
      <c r="HH24" s="105"/>
      <c r="HI24" s="105"/>
      <c r="HJ24" s="105"/>
      <c r="HK24" s="105"/>
      <c r="HL24" s="105"/>
      <c r="HM24" s="105"/>
      <c r="HN24" s="105"/>
      <c r="HO24" s="105"/>
      <c r="HP24" s="105"/>
      <c r="HQ24" s="105"/>
      <c r="HR24" s="105"/>
      <c r="HS24" s="105"/>
      <c r="HT24" s="105"/>
      <c r="HU24" s="105"/>
    </row>
    <row r="25" spans="4:229" ht="15" customHeight="1" thickTop="1" thickBot="1" x14ac:dyDescent="0.35">
      <c r="D25" s="271" t="s">
        <v>1074</v>
      </c>
      <c r="E25" s="271"/>
      <c r="F25" s="271"/>
      <c r="G25" s="271"/>
      <c r="H25" s="271"/>
      <c r="I25" s="271"/>
      <c r="J25" s="271"/>
      <c r="K25" s="271"/>
      <c r="L25" s="271"/>
      <c r="M25" s="111"/>
      <c r="N25" s="342"/>
      <c r="O25" s="342"/>
      <c r="Q25" s="96"/>
      <c r="R25" s="96"/>
      <c r="T25" s="343"/>
      <c r="U25" s="343"/>
      <c r="V25" s="343"/>
      <c r="W25" s="343"/>
      <c r="X25" s="343"/>
      <c r="Y25" s="343"/>
      <c r="Z25" s="343"/>
      <c r="AA25" s="343"/>
      <c r="AB25" s="343"/>
      <c r="AC25" s="343"/>
      <c r="AD25" s="343"/>
      <c r="AE25" s="343"/>
      <c r="AH25" s="271"/>
      <c r="AI25" s="271"/>
      <c r="AJ25" s="271"/>
      <c r="AK25" s="271"/>
      <c r="AL25" s="271"/>
      <c r="AM25" s="271"/>
      <c r="AN25" s="271"/>
      <c r="AO25" s="271"/>
      <c r="AP25" s="271"/>
      <c r="AQ25" s="15"/>
      <c r="AR25" s="342"/>
      <c r="AS25" s="342"/>
      <c r="AV25" s="329" t="e">
        <f>VLOOKUP(N25,Liste!$A:$B,2,0)</f>
        <v>#N/A</v>
      </c>
      <c r="AW25" s="329"/>
      <c r="AX25" s="109"/>
      <c r="AY25" s="107"/>
      <c r="AZ25" s="107"/>
      <c r="BA25" s="107"/>
      <c r="BB25" s="107"/>
      <c r="BC25" s="107"/>
      <c r="BD25" s="104"/>
      <c r="BE25" s="104"/>
      <c r="BF25" s="104"/>
      <c r="BG25" s="104"/>
      <c r="BH25" s="105"/>
      <c r="BI25" s="105"/>
      <c r="BJ25" s="105"/>
      <c r="BK25" s="105"/>
      <c r="BL25" s="105"/>
      <c r="BM25" s="105"/>
      <c r="BN25" s="105"/>
      <c r="BO25" s="105"/>
      <c r="BP25" s="105"/>
      <c r="BQ25" s="105"/>
      <c r="BR25" s="105"/>
      <c r="BS25" s="105"/>
      <c r="BT25" s="105"/>
      <c r="BU25" s="105"/>
      <c r="BV25" s="105"/>
      <c r="BW25" s="105"/>
      <c r="BX25" s="105"/>
      <c r="BY25" s="105"/>
      <c r="BZ25" s="105"/>
      <c r="CA25" s="105"/>
      <c r="CB25" s="105"/>
      <c r="CC25" s="105"/>
      <c r="CD25" s="105"/>
      <c r="CE25" s="105"/>
      <c r="CF25" s="105"/>
      <c r="CG25" s="105"/>
      <c r="CH25" s="105"/>
      <c r="CI25" s="105"/>
      <c r="CJ25" s="105"/>
      <c r="CK25" s="105"/>
      <c r="CL25" s="105"/>
      <c r="CM25" s="105"/>
      <c r="CN25" s="105"/>
      <c r="CO25" s="105"/>
      <c r="CP25" s="105"/>
      <c r="CQ25" s="105"/>
      <c r="CR25" s="105"/>
      <c r="CS25" s="105"/>
      <c r="CT25" s="105"/>
      <c r="CU25" s="105"/>
      <c r="CV25" s="105"/>
      <c r="CW25" s="105"/>
      <c r="CX25" s="105"/>
      <c r="CY25" s="105"/>
      <c r="CZ25" s="105"/>
      <c r="DA25" s="105"/>
      <c r="DB25" s="105"/>
      <c r="DC25" s="105"/>
      <c r="DD25" s="105"/>
      <c r="DE25" s="105"/>
      <c r="DF25" s="105"/>
      <c r="DG25" s="105"/>
      <c r="DH25" s="105"/>
      <c r="DI25" s="105"/>
      <c r="DJ25" s="105"/>
      <c r="DK25" s="105"/>
      <c r="DL25" s="105"/>
      <c r="DM25" s="105"/>
      <c r="DN25" s="105"/>
      <c r="DO25" s="105"/>
      <c r="DP25" s="105"/>
      <c r="DQ25" s="105"/>
      <c r="DR25" s="105"/>
      <c r="DS25" s="105"/>
      <c r="DT25" s="105"/>
      <c r="DU25" s="105"/>
      <c r="DV25" s="105"/>
      <c r="DW25" s="105"/>
      <c r="DX25" s="105"/>
      <c r="DY25" s="105"/>
      <c r="DZ25" s="105"/>
      <c r="EA25" s="105"/>
      <c r="EB25" s="105"/>
      <c r="EC25" s="105"/>
      <c r="ED25" s="105"/>
      <c r="EE25" s="105"/>
      <c r="EF25" s="105"/>
      <c r="EG25" s="105"/>
      <c r="EH25" s="105"/>
      <c r="EI25" s="105"/>
      <c r="EJ25" s="105"/>
      <c r="EK25" s="105"/>
      <c r="EL25" s="105"/>
      <c r="EM25" s="105"/>
      <c r="EN25" s="105"/>
      <c r="EO25" s="105"/>
      <c r="EP25" s="105"/>
      <c r="EQ25" s="105"/>
      <c r="ER25" s="105"/>
      <c r="ES25" s="105"/>
      <c r="ET25" s="105"/>
      <c r="EU25" s="105"/>
      <c r="EV25" s="105"/>
      <c r="EW25" s="105"/>
      <c r="EX25" s="105"/>
      <c r="EY25" s="105"/>
      <c r="EZ25" s="105"/>
      <c r="FA25" s="105"/>
      <c r="FB25" s="105"/>
      <c r="FC25" s="105"/>
      <c r="FD25" s="105"/>
      <c r="FE25" s="105"/>
      <c r="FF25" s="105"/>
      <c r="FG25" s="105"/>
      <c r="FH25" s="105"/>
      <c r="FI25" s="105"/>
      <c r="FJ25" s="105"/>
      <c r="FK25" s="105"/>
      <c r="FL25" s="105"/>
      <c r="FM25" s="105"/>
      <c r="FN25" s="105"/>
      <c r="FO25" s="105"/>
      <c r="FP25" s="105"/>
      <c r="FQ25" s="105"/>
      <c r="FR25" s="105"/>
      <c r="FS25" s="105"/>
      <c r="FT25" s="105"/>
      <c r="FU25" s="105"/>
      <c r="FV25" s="105"/>
      <c r="FW25" s="105"/>
      <c r="FX25" s="105"/>
      <c r="FY25" s="105"/>
      <c r="FZ25" s="105"/>
      <c r="GA25" s="105"/>
      <c r="GB25" s="105"/>
      <c r="GC25" s="105"/>
      <c r="GD25" s="105"/>
      <c r="GE25" s="105"/>
      <c r="GF25" s="105"/>
      <c r="GG25" s="105"/>
      <c r="GH25" s="105"/>
      <c r="GI25" s="105"/>
      <c r="GJ25" s="105"/>
      <c r="GK25" s="105"/>
      <c r="GL25" s="105"/>
      <c r="GM25" s="105"/>
      <c r="GN25" s="105"/>
      <c r="GO25" s="105"/>
      <c r="GP25" s="105"/>
      <c r="GQ25" s="105"/>
      <c r="GR25" s="105"/>
      <c r="GS25" s="105"/>
      <c r="GT25" s="105"/>
      <c r="GU25" s="105"/>
      <c r="GV25" s="105"/>
      <c r="GW25" s="105"/>
      <c r="GX25" s="105"/>
      <c r="GY25" s="105"/>
      <c r="GZ25" s="105"/>
      <c r="HA25" s="105"/>
      <c r="HB25" s="105"/>
      <c r="HC25" s="105"/>
      <c r="HD25" s="105"/>
      <c r="HE25" s="105"/>
      <c r="HF25" s="105"/>
      <c r="HG25" s="105"/>
      <c r="HH25" s="105"/>
      <c r="HI25" s="105"/>
      <c r="HJ25" s="105"/>
      <c r="HK25" s="105"/>
      <c r="HL25" s="105"/>
      <c r="HM25" s="105"/>
      <c r="HN25" s="105"/>
      <c r="HO25" s="105"/>
      <c r="HP25" s="105"/>
      <c r="HQ25" s="105"/>
      <c r="HR25" s="105"/>
      <c r="HS25" s="105"/>
      <c r="HT25" s="105"/>
      <c r="HU25" s="105"/>
    </row>
    <row r="26" spans="4:229" ht="15" customHeight="1" thickTop="1" thickBot="1" x14ac:dyDescent="0.35">
      <c r="D26" s="271"/>
      <c r="E26" s="271"/>
      <c r="F26" s="271"/>
      <c r="G26" s="271"/>
      <c r="H26" s="271"/>
      <c r="I26" s="271"/>
      <c r="J26" s="271"/>
      <c r="K26" s="271"/>
      <c r="L26" s="271"/>
      <c r="M26" s="111"/>
      <c r="N26" s="342"/>
      <c r="O26" s="342"/>
      <c r="Q26" s="96"/>
      <c r="R26" s="96"/>
      <c r="T26" s="271" t="s">
        <v>174</v>
      </c>
      <c r="U26" s="271"/>
      <c r="V26" s="271"/>
      <c r="W26" s="271"/>
      <c r="X26" s="271"/>
      <c r="Y26" s="271"/>
      <c r="Z26" s="271"/>
      <c r="AA26" s="271"/>
      <c r="AB26" s="271"/>
      <c r="AC26" s="15"/>
      <c r="AD26" s="342"/>
      <c r="AE26" s="342"/>
      <c r="AH26" s="330" t="s">
        <v>175</v>
      </c>
      <c r="AI26" s="330"/>
      <c r="AJ26" s="330"/>
      <c r="AK26" s="330"/>
      <c r="AL26" s="330"/>
      <c r="AM26" s="330"/>
      <c r="AN26" s="330"/>
      <c r="AO26" s="330"/>
      <c r="AP26" s="330"/>
      <c r="AQ26" s="14"/>
      <c r="AR26" s="331"/>
      <c r="AS26" s="331"/>
      <c r="AV26" s="329"/>
      <c r="AW26" s="329"/>
      <c r="AX26" s="109"/>
      <c r="AY26" s="107"/>
      <c r="AZ26" s="107"/>
      <c r="BA26" s="107"/>
      <c r="BB26" s="107"/>
      <c r="BC26" s="107"/>
      <c r="BD26" s="104"/>
      <c r="BE26" s="104"/>
      <c r="BF26" s="104"/>
      <c r="BG26" s="104"/>
      <c r="BH26" s="105"/>
      <c r="BI26" s="105"/>
      <c r="BJ26" s="105"/>
      <c r="BK26" s="105"/>
      <c r="BL26" s="105"/>
      <c r="BM26" s="105"/>
      <c r="BN26" s="105"/>
      <c r="BO26" s="105"/>
      <c r="BP26" s="105"/>
      <c r="BQ26" s="105"/>
      <c r="BR26" s="105"/>
      <c r="BS26" s="105"/>
      <c r="BT26" s="105"/>
      <c r="BU26" s="105"/>
      <c r="BV26" s="105"/>
      <c r="BW26" s="105"/>
      <c r="BX26" s="105"/>
      <c r="BY26" s="105"/>
      <c r="BZ26" s="105"/>
      <c r="CA26" s="105"/>
      <c r="CB26" s="105"/>
      <c r="CC26" s="105"/>
      <c r="CD26" s="105"/>
      <c r="CE26" s="105"/>
      <c r="CF26" s="105"/>
      <c r="CG26" s="105"/>
      <c r="CH26" s="105"/>
      <c r="CI26" s="105"/>
      <c r="CJ26" s="105"/>
      <c r="CK26" s="105"/>
      <c r="CL26" s="105"/>
      <c r="CM26" s="105"/>
      <c r="CN26" s="105"/>
      <c r="CO26" s="105"/>
      <c r="CP26" s="105"/>
      <c r="CQ26" s="105"/>
      <c r="CR26" s="105"/>
      <c r="CS26" s="105"/>
      <c r="CT26" s="105"/>
      <c r="CU26" s="105"/>
      <c r="CV26" s="105"/>
      <c r="CW26" s="105"/>
      <c r="CX26" s="105"/>
      <c r="CY26" s="105"/>
      <c r="CZ26" s="105"/>
      <c r="DA26" s="105"/>
      <c r="DB26" s="105"/>
      <c r="DC26" s="105"/>
      <c r="DD26" s="105"/>
      <c r="DE26" s="105"/>
      <c r="DF26" s="105"/>
      <c r="DG26" s="105"/>
      <c r="DH26" s="105"/>
      <c r="DI26" s="105"/>
      <c r="DJ26" s="105"/>
      <c r="DK26" s="105"/>
      <c r="DL26" s="105"/>
      <c r="DM26" s="105"/>
      <c r="DN26" s="105"/>
      <c r="DO26" s="105"/>
      <c r="DP26" s="105"/>
      <c r="DQ26" s="105"/>
      <c r="DR26" s="105"/>
      <c r="DS26" s="105"/>
      <c r="DT26" s="105"/>
      <c r="DU26" s="105"/>
      <c r="DV26" s="105"/>
      <c r="DW26" s="105"/>
      <c r="DX26" s="105"/>
      <c r="DY26" s="105"/>
      <c r="DZ26" s="105"/>
      <c r="EA26" s="105"/>
      <c r="EB26" s="105"/>
      <c r="EC26" s="105"/>
      <c r="ED26" s="105"/>
      <c r="EE26" s="105"/>
      <c r="EF26" s="105"/>
      <c r="EG26" s="105"/>
      <c r="EH26" s="105"/>
      <c r="EI26" s="105"/>
      <c r="EJ26" s="105"/>
      <c r="EK26" s="105"/>
      <c r="EL26" s="105"/>
      <c r="EM26" s="105"/>
      <c r="EN26" s="105"/>
      <c r="EO26" s="105"/>
      <c r="EP26" s="105"/>
      <c r="EQ26" s="105"/>
      <c r="ER26" s="105"/>
      <c r="ES26" s="105"/>
      <c r="ET26" s="105"/>
      <c r="EU26" s="105"/>
      <c r="EV26" s="105"/>
      <c r="EW26" s="105"/>
      <c r="EX26" s="105"/>
      <c r="EY26" s="105"/>
      <c r="EZ26" s="105"/>
      <c r="FA26" s="105"/>
      <c r="FB26" s="105"/>
      <c r="FC26" s="105"/>
      <c r="FD26" s="105"/>
      <c r="FE26" s="105"/>
      <c r="FF26" s="105"/>
      <c r="FG26" s="105"/>
      <c r="FH26" s="105"/>
      <c r="FI26" s="105"/>
      <c r="FJ26" s="105"/>
      <c r="FK26" s="105"/>
      <c r="FL26" s="105"/>
      <c r="FM26" s="105"/>
      <c r="FN26" s="105"/>
      <c r="FO26" s="105"/>
      <c r="FP26" s="105"/>
      <c r="FQ26" s="105"/>
      <c r="FR26" s="105"/>
      <c r="FS26" s="105"/>
      <c r="FT26" s="105"/>
      <c r="FU26" s="105"/>
      <c r="FV26" s="105"/>
      <c r="FW26" s="105"/>
      <c r="FX26" s="105"/>
      <c r="FY26" s="105"/>
      <c r="FZ26" s="105"/>
      <c r="GA26" s="105"/>
      <c r="GB26" s="105"/>
      <c r="GC26" s="105"/>
      <c r="GD26" s="105"/>
      <c r="GE26" s="105"/>
      <c r="GF26" s="105"/>
      <c r="GG26" s="105"/>
      <c r="GH26" s="105"/>
      <c r="GI26" s="105"/>
      <c r="GJ26" s="105"/>
      <c r="GK26" s="105"/>
      <c r="GL26" s="105"/>
      <c r="GM26" s="105"/>
      <c r="GN26" s="105"/>
      <c r="GO26" s="105"/>
      <c r="GP26" s="105"/>
      <c r="GQ26" s="105"/>
      <c r="GR26" s="105"/>
      <c r="GS26" s="105"/>
      <c r="GT26" s="105"/>
      <c r="GU26" s="105"/>
      <c r="GV26" s="105"/>
      <c r="GW26" s="105"/>
      <c r="GX26" s="105"/>
      <c r="GY26" s="105"/>
      <c r="GZ26" s="105"/>
      <c r="HA26" s="105"/>
      <c r="HB26" s="105"/>
      <c r="HC26" s="105"/>
      <c r="HD26" s="105"/>
      <c r="HE26" s="105"/>
      <c r="HF26" s="105"/>
      <c r="HG26" s="105"/>
      <c r="HH26" s="105"/>
      <c r="HI26" s="105"/>
      <c r="HJ26" s="105"/>
      <c r="HK26" s="105"/>
      <c r="HL26" s="105"/>
      <c r="HM26" s="105"/>
      <c r="HN26" s="105"/>
      <c r="HO26" s="105"/>
      <c r="HP26" s="105"/>
      <c r="HQ26" s="105"/>
      <c r="HR26" s="105"/>
      <c r="HS26" s="105"/>
      <c r="HT26" s="105"/>
      <c r="HU26" s="105"/>
    </row>
    <row r="27" spans="4:229" ht="15" customHeight="1" thickBot="1" x14ac:dyDescent="0.35">
      <c r="D27" s="271" t="s">
        <v>176</v>
      </c>
      <c r="E27" s="271"/>
      <c r="F27" s="271"/>
      <c r="G27" s="271"/>
      <c r="H27" s="271"/>
      <c r="I27" s="271"/>
      <c r="J27" s="271"/>
      <c r="K27" s="271"/>
      <c r="L27" s="271"/>
      <c r="M27" s="111"/>
      <c r="N27" s="342"/>
      <c r="O27" s="342"/>
      <c r="Q27" s="96"/>
      <c r="R27" s="96"/>
      <c r="T27" s="271"/>
      <c r="U27" s="271"/>
      <c r="V27" s="271"/>
      <c r="W27" s="271"/>
      <c r="X27" s="271"/>
      <c r="Y27" s="271"/>
      <c r="Z27" s="271"/>
      <c r="AA27" s="271"/>
      <c r="AB27" s="271"/>
      <c r="AC27" s="15"/>
      <c r="AD27" s="342"/>
      <c r="AE27" s="342"/>
      <c r="AH27" s="330"/>
      <c r="AI27" s="330"/>
      <c r="AJ27" s="330"/>
      <c r="AK27" s="330"/>
      <c r="AL27" s="330"/>
      <c r="AM27" s="330"/>
      <c r="AN27" s="330"/>
      <c r="AO27" s="330"/>
      <c r="AP27" s="330"/>
      <c r="AQ27" s="40"/>
      <c r="AR27" s="332"/>
      <c r="AS27" s="332"/>
      <c r="AV27" s="329" t="e">
        <f>VLOOKUP(N27,Liste!$A:$B,2,0)</f>
        <v>#N/A</v>
      </c>
      <c r="AW27" s="329"/>
      <c r="AX27" s="109"/>
      <c r="AY27" s="109"/>
      <c r="AZ27" s="104"/>
      <c r="BA27" s="104"/>
      <c r="BB27" s="104"/>
      <c r="BC27" s="104"/>
      <c r="BD27" s="104"/>
      <c r="BE27" s="104"/>
      <c r="BF27" s="104"/>
      <c r="BG27" s="104"/>
      <c r="BH27" s="105"/>
      <c r="BI27" s="105"/>
      <c r="BJ27" s="105"/>
      <c r="BK27" s="105"/>
      <c r="BL27" s="105"/>
      <c r="BM27" s="105"/>
      <c r="BN27" s="105"/>
      <c r="BO27" s="105"/>
      <c r="BP27" s="105"/>
      <c r="BQ27" s="105"/>
      <c r="BR27" s="105"/>
      <c r="BS27" s="105"/>
      <c r="BT27" s="105"/>
      <c r="BU27" s="105"/>
      <c r="BV27" s="105"/>
      <c r="BW27" s="105"/>
      <c r="BX27" s="105"/>
      <c r="BY27" s="105"/>
      <c r="BZ27" s="105"/>
      <c r="CA27" s="105"/>
      <c r="CB27" s="105"/>
      <c r="CC27" s="105"/>
      <c r="CD27" s="105"/>
      <c r="CE27" s="105"/>
      <c r="CF27" s="105"/>
      <c r="CG27" s="105"/>
      <c r="CH27" s="105"/>
      <c r="CI27" s="105"/>
      <c r="CJ27" s="105"/>
      <c r="CK27" s="105"/>
      <c r="CL27" s="105"/>
      <c r="CM27" s="105"/>
      <c r="CN27" s="105"/>
      <c r="CO27" s="105"/>
      <c r="CP27" s="105"/>
      <c r="CQ27" s="105"/>
      <c r="CR27" s="105"/>
      <c r="CS27" s="105"/>
      <c r="CT27" s="105"/>
      <c r="CU27" s="105"/>
      <c r="CV27" s="105"/>
      <c r="CW27" s="105"/>
      <c r="CX27" s="105"/>
      <c r="CY27" s="105"/>
      <c r="CZ27" s="105"/>
      <c r="DA27" s="105"/>
      <c r="DB27" s="105"/>
      <c r="DC27" s="105"/>
      <c r="DD27" s="105"/>
      <c r="DE27" s="105"/>
      <c r="DF27" s="105"/>
      <c r="DG27" s="105"/>
      <c r="DH27" s="105"/>
      <c r="DI27" s="105"/>
      <c r="DJ27" s="105"/>
      <c r="DK27" s="105"/>
      <c r="DL27" s="105"/>
      <c r="DM27" s="105"/>
      <c r="DN27" s="105"/>
      <c r="DO27" s="105"/>
      <c r="DP27" s="105"/>
      <c r="DQ27" s="105"/>
      <c r="DR27" s="105"/>
      <c r="DS27" s="105"/>
      <c r="DT27" s="105"/>
      <c r="DU27" s="105"/>
      <c r="DV27" s="105"/>
      <c r="DW27" s="105"/>
      <c r="DX27" s="105"/>
      <c r="DY27" s="105"/>
      <c r="DZ27" s="105"/>
      <c r="EA27" s="105"/>
      <c r="EB27" s="105"/>
      <c r="EC27" s="105"/>
      <c r="ED27" s="105"/>
      <c r="EE27" s="105"/>
      <c r="EF27" s="105"/>
      <c r="EG27" s="105"/>
      <c r="EH27" s="105"/>
      <c r="EI27" s="105"/>
      <c r="EJ27" s="105"/>
      <c r="EK27" s="105"/>
      <c r="EL27" s="105"/>
      <c r="EM27" s="105"/>
      <c r="EN27" s="105"/>
      <c r="EO27" s="105"/>
      <c r="EP27" s="105"/>
      <c r="EQ27" s="105"/>
      <c r="ER27" s="105"/>
      <c r="ES27" s="105"/>
      <c r="ET27" s="105"/>
      <c r="EU27" s="105"/>
      <c r="EV27" s="105"/>
      <c r="EW27" s="105"/>
      <c r="EX27" s="105"/>
      <c r="EY27" s="105"/>
      <c r="EZ27" s="105"/>
      <c r="FA27" s="105"/>
      <c r="FB27" s="105"/>
      <c r="FC27" s="105"/>
      <c r="FD27" s="105"/>
      <c r="FE27" s="105"/>
      <c r="FF27" s="105"/>
      <c r="FG27" s="105"/>
      <c r="FH27" s="105"/>
      <c r="FI27" s="105"/>
      <c r="FJ27" s="105"/>
      <c r="FK27" s="105"/>
      <c r="FL27" s="105"/>
      <c r="FM27" s="105"/>
      <c r="FN27" s="105"/>
      <c r="FO27" s="105"/>
      <c r="FP27" s="105"/>
      <c r="FQ27" s="105"/>
      <c r="FR27" s="105"/>
      <c r="FS27" s="105"/>
      <c r="FT27" s="105"/>
      <c r="FU27" s="105"/>
      <c r="FV27" s="105"/>
      <c r="FW27" s="105"/>
      <c r="FX27" s="105"/>
      <c r="FY27" s="105"/>
      <c r="FZ27" s="105"/>
      <c r="GA27" s="105"/>
      <c r="GB27" s="105"/>
      <c r="GC27" s="105"/>
      <c r="GD27" s="105"/>
      <c r="GE27" s="105"/>
      <c r="GF27" s="105"/>
      <c r="GG27" s="105"/>
      <c r="GH27" s="105"/>
      <c r="GI27" s="105"/>
      <c r="GJ27" s="105"/>
      <c r="GK27" s="105"/>
      <c r="GL27" s="105"/>
      <c r="GM27" s="105"/>
      <c r="GN27" s="105"/>
      <c r="GO27" s="105"/>
      <c r="GP27" s="105"/>
      <c r="GQ27" s="105"/>
      <c r="GR27" s="105"/>
      <c r="GS27" s="105"/>
      <c r="GT27" s="105"/>
      <c r="GU27" s="105"/>
      <c r="GV27" s="105"/>
      <c r="GW27" s="105"/>
      <c r="GX27" s="105"/>
      <c r="GY27" s="105"/>
      <c r="GZ27" s="105"/>
      <c r="HA27" s="105"/>
      <c r="HB27" s="105"/>
      <c r="HC27" s="105"/>
      <c r="HD27" s="105"/>
      <c r="HE27" s="105"/>
      <c r="HF27" s="105"/>
      <c r="HG27" s="105"/>
      <c r="HH27" s="105"/>
      <c r="HI27" s="105"/>
      <c r="HJ27" s="105"/>
      <c r="HK27" s="105"/>
      <c r="HL27" s="105"/>
      <c r="HM27" s="105"/>
      <c r="HN27" s="105"/>
      <c r="HO27" s="105"/>
      <c r="HP27" s="105"/>
      <c r="HQ27" s="105"/>
      <c r="HR27" s="105"/>
      <c r="HS27" s="105"/>
      <c r="HT27" s="105"/>
      <c r="HU27" s="105"/>
    </row>
    <row r="28" spans="4:229" ht="15" customHeight="1" x14ac:dyDescent="0.3">
      <c r="D28" s="271"/>
      <c r="E28" s="271"/>
      <c r="F28" s="271"/>
      <c r="G28" s="271"/>
      <c r="H28" s="271"/>
      <c r="I28" s="271"/>
      <c r="J28" s="271"/>
      <c r="K28" s="271"/>
      <c r="L28" s="271"/>
      <c r="M28" s="111"/>
      <c r="N28" s="342"/>
      <c r="O28" s="342"/>
      <c r="Q28" s="96"/>
      <c r="R28" s="96"/>
      <c r="T28" s="271" t="s">
        <v>177</v>
      </c>
      <c r="U28" s="271"/>
      <c r="V28" s="271"/>
      <c r="W28" s="271"/>
      <c r="X28" s="271"/>
      <c r="Y28" s="271"/>
      <c r="Z28" s="271"/>
      <c r="AA28" s="271"/>
      <c r="AB28" s="271"/>
      <c r="AC28" s="15"/>
      <c r="AD28" s="342"/>
      <c r="AE28" s="342"/>
      <c r="AV28" s="329"/>
      <c r="AW28" s="329"/>
      <c r="AX28" s="109"/>
      <c r="AY28" s="109"/>
      <c r="AZ28" s="104"/>
      <c r="BA28" s="104"/>
      <c r="BB28" s="104"/>
      <c r="BC28" s="104"/>
      <c r="BD28" s="104"/>
      <c r="BE28" s="104"/>
      <c r="BF28" s="104"/>
      <c r="BG28" s="104"/>
      <c r="BH28" s="105"/>
      <c r="BI28" s="105"/>
      <c r="BJ28" s="105"/>
      <c r="BK28" s="105"/>
      <c r="BL28" s="105"/>
      <c r="BM28" s="105"/>
      <c r="BN28" s="105"/>
      <c r="BO28" s="105"/>
      <c r="BP28" s="105"/>
      <c r="BQ28" s="105"/>
      <c r="BR28" s="105"/>
      <c r="BS28" s="105"/>
      <c r="BT28" s="105"/>
      <c r="BU28" s="105"/>
      <c r="BV28" s="105"/>
      <c r="BW28" s="105"/>
      <c r="BX28" s="105"/>
      <c r="BY28" s="105"/>
      <c r="BZ28" s="105"/>
      <c r="CA28" s="105"/>
      <c r="CB28" s="105"/>
      <c r="CC28" s="105"/>
      <c r="CD28" s="105"/>
      <c r="CE28" s="105"/>
      <c r="CF28" s="105"/>
      <c r="CG28" s="105"/>
      <c r="CH28" s="105"/>
      <c r="CI28" s="105"/>
      <c r="CJ28" s="105"/>
      <c r="CK28" s="105"/>
      <c r="CL28" s="105"/>
      <c r="CM28" s="105"/>
      <c r="CN28" s="105"/>
      <c r="CO28" s="105"/>
      <c r="CP28" s="105"/>
      <c r="CQ28" s="105"/>
      <c r="CR28" s="105"/>
      <c r="CS28" s="105"/>
      <c r="CT28" s="105"/>
      <c r="CU28" s="105"/>
      <c r="CV28" s="105"/>
      <c r="CW28" s="105"/>
      <c r="CX28" s="105"/>
      <c r="CY28" s="105"/>
      <c r="CZ28" s="105"/>
      <c r="DA28" s="105"/>
      <c r="DB28" s="105"/>
      <c r="DC28" s="105"/>
      <c r="DD28" s="105"/>
      <c r="DE28" s="105"/>
      <c r="DF28" s="105"/>
      <c r="DG28" s="105"/>
      <c r="DH28" s="105"/>
      <c r="DI28" s="105"/>
      <c r="DJ28" s="105"/>
      <c r="DK28" s="105"/>
      <c r="DL28" s="105"/>
      <c r="DM28" s="105"/>
      <c r="DN28" s="105"/>
      <c r="DO28" s="105"/>
      <c r="DP28" s="105"/>
      <c r="DQ28" s="105"/>
      <c r="DR28" s="105"/>
      <c r="DS28" s="105"/>
      <c r="DT28" s="105"/>
      <c r="DU28" s="105"/>
      <c r="DV28" s="105"/>
      <c r="DW28" s="105"/>
      <c r="DX28" s="105"/>
      <c r="DY28" s="105"/>
      <c r="DZ28" s="105"/>
      <c r="EA28" s="105"/>
      <c r="EB28" s="105"/>
      <c r="EC28" s="105"/>
      <c r="ED28" s="105"/>
      <c r="EE28" s="105"/>
      <c r="EF28" s="105"/>
      <c r="EG28" s="105"/>
      <c r="EH28" s="105"/>
      <c r="EI28" s="105"/>
      <c r="EJ28" s="105"/>
      <c r="EK28" s="105"/>
      <c r="EL28" s="105"/>
      <c r="EM28" s="105"/>
      <c r="EN28" s="105"/>
      <c r="EO28" s="105"/>
      <c r="EP28" s="105"/>
      <c r="EQ28" s="105"/>
      <c r="ER28" s="105"/>
      <c r="ES28" s="105"/>
      <c r="ET28" s="105"/>
      <c r="EU28" s="105"/>
      <c r="EV28" s="105"/>
      <c r="EW28" s="105"/>
      <c r="EX28" s="105"/>
      <c r="EY28" s="105"/>
      <c r="EZ28" s="105"/>
      <c r="FA28" s="105"/>
      <c r="FB28" s="105"/>
      <c r="FC28" s="105"/>
      <c r="FD28" s="105"/>
      <c r="FE28" s="105"/>
      <c r="FF28" s="105"/>
      <c r="FG28" s="105"/>
      <c r="FH28" s="105"/>
      <c r="FI28" s="105"/>
      <c r="FJ28" s="105"/>
      <c r="FK28" s="105"/>
      <c r="FL28" s="105"/>
      <c r="FM28" s="105"/>
      <c r="FN28" s="105"/>
      <c r="FO28" s="105"/>
      <c r="FP28" s="105"/>
      <c r="FQ28" s="105"/>
      <c r="FR28" s="105"/>
      <c r="FS28" s="105"/>
      <c r="FT28" s="105"/>
      <c r="FU28" s="105"/>
      <c r="FV28" s="105"/>
      <c r="FW28" s="105"/>
      <c r="FX28" s="105"/>
      <c r="FY28" s="105"/>
      <c r="FZ28" s="105"/>
      <c r="GA28" s="105"/>
      <c r="GB28" s="105"/>
      <c r="GC28" s="105"/>
      <c r="GD28" s="105"/>
      <c r="GE28" s="105"/>
      <c r="GF28" s="105"/>
      <c r="GG28" s="105"/>
      <c r="GH28" s="105"/>
      <c r="GI28" s="105"/>
      <c r="GJ28" s="105"/>
      <c r="GK28" s="105"/>
      <c r="GL28" s="105"/>
      <c r="GM28" s="105"/>
      <c r="GN28" s="105"/>
      <c r="GO28" s="105"/>
      <c r="GP28" s="105"/>
      <c r="GQ28" s="105"/>
      <c r="GR28" s="105"/>
      <c r="GS28" s="105"/>
      <c r="GT28" s="105"/>
      <c r="GU28" s="105"/>
      <c r="GV28" s="105"/>
      <c r="GW28" s="105"/>
      <c r="GX28" s="105"/>
      <c r="GY28" s="105"/>
      <c r="GZ28" s="105"/>
      <c r="HA28" s="105"/>
      <c r="HB28" s="105"/>
      <c r="HC28" s="105"/>
      <c r="HD28" s="105"/>
      <c r="HE28" s="105"/>
      <c r="HF28" s="105"/>
      <c r="HG28" s="105"/>
      <c r="HH28" s="105"/>
      <c r="HI28" s="105"/>
      <c r="HJ28" s="105"/>
      <c r="HK28" s="105"/>
      <c r="HL28" s="105"/>
      <c r="HM28" s="105"/>
      <c r="HN28" s="105"/>
      <c r="HO28" s="105"/>
      <c r="HP28" s="105"/>
      <c r="HQ28" s="105"/>
      <c r="HR28" s="105"/>
      <c r="HS28" s="105"/>
      <c r="HT28" s="105"/>
      <c r="HU28" s="105"/>
    </row>
    <row r="29" spans="4:229" ht="15" customHeight="1" x14ac:dyDescent="0.3">
      <c r="D29" s="271" t="s">
        <v>178</v>
      </c>
      <c r="E29" s="271"/>
      <c r="F29" s="271"/>
      <c r="G29" s="271"/>
      <c r="H29" s="271"/>
      <c r="I29" s="271"/>
      <c r="J29" s="271"/>
      <c r="K29" s="271"/>
      <c r="L29" s="271"/>
      <c r="M29" s="111"/>
      <c r="N29" s="342"/>
      <c r="O29" s="342"/>
      <c r="Q29" s="96"/>
      <c r="R29" s="96"/>
      <c r="T29" s="271"/>
      <c r="U29" s="271"/>
      <c r="V29" s="271"/>
      <c r="W29" s="271"/>
      <c r="X29" s="271"/>
      <c r="Y29" s="271"/>
      <c r="Z29" s="271"/>
      <c r="AA29" s="271"/>
      <c r="AB29" s="271"/>
      <c r="AC29" s="15"/>
      <c r="AD29" s="342"/>
      <c r="AE29" s="342"/>
      <c r="AV29" s="329" t="e">
        <f>VLOOKUP(N29,Liste!$A:$B,2,0)</f>
        <v>#N/A</v>
      </c>
      <c r="AW29" s="329"/>
      <c r="AX29" s="109" t="e">
        <f>VLOOKUP(AD26,Liste!$A:$B,2,0)</f>
        <v>#N/A</v>
      </c>
      <c r="AY29" s="109"/>
      <c r="AZ29" s="104"/>
      <c r="BA29" s="104"/>
      <c r="BB29" s="104"/>
      <c r="BC29" s="104"/>
      <c r="BD29" s="104"/>
      <c r="BE29" s="104"/>
      <c r="BF29" s="104"/>
      <c r="BG29" s="104"/>
      <c r="BH29" s="105"/>
      <c r="BI29" s="105"/>
      <c r="BJ29" s="105"/>
      <c r="BK29" s="105"/>
      <c r="BL29" s="105"/>
      <c r="BM29" s="105"/>
      <c r="BN29" s="105"/>
      <c r="BO29" s="105"/>
      <c r="BP29" s="105"/>
      <c r="BQ29" s="105"/>
      <c r="BR29" s="105"/>
      <c r="BS29" s="105"/>
      <c r="BT29" s="105"/>
      <c r="BU29" s="105"/>
      <c r="BV29" s="105"/>
      <c r="BW29" s="105"/>
      <c r="BX29" s="105"/>
      <c r="BY29" s="105"/>
      <c r="BZ29" s="105"/>
      <c r="CA29" s="105"/>
      <c r="CB29" s="105"/>
      <c r="CC29" s="105"/>
      <c r="CD29" s="105"/>
      <c r="CE29" s="105"/>
      <c r="CF29" s="105"/>
      <c r="CG29" s="105"/>
      <c r="CH29" s="105"/>
      <c r="CI29" s="105"/>
      <c r="CJ29" s="105"/>
      <c r="CK29" s="105"/>
      <c r="CL29" s="105"/>
      <c r="CM29" s="105"/>
      <c r="CN29" s="105"/>
      <c r="CO29" s="105"/>
      <c r="CP29" s="105"/>
      <c r="CQ29" s="105"/>
      <c r="CR29" s="105"/>
      <c r="CS29" s="105"/>
      <c r="CT29" s="105"/>
      <c r="CU29" s="105"/>
      <c r="CV29" s="105"/>
      <c r="CW29" s="105"/>
      <c r="CX29" s="105"/>
      <c r="CY29" s="105"/>
      <c r="CZ29" s="105"/>
      <c r="DA29" s="105"/>
      <c r="DB29" s="105"/>
      <c r="DC29" s="105"/>
      <c r="DD29" s="105"/>
      <c r="DE29" s="105"/>
      <c r="DF29" s="105"/>
      <c r="DG29" s="105"/>
      <c r="DH29" s="105"/>
      <c r="DI29" s="105"/>
      <c r="DJ29" s="105"/>
      <c r="DK29" s="105"/>
      <c r="DL29" s="105"/>
      <c r="DM29" s="105"/>
      <c r="DN29" s="105"/>
      <c r="DO29" s="105"/>
      <c r="DP29" s="105"/>
      <c r="DQ29" s="105"/>
      <c r="DR29" s="105"/>
      <c r="DS29" s="105"/>
      <c r="DT29" s="105"/>
      <c r="DU29" s="105"/>
      <c r="DV29" s="105"/>
      <c r="DW29" s="105"/>
      <c r="DX29" s="105"/>
      <c r="DY29" s="105"/>
      <c r="DZ29" s="105"/>
      <c r="EA29" s="105"/>
      <c r="EB29" s="105"/>
      <c r="EC29" s="105"/>
      <c r="ED29" s="105"/>
      <c r="EE29" s="105"/>
      <c r="EF29" s="105"/>
      <c r="EG29" s="105"/>
      <c r="EH29" s="105"/>
      <c r="EI29" s="105"/>
      <c r="EJ29" s="105"/>
      <c r="EK29" s="105"/>
      <c r="EL29" s="105"/>
      <c r="EM29" s="105"/>
      <c r="EN29" s="105"/>
      <c r="EO29" s="105"/>
      <c r="EP29" s="105"/>
      <c r="EQ29" s="105"/>
      <c r="ER29" s="105"/>
      <c r="ES29" s="105"/>
      <c r="ET29" s="105"/>
      <c r="EU29" s="105"/>
      <c r="EV29" s="105"/>
      <c r="EW29" s="105"/>
      <c r="EX29" s="105"/>
      <c r="EY29" s="105"/>
      <c r="EZ29" s="105"/>
      <c r="FA29" s="105"/>
      <c r="FB29" s="105"/>
      <c r="FC29" s="105"/>
      <c r="FD29" s="105"/>
      <c r="FE29" s="105"/>
      <c r="FF29" s="105"/>
      <c r="FG29" s="105"/>
      <c r="FH29" s="105"/>
      <c r="FI29" s="105"/>
      <c r="FJ29" s="105"/>
      <c r="FK29" s="105"/>
      <c r="FL29" s="105"/>
      <c r="FM29" s="105"/>
      <c r="FN29" s="105"/>
      <c r="FO29" s="105"/>
      <c r="FP29" s="105"/>
      <c r="FQ29" s="105"/>
      <c r="FR29" s="105"/>
      <c r="FS29" s="105"/>
      <c r="FT29" s="105"/>
      <c r="FU29" s="105"/>
      <c r="FV29" s="105"/>
      <c r="FW29" s="105"/>
      <c r="FX29" s="105"/>
      <c r="FY29" s="105"/>
      <c r="FZ29" s="105"/>
      <c r="GA29" s="105"/>
      <c r="GB29" s="105"/>
      <c r="GC29" s="105"/>
      <c r="GD29" s="105"/>
      <c r="GE29" s="105"/>
      <c r="GF29" s="105"/>
      <c r="GG29" s="105"/>
      <c r="GH29" s="105"/>
      <c r="GI29" s="105"/>
      <c r="GJ29" s="105"/>
      <c r="GK29" s="105"/>
      <c r="GL29" s="105"/>
      <c r="GM29" s="105"/>
      <c r="GN29" s="105"/>
      <c r="GO29" s="105"/>
      <c r="GP29" s="105"/>
      <c r="GQ29" s="105"/>
      <c r="GR29" s="105"/>
      <c r="GS29" s="105"/>
      <c r="GT29" s="105"/>
      <c r="GU29" s="105"/>
      <c r="GV29" s="105"/>
      <c r="GW29" s="105"/>
      <c r="GX29" s="105"/>
      <c r="GY29" s="105"/>
      <c r="GZ29" s="105"/>
      <c r="HA29" s="105"/>
      <c r="HB29" s="105"/>
      <c r="HC29" s="105"/>
      <c r="HD29" s="105"/>
      <c r="HE29" s="105"/>
      <c r="HF29" s="105"/>
      <c r="HG29" s="105"/>
      <c r="HH29" s="105"/>
      <c r="HI29" s="105"/>
      <c r="HJ29" s="105"/>
      <c r="HK29" s="105"/>
      <c r="HL29" s="105"/>
      <c r="HM29" s="105"/>
      <c r="HN29" s="105"/>
      <c r="HO29" s="105"/>
      <c r="HP29" s="105"/>
      <c r="HQ29" s="105"/>
      <c r="HR29" s="105"/>
      <c r="HS29" s="105"/>
      <c r="HT29" s="105"/>
      <c r="HU29" s="105"/>
    </row>
    <row r="30" spans="4:229" ht="15" customHeight="1" thickBot="1" x14ac:dyDescent="0.35">
      <c r="D30" s="271"/>
      <c r="E30" s="271"/>
      <c r="F30" s="271"/>
      <c r="G30" s="271"/>
      <c r="H30" s="271"/>
      <c r="I30" s="271"/>
      <c r="J30" s="271"/>
      <c r="K30" s="271"/>
      <c r="L30" s="271"/>
      <c r="M30" s="111"/>
      <c r="N30" s="342"/>
      <c r="O30" s="342"/>
      <c r="Q30" s="96"/>
      <c r="R30" s="96"/>
      <c r="T30" s="330" t="s">
        <v>179</v>
      </c>
      <c r="U30" s="330"/>
      <c r="V30" s="330"/>
      <c r="W30" s="330"/>
      <c r="X30" s="330"/>
      <c r="Y30" s="330"/>
      <c r="Z30" s="330"/>
      <c r="AA30" s="330"/>
      <c r="AB30" s="330"/>
      <c r="AC30" s="14"/>
      <c r="AD30" s="331"/>
      <c r="AE30" s="331"/>
      <c r="AV30" s="329"/>
      <c r="AW30" s="329"/>
      <c r="AX30" s="109"/>
      <c r="AY30" s="109"/>
      <c r="AZ30" s="104"/>
      <c r="BA30" s="104"/>
      <c r="BB30" s="104"/>
      <c r="BC30" s="104"/>
      <c r="BD30" s="104"/>
      <c r="BE30" s="104"/>
      <c r="BF30" s="104"/>
      <c r="BG30" s="104"/>
      <c r="BH30" s="105"/>
      <c r="BI30" s="105"/>
      <c r="BJ30" s="105"/>
      <c r="BK30" s="105"/>
      <c r="BL30" s="105"/>
      <c r="BM30" s="105"/>
      <c r="BN30" s="105"/>
      <c r="BO30" s="105"/>
      <c r="BP30" s="105"/>
      <c r="BQ30" s="105"/>
      <c r="BR30" s="105"/>
      <c r="BS30" s="105"/>
      <c r="BT30" s="105"/>
      <c r="BU30" s="105"/>
      <c r="BV30" s="105"/>
      <c r="BW30" s="105"/>
      <c r="BX30" s="105"/>
      <c r="BY30" s="105"/>
      <c r="BZ30" s="105"/>
      <c r="CA30" s="105"/>
      <c r="CB30" s="105"/>
      <c r="CC30" s="105"/>
      <c r="CD30" s="105"/>
      <c r="CE30" s="105"/>
      <c r="CF30" s="105"/>
      <c r="CG30" s="105"/>
      <c r="CH30" s="105"/>
      <c r="CI30" s="105"/>
      <c r="CJ30" s="105"/>
      <c r="CK30" s="105"/>
      <c r="CL30" s="105"/>
      <c r="CM30" s="105"/>
      <c r="CN30" s="105"/>
      <c r="CO30" s="105"/>
      <c r="CP30" s="105"/>
      <c r="CQ30" s="105"/>
      <c r="CR30" s="105"/>
      <c r="CS30" s="105"/>
      <c r="CT30" s="105"/>
      <c r="CU30" s="105"/>
      <c r="CV30" s="105"/>
      <c r="CW30" s="105"/>
      <c r="CX30" s="105"/>
      <c r="CY30" s="105"/>
      <c r="CZ30" s="105"/>
      <c r="DA30" s="105"/>
      <c r="DB30" s="105"/>
      <c r="DC30" s="105"/>
      <c r="DD30" s="105"/>
      <c r="DE30" s="105"/>
      <c r="DF30" s="105"/>
      <c r="DG30" s="105"/>
      <c r="DH30" s="105"/>
      <c r="DI30" s="105"/>
      <c r="DJ30" s="105"/>
      <c r="DK30" s="105"/>
      <c r="DL30" s="105"/>
      <c r="DM30" s="105"/>
      <c r="DN30" s="105"/>
      <c r="DO30" s="105"/>
      <c r="DP30" s="105"/>
      <c r="DQ30" s="105"/>
      <c r="DR30" s="105"/>
      <c r="DS30" s="105"/>
      <c r="DT30" s="105"/>
      <c r="DU30" s="105"/>
      <c r="DV30" s="105"/>
      <c r="DW30" s="105"/>
      <c r="DX30" s="105"/>
      <c r="DY30" s="105"/>
      <c r="DZ30" s="105"/>
      <c r="EA30" s="105"/>
      <c r="EB30" s="105"/>
      <c r="EC30" s="105"/>
      <c r="ED30" s="105"/>
      <c r="EE30" s="105"/>
      <c r="EF30" s="105"/>
      <c r="EG30" s="105"/>
      <c r="EH30" s="105"/>
      <c r="EI30" s="105"/>
      <c r="EJ30" s="105"/>
      <c r="EK30" s="105"/>
      <c r="EL30" s="105"/>
      <c r="EM30" s="105"/>
      <c r="EN30" s="105"/>
      <c r="EO30" s="105"/>
      <c r="EP30" s="105"/>
      <c r="EQ30" s="105"/>
      <c r="ER30" s="105"/>
      <c r="ES30" s="105"/>
      <c r="ET30" s="105"/>
      <c r="EU30" s="105"/>
      <c r="EV30" s="105"/>
      <c r="EW30" s="105"/>
      <c r="EX30" s="105"/>
      <c r="EY30" s="105"/>
      <c r="EZ30" s="105"/>
      <c r="FA30" s="105"/>
      <c r="FB30" s="105"/>
      <c r="FC30" s="105"/>
      <c r="FD30" s="105"/>
      <c r="FE30" s="105"/>
      <c r="FF30" s="105"/>
      <c r="FG30" s="105"/>
      <c r="FH30" s="105"/>
      <c r="FI30" s="105"/>
      <c r="FJ30" s="105"/>
      <c r="FK30" s="105"/>
      <c r="FL30" s="105"/>
      <c r="FM30" s="105"/>
      <c r="FN30" s="105"/>
      <c r="FO30" s="105"/>
      <c r="FP30" s="105"/>
      <c r="FQ30" s="105"/>
      <c r="FR30" s="105"/>
      <c r="FS30" s="105"/>
      <c r="FT30" s="105"/>
      <c r="FU30" s="105"/>
      <c r="FV30" s="105"/>
      <c r="FW30" s="105"/>
      <c r="FX30" s="105"/>
      <c r="FY30" s="105"/>
      <c r="FZ30" s="105"/>
      <c r="GA30" s="105"/>
      <c r="GB30" s="105"/>
      <c r="GC30" s="105"/>
      <c r="GD30" s="105"/>
      <c r="GE30" s="105"/>
      <c r="GF30" s="105"/>
      <c r="GG30" s="105"/>
      <c r="GH30" s="105"/>
      <c r="GI30" s="105"/>
      <c r="GJ30" s="105"/>
      <c r="GK30" s="105"/>
      <c r="GL30" s="105"/>
      <c r="GM30" s="105"/>
      <c r="GN30" s="105"/>
      <c r="GO30" s="105"/>
      <c r="GP30" s="105"/>
      <c r="GQ30" s="105"/>
      <c r="GR30" s="105"/>
      <c r="GS30" s="105"/>
      <c r="GT30" s="105"/>
      <c r="GU30" s="105"/>
      <c r="GV30" s="105"/>
      <c r="GW30" s="105"/>
      <c r="GX30" s="105"/>
      <c r="GY30" s="105"/>
      <c r="GZ30" s="105"/>
      <c r="HA30" s="105"/>
      <c r="HB30" s="105"/>
      <c r="HC30" s="105"/>
      <c r="HD30" s="105"/>
      <c r="HE30" s="105"/>
      <c r="HF30" s="105"/>
      <c r="HG30" s="105"/>
      <c r="HH30" s="105"/>
      <c r="HI30" s="105"/>
      <c r="HJ30" s="105"/>
      <c r="HK30" s="105"/>
      <c r="HL30" s="105"/>
      <c r="HM30" s="105"/>
      <c r="HN30" s="105"/>
      <c r="HO30" s="105"/>
      <c r="HP30" s="105"/>
      <c r="HQ30" s="105"/>
      <c r="HR30" s="105"/>
      <c r="HS30" s="105"/>
      <c r="HT30" s="105"/>
      <c r="HU30" s="105"/>
    </row>
    <row r="31" spans="4:229" ht="15" customHeight="1" thickBot="1" x14ac:dyDescent="0.35">
      <c r="D31" s="271" t="s">
        <v>180</v>
      </c>
      <c r="E31" s="271"/>
      <c r="F31" s="271"/>
      <c r="G31" s="271"/>
      <c r="H31" s="271"/>
      <c r="I31" s="271"/>
      <c r="J31" s="271"/>
      <c r="K31" s="271"/>
      <c r="L31" s="271"/>
      <c r="M31" s="111"/>
      <c r="N31" s="342"/>
      <c r="O31" s="342"/>
      <c r="Q31" s="96"/>
      <c r="R31" s="96"/>
      <c r="T31" s="330"/>
      <c r="U31" s="330"/>
      <c r="V31" s="330"/>
      <c r="W31" s="330"/>
      <c r="X31" s="330"/>
      <c r="Y31" s="330"/>
      <c r="Z31" s="330"/>
      <c r="AA31" s="330"/>
      <c r="AB31" s="330"/>
      <c r="AC31" s="40"/>
      <c r="AD31" s="332"/>
      <c r="AE31" s="332"/>
      <c r="AV31" s="329" t="e">
        <f>VLOOKUP(N31,Liste!$A:$B,2,0)</f>
        <v>#N/A</v>
      </c>
      <c r="AW31" s="329"/>
      <c r="AX31" s="329" t="e">
        <f>VLOOKUP(AD28,Liste!$A:$B,2,0)</f>
        <v>#N/A</v>
      </c>
      <c r="AY31" s="329"/>
      <c r="AZ31" s="329" t="e">
        <f>VLOOKUP(AR24,Liste!$A:$B,2,0)</f>
        <v>#N/A</v>
      </c>
      <c r="BA31" s="329"/>
      <c r="BB31" s="104"/>
      <c r="BC31" s="104"/>
      <c r="BD31" s="104"/>
      <c r="BE31" s="104"/>
      <c r="BF31" s="104"/>
      <c r="BG31" s="104"/>
      <c r="BH31" s="105"/>
      <c r="BI31" s="105"/>
      <c r="BJ31" s="105"/>
      <c r="BK31" s="105"/>
      <c r="BL31" s="105"/>
      <c r="BM31" s="105"/>
      <c r="BN31" s="105"/>
      <c r="BO31" s="105"/>
      <c r="BP31" s="105"/>
      <c r="BQ31" s="105"/>
      <c r="BR31" s="105"/>
      <c r="BS31" s="105"/>
      <c r="BT31" s="105"/>
      <c r="BU31" s="105"/>
      <c r="BV31" s="105"/>
      <c r="BW31" s="105"/>
      <c r="BX31" s="105"/>
      <c r="BY31" s="105"/>
      <c r="BZ31" s="105"/>
      <c r="CA31" s="105"/>
      <c r="CB31" s="105"/>
      <c r="CC31" s="105"/>
      <c r="CD31" s="105"/>
      <c r="CE31" s="105"/>
      <c r="CF31" s="105"/>
      <c r="CG31" s="105"/>
      <c r="CH31" s="105"/>
      <c r="CI31" s="105"/>
      <c r="CJ31" s="105"/>
      <c r="CK31" s="105"/>
      <c r="CL31" s="105"/>
      <c r="CM31" s="105"/>
      <c r="CN31" s="105"/>
      <c r="CO31" s="105"/>
      <c r="CP31" s="105"/>
      <c r="CQ31" s="105"/>
      <c r="CR31" s="105"/>
      <c r="CS31" s="105"/>
      <c r="CT31" s="105"/>
      <c r="CU31" s="105"/>
      <c r="CV31" s="105"/>
      <c r="CW31" s="105"/>
      <c r="CX31" s="105"/>
      <c r="CY31" s="105"/>
      <c r="CZ31" s="105"/>
      <c r="DA31" s="105"/>
      <c r="DB31" s="105"/>
      <c r="DC31" s="105"/>
      <c r="DD31" s="105"/>
      <c r="DE31" s="105"/>
      <c r="DF31" s="105"/>
      <c r="DG31" s="105"/>
      <c r="DH31" s="105"/>
      <c r="DI31" s="105"/>
      <c r="DJ31" s="105"/>
      <c r="DK31" s="105"/>
      <c r="DL31" s="105"/>
      <c r="DM31" s="105"/>
      <c r="DN31" s="105"/>
      <c r="DO31" s="105"/>
      <c r="DP31" s="105"/>
      <c r="DQ31" s="105"/>
      <c r="DR31" s="105"/>
      <c r="DS31" s="105"/>
      <c r="DT31" s="105"/>
      <c r="DU31" s="105"/>
      <c r="DV31" s="105"/>
      <c r="DW31" s="105"/>
      <c r="DX31" s="105"/>
      <c r="DY31" s="105"/>
      <c r="DZ31" s="105"/>
      <c r="EA31" s="105"/>
      <c r="EB31" s="105"/>
      <c r="EC31" s="105"/>
      <c r="ED31" s="105"/>
      <c r="EE31" s="105"/>
      <c r="EF31" s="105"/>
      <c r="EG31" s="105"/>
      <c r="EH31" s="105"/>
      <c r="EI31" s="105"/>
      <c r="EJ31" s="105"/>
      <c r="EK31" s="105"/>
      <c r="EL31" s="105"/>
      <c r="EM31" s="105"/>
      <c r="EN31" s="105"/>
      <c r="EO31" s="105"/>
      <c r="EP31" s="105"/>
      <c r="EQ31" s="105"/>
      <c r="ER31" s="105"/>
      <c r="ES31" s="105"/>
      <c r="ET31" s="105"/>
      <c r="EU31" s="105"/>
      <c r="EV31" s="105"/>
      <c r="EW31" s="105"/>
      <c r="EX31" s="105"/>
      <c r="EY31" s="105"/>
      <c r="EZ31" s="105"/>
      <c r="FA31" s="105"/>
      <c r="FB31" s="105"/>
      <c r="FC31" s="105"/>
      <c r="FD31" s="105"/>
      <c r="FE31" s="105"/>
      <c r="FF31" s="105"/>
      <c r="FG31" s="105"/>
      <c r="FH31" s="105"/>
      <c r="FI31" s="105"/>
      <c r="FJ31" s="105"/>
      <c r="FK31" s="105"/>
      <c r="FL31" s="105"/>
      <c r="FM31" s="105"/>
      <c r="FN31" s="105"/>
      <c r="FO31" s="105"/>
      <c r="FP31" s="105"/>
      <c r="FQ31" s="105"/>
      <c r="FR31" s="105"/>
      <c r="FS31" s="105"/>
      <c r="FT31" s="105"/>
      <c r="FU31" s="105"/>
      <c r="FV31" s="105"/>
      <c r="FW31" s="105"/>
      <c r="FX31" s="105"/>
      <c r="FY31" s="105"/>
      <c r="FZ31" s="105"/>
      <c r="GA31" s="105"/>
      <c r="GB31" s="105"/>
      <c r="GC31" s="105"/>
      <c r="GD31" s="105"/>
      <c r="GE31" s="105"/>
      <c r="GF31" s="105"/>
      <c r="GG31" s="105"/>
      <c r="GH31" s="105"/>
      <c r="GI31" s="105"/>
      <c r="GJ31" s="105"/>
      <c r="GK31" s="105"/>
      <c r="GL31" s="105"/>
      <c r="GM31" s="105"/>
      <c r="GN31" s="105"/>
      <c r="GO31" s="105"/>
      <c r="GP31" s="105"/>
      <c r="GQ31" s="105"/>
      <c r="GR31" s="105"/>
      <c r="GS31" s="105"/>
      <c r="GT31" s="105"/>
      <c r="GU31" s="105"/>
      <c r="GV31" s="105"/>
      <c r="GW31" s="105"/>
      <c r="GX31" s="105"/>
      <c r="GY31" s="105"/>
      <c r="GZ31" s="105"/>
      <c r="HA31" s="105"/>
      <c r="HB31" s="105"/>
      <c r="HC31" s="105"/>
      <c r="HD31" s="105"/>
      <c r="HE31" s="105"/>
      <c r="HF31" s="105"/>
      <c r="HG31" s="105"/>
      <c r="HH31" s="105"/>
      <c r="HI31" s="105"/>
      <c r="HJ31" s="105"/>
      <c r="HK31" s="105"/>
      <c r="HL31" s="105"/>
      <c r="HM31" s="105"/>
      <c r="HN31" s="105"/>
      <c r="HO31" s="105"/>
      <c r="HP31" s="105"/>
      <c r="HQ31" s="105"/>
      <c r="HR31" s="105"/>
      <c r="HS31" s="105"/>
      <c r="HT31" s="105"/>
      <c r="HU31" s="105"/>
    </row>
    <row r="32" spans="4:229" ht="15" customHeight="1" x14ac:dyDescent="0.3">
      <c r="D32" s="271"/>
      <c r="E32" s="271"/>
      <c r="F32" s="271"/>
      <c r="G32" s="271"/>
      <c r="H32" s="271"/>
      <c r="I32" s="271"/>
      <c r="J32" s="271"/>
      <c r="K32" s="271"/>
      <c r="L32" s="271"/>
      <c r="M32" s="111"/>
      <c r="N32" s="342"/>
      <c r="O32" s="342"/>
      <c r="Q32" s="96"/>
      <c r="R32" s="96"/>
      <c r="AG32" s="96"/>
      <c r="AV32" s="329"/>
      <c r="AW32" s="329"/>
      <c r="AX32" s="329"/>
      <c r="AY32" s="329"/>
      <c r="AZ32" s="329"/>
      <c r="BA32" s="329"/>
      <c r="BB32" s="104"/>
      <c r="BC32" s="104"/>
      <c r="BD32" s="104"/>
      <c r="BE32" s="104"/>
      <c r="BF32" s="104"/>
      <c r="BG32" s="104"/>
      <c r="BH32" s="105"/>
      <c r="BI32" s="105"/>
      <c r="BJ32" s="105"/>
      <c r="BK32" s="105"/>
      <c r="BL32" s="105"/>
      <c r="BM32" s="105"/>
      <c r="BN32" s="105"/>
      <c r="BO32" s="105"/>
      <c r="BP32" s="105"/>
      <c r="BQ32" s="105"/>
      <c r="BR32" s="105"/>
      <c r="BS32" s="105"/>
      <c r="BT32" s="105"/>
      <c r="BU32" s="105"/>
      <c r="BV32" s="105"/>
      <c r="BW32" s="105"/>
      <c r="BX32" s="105"/>
      <c r="BY32" s="105"/>
      <c r="BZ32" s="105"/>
      <c r="CA32" s="105"/>
      <c r="CB32" s="105"/>
      <c r="CC32" s="105"/>
      <c r="CD32" s="105"/>
      <c r="CE32" s="105"/>
      <c r="CF32" s="105"/>
      <c r="CG32" s="105"/>
      <c r="CH32" s="105"/>
      <c r="CI32" s="105"/>
      <c r="CJ32" s="105"/>
      <c r="CK32" s="105"/>
      <c r="CL32" s="105"/>
      <c r="CM32" s="105"/>
      <c r="CN32" s="105"/>
      <c r="CO32" s="105"/>
      <c r="CP32" s="105"/>
      <c r="CQ32" s="105"/>
      <c r="CR32" s="105"/>
      <c r="CS32" s="105"/>
      <c r="CT32" s="105"/>
      <c r="CU32" s="105"/>
      <c r="CV32" s="105"/>
      <c r="CW32" s="105"/>
      <c r="CX32" s="105"/>
      <c r="CY32" s="105"/>
      <c r="CZ32" s="105"/>
      <c r="DA32" s="105"/>
      <c r="DB32" s="105"/>
      <c r="DC32" s="105"/>
      <c r="DD32" s="105"/>
      <c r="DE32" s="105"/>
      <c r="DF32" s="105"/>
      <c r="DG32" s="105"/>
      <c r="DH32" s="105"/>
      <c r="DI32" s="105"/>
      <c r="DJ32" s="105"/>
      <c r="DK32" s="105"/>
      <c r="DL32" s="105"/>
      <c r="DM32" s="105"/>
      <c r="DN32" s="105"/>
      <c r="DO32" s="105"/>
      <c r="DP32" s="105"/>
      <c r="DQ32" s="105"/>
      <c r="DR32" s="105"/>
      <c r="DS32" s="105"/>
      <c r="DT32" s="105"/>
      <c r="DU32" s="105"/>
      <c r="DV32" s="105"/>
      <c r="DW32" s="105"/>
      <c r="DX32" s="105"/>
      <c r="DY32" s="105"/>
      <c r="DZ32" s="105"/>
      <c r="EA32" s="105"/>
      <c r="EB32" s="105"/>
      <c r="EC32" s="105"/>
      <c r="ED32" s="105"/>
      <c r="EE32" s="105"/>
      <c r="EF32" s="105"/>
      <c r="EG32" s="105"/>
      <c r="EH32" s="105"/>
      <c r="EI32" s="105"/>
      <c r="EJ32" s="105"/>
      <c r="EK32" s="105"/>
      <c r="EL32" s="105"/>
      <c r="EM32" s="105"/>
      <c r="EN32" s="105"/>
      <c r="EO32" s="105"/>
      <c r="EP32" s="105"/>
      <c r="EQ32" s="105"/>
      <c r="ER32" s="105"/>
      <c r="ES32" s="105"/>
      <c r="ET32" s="105"/>
      <c r="EU32" s="105"/>
      <c r="EV32" s="105"/>
      <c r="EW32" s="105"/>
      <c r="EX32" s="105"/>
      <c r="EY32" s="105"/>
      <c r="EZ32" s="105"/>
      <c r="FA32" s="105"/>
      <c r="FB32" s="105"/>
      <c r="FC32" s="105"/>
      <c r="FD32" s="105"/>
      <c r="FE32" s="105"/>
      <c r="FF32" s="105"/>
      <c r="FG32" s="105"/>
      <c r="FH32" s="105"/>
      <c r="FI32" s="105"/>
      <c r="FJ32" s="105"/>
      <c r="FK32" s="105"/>
      <c r="FL32" s="105"/>
      <c r="FM32" s="105"/>
      <c r="FN32" s="105"/>
      <c r="FO32" s="105"/>
      <c r="FP32" s="105"/>
      <c r="FQ32" s="105"/>
      <c r="FR32" s="105"/>
      <c r="FS32" s="105"/>
      <c r="FT32" s="105"/>
      <c r="FU32" s="105"/>
      <c r="FV32" s="105"/>
      <c r="FW32" s="105"/>
      <c r="FX32" s="105"/>
      <c r="FY32" s="105"/>
      <c r="FZ32" s="105"/>
      <c r="GA32" s="105"/>
      <c r="GB32" s="105"/>
      <c r="GC32" s="105"/>
      <c r="GD32" s="105"/>
      <c r="GE32" s="105"/>
      <c r="GF32" s="105"/>
      <c r="GG32" s="105"/>
      <c r="GH32" s="105"/>
      <c r="GI32" s="105"/>
      <c r="GJ32" s="105"/>
      <c r="GK32" s="105"/>
      <c r="GL32" s="105"/>
      <c r="GM32" s="105"/>
      <c r="GN32" s="105"/>
      <c r="GO32" s="105"/>
      <c r="GP32" s="105"/>
      <c r="GQ32" s="105"/>
      <c r="GR32" s="105"/>
      <c r="GS32" s="105"/>
      <c r="GT32" s="105"/>
      <c r="GU32" s="105"/>
      <c r="GV32" s="105"/>
      <c r="GW32" s="105"/>
      <c r="GX32" s="105"/>
      <c r="GY32" s="105"/>
      <c r="GZ32" s="105"/>
      <c r="HA32" s="105"/>
      <c r="HB32" s="105"/>
      <c r="HC32" s="105"/>
      <c r="HD32" s="105"/>
      <c r="HE32" s="105"/>
      <c r="HF32" s="105"/>
      <c r="HG32" s="105"/>
      <c r="HH32" s="105"/>
      <c r="HI32" s="105"/>
      <c r="HJ32" s="105"/>
      <c r="HK32" s="105"/>
      <c r="HL32" s="105"/>
      <c r="HM32" s="105"/>
      <c r="HN32" s="105"/>
      <c r="HO32" s="105"/>
      <c r="HP32" s="105"/>
      <c r="HQ32" s="105"/>
      <c r="HR32" s="105"/>
      <c r="HS32" s="105"/>
      <c r="HT32" s="105"/>
      <c r="HU32" s="105"/>
    </row>
    <row r="33" spans="1:229" ht="12" customHeight="1" x14ac:dyDescent="0.3">
      <c r="D33" s="271" t="s">
        <v>1083</v>
      </c>
      <c r="E33" s="271"/>
      <c r="F33" s="271"/>
      <c r="G33" s="271"/>
      <c r="H33" s="271"/>
      <c r="I33" s="271"/>
      <c r="J33" s="271"/>
      <c r="K33" s="271"/>
      <c r="L33" s="271"/>
      <c r="M33" s="111"/>
      <c r="N33" s="331"/>
      <c r="O33" s="331"/>
      <c r="Q33" s="96"/>
      <c r="R33" s="96"/>
      <c r="AG33" s="96"/>
      <c r="AV33" s="104"/>
      <c r="AW33" s="104"/>
      <c r="AX33" s="104"/>
      <c r="AY33" s="104"/>
      <c r="AZ33" s="104"/>
      <c r="BA33" s="104"/>
      <c r="BB33" s="104"/>
      <c r="BC33" s="104"/>
      <c r="BD33" s="104"/>
      <c r="BE33" s="104"/>
      <c r="BF33" s="104"/>
      <c r="BG33" s="104"/>
      <c r="BH33" s="105"/>
      <c r="BI33" s="105"/>
      <c r="BJ33" s="105"/>
      <c r="BK33" s="105"/>
      <c r="BL33" s="105"/>
      <c r="BM33" s="105"/>
      <c r="BN33" s="105"/>
      <c r="BO33" s="105"/>
      <c r="BP33" s="105"/>
      <c r="BQ33" s="105"/>
      <c r="BR33" s="105"/>
      <c r="BS33" s="105"/>
      <c r="BT33" s="105"/>
      <c r="BU33" s="105"/>
      <c r="BV33" s="105"/>
      <c r="BW33" s="105"/>
      <c r="BX33" s="105"/>
      <c r="BY33" s="105"/>
      <c r="BZ33" s="105"/>
      <c r="CA33" s="105"/>
      <c r="CB33" s="105"/>
      <c r="CC33" s="105"/>
      <c r="CD33" s="105"/>
      <c r="CE33" s="105"/>
      <c r="CF33" s="105"/>
      <c r="CG33" s="105"/>
      <c r="CH33" s="105"/>
      <c r="CI33" s="105"/>
      <c r="CJ33" s="105"/>
      <c r="CK33" s="105"/>
      <c r="CL33" s="105"/>
      <c r="CM33" s="105"/>
      <c r="CN33" s="105"/>
      <c r="CO33" s="105"/>
      <c r="CP33" s="105"/>
      <c r="CQ33" s="105"/>
      <c r="CR33" s="105"/>
      <c r="CS33" s="105"/>
      <c r="CT33" s="105"/>
      <c r="CU33" s="105"/>
      <c r="CV33" s="105"/>
      <c r="CW33" s="105"/>
      <c r="CX33" s="105"/>
      <c r="CY33" s="105"/>
      <c r="CZ33" s="105"/>
      <c r="DA33" s="105"/>
      <c r="DB33" s="105"/>
      <c r="DC33" s="105"/>
      <c r="DD33" s="105"/>
      <c r="DE33" s="105"/>
      <c r="DF33" s="105"/>
      <c r="DG33" s="105"/>
      <c r="DH33" s="105"/>
      <c r="DI33" s="105"/>
      <c r="DJ33" s="105"/>
      <c r="DK33" s="105"/>
      <c r="DL33" s="105"/>
      <c r="DM33" s="105"/>
      <c r="DN33" s="105"/>
      <c r="DO33" s="105"/>
      <c r="DP33" s="105"/>
      <c r="DQ33" s="105"/>
      <c r="DR33" s="105"/>
      <c r="DS33" s="105"/>
      <c r="DT33" s="105"/>
      <c r="DU33" s="105"/>
      <c r="DV33" s="105"/>
      <c r="DW33" s="105"/>
      <c r="DX33" s="105"/>
      <c r="DY33" s="105"/>
      <c r="DZ33" s="105"/>
      <c r="EA33" s="105"/>
      <c r="EB33" s="105"/>
      <c r="EC33" s="105"/>
      <c r="ED33" s="105"/>
      <c r="EE33" s="105"/>
      <c r="EF33" s="105"/>
      <c r="EG33" s="105"/>
      <c r="EH33" s="105"/>
      <c r="EI33" s="105"/>
      <c r="EJ33" s="105"/>
      <c r="EK33" s="105"/>
      <c r="EL33" s="105"/>
      <c r="EM33" s="105"/>
      <c r="EN33" s="105"/>
      <c r="EO33" s="105"/>
      <c r="EP33" s="105"/>
      <c r="EQ33" s="105"/>
      <c r="ER33" s="105"/>
      <c r="ES33" s="105"/>
      <c r="ET33" s="105"/>
      <c r="EU33" s="105"/>
      <c r="EV33" s="105"/>
      <c r="EW33" s="105"/>
      <c r="EX33" s="105"/>
      <c r="EY33" s="105"/>
      <c r="EZ33" s="105"/>
      <c r="FA33" s="105"/>
      <c r="FB33" s="105"/>
      <c r="FC33" s="105"/>
      <c r="FD33" s="105"/>
      <c r="FE33" s="105"/>
      <c r="FF33" s="105"/>
      <c r="FG33" s="105"/>
      <c r="FH33" s="105"/>
      <c r="FI33" s="105"/>
      <c r="FJ33" s="105"/>
      <c r="FK33" s="105"/>
      <c r="FL33" s="105"/>
      <c r="FM33" s="105"/>
      <c r="FN33" s="105"/>
      <c r="FO33" s="105"/>
      <c r="FP33" s="105"/>
      <c r="FQ33" s="105"/>
      <c r="FR33" s="105"/>
      <c r="FS33" s="105"/>
      <c r="FT33" s="105"/>
      <c r="FU33" s="105"/>
      <c r="FV33" s="105"/>
      <c r="FW33" s="105"/>
      <c r="FX33" s="105"/>
      <c r="FY33" s="105"/>
      <c r="FZ33" s="105"/>
      <c r="GA33" s="105"/>
      <c r="GB33" s="105"/>
      <c r="GC33" s="105"/>
      <c r="GD33" s="105"/>
      <c r="GE33" s="105"/>
      <c r="GF33" s="105"/>
      <c r="GG33" s="105"/>
      <c r="GH33" s="105"/>
      <c r="GI33" s="105"/>
      <c r="GJ33" s="105"/>
      <c r="GK33" s="105"/>
      <c r="GL33" s="105"/>
      <c r="GM33" s="105"/>
      <c r="GN33" s="105"/>
      <c r="GO33" s="105"/>
      <c r="GP33" s="105"/>
      <c r="GQ33" s="105"/>
      <c r="GR33" s="105"/>
      <c r="GS33" s="105"/>
      <c r="GT33" s="105"/>
      <c r="GU33" s="105"/>
      <c r="GV33" s="105"/>
      <c r="GW33" s="105"/>
      <c r="GX33" s="105"/>
      <c r="GY33" s="105"/>
      <c r="GZ33" s="105"/>
      <c r="HA33" s="105"/>
      <c r="HB33" s="105"/>
      <c r="HC33" s="105"/>
      <c r="HD33" s="105"/>
      <c r="HE33" s="105"/>
      <c r="HF33" s="105"/>
      <c r="HG33" s="105"/>
      <c r="HH33" s="105"/>
      <c r="HI33" s="105"/>
      <c r="HJ33" s="105"/>
      <c r="HK33" s="105"/>
      <c r="HL33" s="105"/>
      <c r="HM33" s="105"/>
      <c r="HN33" s="105"/>
      <c r="HO33" s="105"/>
      <c r="HP33" s="105"/>
      <c r="HQ33" s="105"/>
      <c r="HR33" s="105"/>
      <c r="HS33" s="105"/>
      <c r="HT33" s="105"/>
      <c r="HU33" s="105"/>
    </row>
    <row r="34" spans="1:229" ht="12" customHeight="1" thickBot="1" x14ac:dyDescent="0.35">
      <c r="D34" s="330"/>
      <c r="E34" s="330"/>
      <c r="F34" s="330"/>
      <c r="G34" s="330"/>
      <c r="H34" s="330"/>
      <c r="I34" s="330"/>
      <c r="J34" s="330"/>
      <c r="K34" s="330"/>
      <c r="L34" s="330"/>
      <c r="M34" s="40"/>
      <c r="N34" s="332"/>
      <c r="O34" s="332"/>
      <c r="Q34" s="96"/>
      <c r="R34" s="96"/>
      <c r="AG34" s="96"/>
      <c r="AV34" s="104"/>
      <c r="AW34" s="104"/>
      <c r="AX34" s="104"/>
      <c r="AY34" s="104"/>
      <c r="AZ34" s="104"/>
      <c r="BA34" s="104"/>
      <c r="BB34" s="104"/>
      <c r="BC34" s="104"/>
      <c r="BD34" s="104"/>
      <c r="BE34" s="104"/>
      <c r="BF34" s="104"/>
      <c r="BG34" s="104"/>
      <c r="BH34" s="105"/>
      <c r="BI34" s="105"/>
      <c r="BJ34" s="105"/>
      <c r="BK34" s="105"/>
      <c r="BL34" s="105"/>
      <c r="BM34" s="105"/>
      <c r="BN34" s="105"/>
      <c r="BO34" s="105"/>
      <c r="BP34" s="105"/>
      <c r="BQ34" s="105"/>
      <c r="BR34" s="105"/>
      <c r="BS34" s="105"/>
      <c r="BT34" s="105"/>
      <c r="BU34" s="105"/>
      <c r="BV34" s="105"/>
      <c r="BW34" s="105"/>
      <c r="BX34" s="105"/>
      <c r="BY34" s="105"/>
      <c r="BZ34" s="105"/>
      <c r="CA34" s="105"/>
      <c r="CB34" s="105"/>
      <c r="CC34" s="105"/>
      <c r="CD34" s="105"/>
      <c r="CE34" s="105"/>
      <c r="CF34" s="105"/>
      <c r="CG34" s="105"/>
      <c r="CH34" s="105"/>
      <c r="CI34" s="105"/>
      <c r="CJ34" s="105"/>
      <c r="CK34" s="105"/>
      <c r="CL34" s="105"/>
      <c r="CM34" s="105"/>
      <c r="CN34" s="105"/>
      <c r="CO34" s="105"/>
      <c r="CP34" s="105"/>
      <c r="CQ34" s="105"/>
      <c r="CR34" s="105"/>
      <c r="CS34" s="105"/>
      <c r="CT34" s="105"/>
      <c r="CU34" s="105"/>
      <c r="CV34" s="105"/>
      <c r="CW34" s="105"/>
      <c r="CX34" s="105"/>
      <c r="CY34" s="105"/>
      <c r="CZ34" s="105"/>
      <c r="DA34" s="105"/>
      <c r="DB34" s="105"/>
      <c r="DC34" s="105"/>
      <c r="DD34" s="105"/>
      <c r="DE34" s="105"/>
      <c r="DF34" s="105"/>
      <c r="DG34" s="105"/>
      <c r="DH34" s="105"/>
      <c r="DI34" s="105"/>
      <c r="DJ34" s="105"/>
      <c r="DK34" s="105"/>
      <c r="DL34" s="105"/>
      <c r="DM34" s="105"/>
      <c r="DN34" s="105"/>
      <c r="DO34" s="105"/>
      <c r="DP34" s="105"/>
      <c r="DQ34" s="105"/>
      <c r="DR34" s="105"/>
      <c r="DS34" s="105"/>
      <c r="DT34" s="105"/>
      <c r="DU34" s="105"/>
      <c r="DV34" s="105"/>
      <c r="DW34" s="105"/>
      <c r="DX34" s="105"/>
      <c r="DY34" s="105"/>
      <c r="DZ34" s="105"/>
      <c r="EA34" s="105"/>
      <c r="EB34" s="105"/>
      <c r="EC34" s="105"/>
      <c r="ED34" s="105"/>
      <c r="EE34" s="105"/>
      <c r="EF34" s="105"/>
      <c r="EG34" s="105"/>
      <c r="EH34" s="105"/>
      <c r="EI34" s="105"/>
      <c r="EJ34" s="105"/>
      <c r="EK34" s="105"/>
      <c r="EL34" s="105"/>
      <c r="EM34" s="105"/>
      <c r="EN34" s="105"/>
      <c r="EO34" s="105"/>
      <c r="EP34" s="105"/>
      <c r="EQ34" s="105"/>
      <c r="ER34" s="105"/>
      <c r="ES34" s="105"/>
      <c r="ET34" s="105"/>
      <c r="EU34" s="105"/>
      <c r="EV34" s="105"/>
      <c r="EW34" s="105"/>
      <c r="EX34" s="105"/>
      <c r="EY34" s="105"/>
      <c r="EZ34" s="105"/>
      <c r="FA34" s="105"/>
      <c r="FB34" s="105"/>
      <c r="FC34" s="105"/>
      <c r="FD34" s="105"/>
      <c r="FE34" s="105"/>
      <c r="FF34" s="105"/>
      <c r="FG34" s="105"/>
      <c r="FH34" s="105"/>
      <c r="FI34" s="105"/>
      <c r="FJ34" s="105"/>
      <c r="FK34" s="105"/>
      <c r="FL34" s="105"/>
      <c r="FM34" s="105"/>
      <c r="FN34" s="105"/>
      <c r="FO34" s="105"/>
      <c r="FP34" s="105"/>
      <c r="FQ34" s="105"/>
      <c r="FR34" s="105"/>
      <c r="FS34" s="105"/>
      <c r="FT34" s="105"/>
      <c r="FU34" s="105"/>
      <c r="FV34" s="105"/>
      <c r="FW34" s="105"/>
      <c r="FX34" s="105"/>
      <c r="FY34" s="105"/>
      <c r="FZ34" s="105"/>
      <c r="GA34" s="105"/>
      <c r="GB34" s="105"/>
      <c r="GC34" s="105"/>
      <c r="GD34" s="105"/>
      <c r="GE34" s="105"/>
      <c r="GF34" s="105"/>
      <c r="GG34" s="105"/>
      <c r="GH34" s="105"/>
      <c r="GI34" s="105"/>
      <c r="GJ34" s="105"/>
      <c r="GK34" s="105"/>
      <c r="GL34" s="105"/>
      <c r="GM34" s="105"/>
      <c r="GN34" s="105"/>
      <c r="GO34" s="105"/>
      <c r="GP34" s="105"/>
      <c r="GQ34" s="105"/>
      <c r="GR34" s="105"/>
      <c r="GS34" s="105"/>
      <c r="GT34" s="105"/>
      <c r="GU34" s="105"/>
      <c r="GV34" s="105"/>
      <c r="GW34" s="105"/>
      <c r="GX34" s="105"/>
      <c r="GY34" s="105"/>
      <c r="GZ34" s="105"/>
      <c r="HA34" s="105"/>
      <c r="HB34" s="105"/>
      <c r="HC34" s="105"/>
      <c r="HD34" s="105"/>
      <c r="HE34" s="105"/>
      <c r="HF34" s="105"/>
      <c r="HG34" s="105"/>
      <c r="HH34" s="105"/>
      <c r="HI34" s="105"/>
      <c r="HJ34" s="105"/>
      <c r="HK34" s="105"/>
      <c r="HL34" s="105"/>
      <c r="HM34" s="105"/>
      <c r="HN34" s="105"/>
      <c r="HO34" s="105"/>
      <c r="HP34" s="105"/>
      <c r="HQ34" s="105"/>
      <c r="HR34" s="105"/>
      <c r="HS34" s="105"/>
      <c r="HT34" s="105"/>
      <c r="HU34" s="105"/>
    </row>
    <row r="35" spans="1:229" ht="12" customHeight="1" x14ac:dyDescent="0.25">
      <c r="D35" s="96"/>
      <c r="E35" s="96"/>
      <c r="F35" s="96"/>
      <c r="G35" s="96"/>
      <c r="H35" s="96"/>
      <c r="I35" s="96"/>
      <c r="J35" s="96"/>
      <c r="Q35" s="96"/>
      <c r="R35" s="96"/>
      <c r="T35" s="96"/>
      <c r="U35" s="96"/>
      <c r="V35" s="96"/>
      <c r="W35" s="96"/>
      <c r="X35" s="96"/>
      <c r="Y35" s="96"/>
      <c r="Z35" s="96"/>
      <c r="AA35" s="96"/>
      <c r="AB35" s="96"/>
      <c r="AC35" s="96"/>
      <c r="AD35" s="96"/>
      <c r="AE35" s="96"/>
      <c r="AG35" s="96"/>
      <c r="AV35" s="104"/>
      <c r="AW35" s="104"/>
      <c r="AX35" s="104"/>
      <c r="AY35" s="104"/>
      <c r="AZ35" s="104"/>
      <c r="BA35" s="104"/>
      <c r="BB35" s="104"/>
      <c r="BC35" s="104"/>
      <c r="BD35" s="104"/>
      <c r="BE35" s="104"/>
      <c r="BF35" s="104"/>
      <c r="BG35" s="104"/>
      <c r="BH35" s="105"/>
      <c r="BI35" s="105"/>
      <c r="BJ35" s="105"/>
      <c r="BK35" s="105"/>
      <c r="BL35" s="105"/>
      <c r="BM35" s="105"/>
      <c r="BN35" s="105"/>
      <c r="BO35" s="105"/>
      <c r="BP35" s="105"/>
      <c r="BQ35" s="105"/>
      <c r="BR35" s="105"/>
      <c r="BS35" s="105"/>
      <c r="BT35" s="105"/>
      <c r="BU35" s="105"/>
      <c r="BV35" s="105"/>
      <c r="BW35" s="105"/>
      <c r="BX35" s="105"/>
      <c r="BY35" s="105"/>
      <c r="BZ35" s="105"/>
      <c r="CA35" s="105"/>
      <c r="CB35" s="105"/>
      <c r="CC35" s="105"/>
      <c r="CD35" s="105"/>
      <c r="CE35" s="105"/>
      <c r="CF35" s="105"/>
      <c r="CG35" s="105"/>
      <c r="CH35" s="105"/>
      <c r="CI35" s="105"/>
      <c r="CJ35" s="105"/>
      <c r="CK35" s="105"/>
      <c r="CL35" s="105"/>
      <c r="CM35" s="105"/>
      <c r="CN35" s="105"/>
      <c r="CO35" s="105"/>
      <c r="CP35" s="105"/>
      <c r="CQ35" s="105"/>
      <c r="CR35" s="105"/>
      <c r="CS35" s="105"/>
      <c r="CT35" s="105"/>
      <c r="CU35" s="105"/>
      <c r="CV35" s="105"/>
      <c r="CW35" s="105"/>
      <c r="CX35" s="105"/>
      <c r="CY35" s="105"/>
      <c r="CZ35" s="105"/>
      <c r="DA35" s="105"/>
      <c r="DB35" s="105"/>
      <c r="DC35" s="105"/>
      <c r="DD35" s="105"/>
      <c r="DE35" s="105"/>
      <c r="DF35" s="105"/>
      <c r="DG35" s="105"/>
      <c r="DH35" s="105"/>
      <c r="DI35" s="105"/>
      <c r="DJ35" s="105"/>
      <c r="DK35" s="105"/>
      <c r="DL35" s="105"/>
      <c r="DM35" s="105"/>
      <c r="DN35" s="105"/>
      <c r="DO35" s="105"/>
      <c r="DP35" s="105"/>
      <c r="DQ35" s="105"/>
      <c r="DR35" s="105"/>
      <c r="DS35" s="105"/>
      <c r="DT35" s="105"/>
      <c r="DU35" s="105"/>
      <c r="DV35" s="105"/>
      <c r="DW35" s="105"/>
      <c r="DX35" s="105"/>
      <c r="DY35" s="105"/>
      <c r="DZ35" s="105"/>
      <c r="EA35" s="105"/>
      <c r="EB35" s="105"/>
      <c r="EC35" s="105"/>
      <c r="ED35" s="105"/>
      <c r="EE35" s="105"/>
      <c r="EF35" s="105"/>
      <c r="EG35" s="105"/>
      <c r="EH35" s="105"/>
      <c r="EI35" s="105"/>
      <c r="EJ35" s="105"/>
      <c r="EK35" s="105"/>
      <c r="EL35" s="105"/>
      <c r="EM35" s="105"/>
      <c r="EN35" s="105"/>
      <c r="EO35" s="105"/>
      <c r="EP35" s="105"/>
      <c r="EQ35" s="105"/>
      <c r="ER35" s="105"/>
      <c r="ES35" s="105"/>
      <c r="ET35" s="105"/>
      <c r="EU35" s="105"/>
      <c r="EV35" s="105"/>
      <c r="EW35" s="105"/>
      <c r="EX35" s="105"/>
      <c r="EY35" s="105"/>
      <c r="EZ35" s="105"/>
      <c r="FA35" s="105"/>
      <c r="FB35" s="105"/>
      <c r="FC35" s="105"/>
      <c r="FD35" s="105"/>
      <c r="FE35" s="105"/>
      <c r="FF35" s="105"/>
      <c r="FG35" s="105"/>
      <c r="FH35" s="105"/>
      <c r="FI35" s="105"/>
      <c r="FJ35" s="105"/>
      <c r="FK35" s="105"/>
      <c r="FL35" s="105"/>
      <c r="FM35" s="105"/>
      <c r="FN35" s="105"/>
      <c r="FO35" s="105"/>
      <c r="FP35" s="105"/>
      <c r="FQ35" s="105"/>
      <c r="FR35" s="105"/>
      <c r="FS35" s="105"/>
      <c r="FT35" s="105"/>
      <c r="FU35" s="105"/>
      <c r="FV35" s="105"/>
      <c r="FW35" s="105"/>
      <c r="FX35" s="105"/>
      <c r="FY35" s="105"/>
      <c r="FZ35" s="105"/>
      <c r="GA35" s="105"/>
      <c r="GB35" s="105"/>
      <c r="GC35" s="105"/>
      <c r="GD35" s="105"/>
      <c r="GE35" s="105"/>
      <c r="GF35" s="105"/>
      <c r="GG35" s="105"/>
      <c r="GH35" s="105"/>
      <c r="GI35" s="105"/>
      <c r="GJ35" s="105"/>
      <c r="GK35" s="105"/>
      <c r="GL35" s="105"/>
      <c r="GM35" s="105"/>
      <c r="GN35" s="105"/>
      <c r="GO35" s="105"/>
      <c r="GP35" s="105"/>
      <c r="GQ35" s="105"/>
      <c r="GR35" s="105"/>
      <c r="GS35" s="105"/>
      <c r="GT35" s="105"/>
      <c r="GU35" s="105"/>
      <c r="GV35" s="105"/>
      <c r="GW35" s="105"/>
      <c r="GX35" s="105"/>
      <c r="GY35" s="105"/>
      <c r="GZ35" s="105"/>
      <c r="HA35" s="105"/>
      <c r="HB35" s="105"/>
      <c r="HC35" s="105"/>
      <c r="HD35" s="105"/>
      <c r="HE35" s="105"/>
      <c r="HF35" s="105"/>
      <c r="HG35" s="105"/>
      <c r="HH35" s="105"/>
      <c r="HI35" s="105"/>
      <c r="HJ35" s="105"/>
      <c r="HK35" s="105"/>
      <c r="HL35" s="105"/>
      <c r="HM35" s="105"/>
      <c r="HN35" s="105"/>
      <c r="HO35" s="105"/>
      <c r="HP35" s="105"/>
      <c r="HQ35" s="105"/>
      <c r="HR35" s="105"/>
      <c r="HS35" s="105"/>
      <c r="HT35" s="105"/>
      <c r="HU35" s="105"/>
    </row>
    <row r="36" spans="1:229" ht="12" customHeight="1" x14ac:dyDescent="0.25">
      <c r="A36" s="286" t="s">
        <v>181</v>
      </c>
      <c r="B36" s="286"/>
      <c r="C36" s="286"/>
      <c r="D36" s="286"/>
      <c r="E36" s="286"/>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c r="AJ36" s="286"/>
      <c r="AK36" s="286"/>
      <c r="AL36" s="286"/>
      <c r="AM36" s="286"/>
      <c r="AN36" s="286"/>
      <c r="AO36" s="286"/>
      <c r="AP36" s="286"/>
      <c r="AQ36" s="286"/>
      <c r="AR36" s="286"/>
      <c r="AS36" s="286"/>
      <c r="AT36" s="286"/>
      <c r="AU36" s="286"/>
      <c r="AV36" s="104"/>
      <c r="AW36" s="104"/>
      <c r="AX36" s="104"/>
      <c r="AY36" s="104"/>
      <c r="AZ36" s="104"/>
      <c r="BA36" s="104"/>
      <c r="BB36" s="104"/>
      <c r="BC36" s="104"/>
      <c r="BD36" s="104"/>
      <c r="BE36" s="104"/>
      <c r="BF36" s="104"/>
      <c r="BG36" s="104"/>
      <c r="BH36" s="105"/>
      <c r="BI36" s="105"/>
      <c r="BJ36" s="105"/>
      <c r="BK36" s="105"/>
      <c r="BL36" s="105"/>
      <c r="BM36" s="105"/>
      <c r="BN36" s="105"/>
      <c r="BO36" s="105"/>
      <c r="BP36" s="105"/>
      <c r="BQ36" s="105"/>
      <c r="BR36" s="105"/>
      <c r="BS36" s="105"/>
      <c r="BT36" s="105"/>
      <c r="BU36" s="105"/>
      <c r="BV36" s="105"/>
      <c r="BW36" s="105"/>
      <c r="BX36" s="105"/>
      <c r="BY36" s="105"/>
      <c r="BZ36" s="105"/>
      <c r="CA36" s="105"/>
      <c r="CB36" s="105"/>
      <c r="CC36" s="105"/>
      <c r="CD36" s="105"/>
      <c r="CE36" s="105"/>
      <c r="CF36" s="105"/>
      <c r="CG36" s="105"/>
      <c r="CH36" s="105"/>
      <c r="CI36" s="105"/>
      <c r="CJ36" s="105"/>
      <c r="CK36" s="105"/>
      <c r="CL36" s="105"/>
      <c r="CM36" s="105"/>
      <c r="CN36" s="105"/>
      <c r="CO36" s="105"/>
      <c r="CP36" s="105"/>
      <c r="CQ36" s="105"/>
      <c r="CR36" s="105"/>
      <c r="CS36" s="105"/>
      <c r="CT36" s="105"/>
      <c r="CU36" s="105"/>
      <c r="CV36" s="105"/>
      <c r="CW36" s="105"/>
      <c r="CX36" s="105"/>
      <c r="CY36" s="105"/>
      <c r="CZ36" s="105"/>
      <c r="DA36" s="105"/>
      <c r="DB36" s="105"/>
      <c r="DC36" s="105"/>
      <c r="DD36" s="105"/>
      <c r="DE36" s="105"/>
      <c r="DF36" s="105"/>
      <c r="DG36" s="105"/>
      <c r="DH36" s="105"/>
      <c r="DI36" s="105"/>
      <c r="DJ36" s="105"/>
      <c r="DK36" s="105"/>
      <c r="DL36" s="105"/>
      <c r="DM36" s="105"/>
      <c r="DN36" s="105"/>
      <c r="DO36" s="105"/>
      <c r="DP36" s="105"/>
      <c r="DQ36" s="105"/>
      <c r="DR36" s="105"/>
      <c r="DS36" s="105"/>
      <c r="DT36" s="105"/>
      <c r="DU36" s="105"/>
      <c r="DV36" s="105"/>
      <c r="DW36" s="105"/>
      <c r="DX36" s="105"/>
      <c r="DY36" s="105"/>
      <c r="DZ36" s="105"/>
      <c r="EA36" s="105"/>
      <c r="EB36" s="105"/>
      <c r="EC36" s="105"/>
      <c r="ED36" s="105"/>
      <c r="EE36" s="105"/>
      <c r="EF36" s="105"/>
      <c r="EG36" s="105"/>
      <c r="EH36" s="105"/>
      <c r="EI36" s="105"/>
      <c r="EJ36" s="105"/>
      <c r="EK36" s="105"/>
      <c r="EL36" s="105"/>
      <c r="EM36" s="105"/>
      <c r="EN36" s="105"/>
      <c r="EO36" s="105"/>
      <c r="EP36" s="105"/>
      <c r="EQ36" s="105"/>
      <c r="ER36" s="105"/>
      <c r="ES36" s="105"/>
      <c r="ET36" s="105"/>
      <c r="EU36" s="105"/>
      <c r="EV36" s="105"/>
      <c r="EW36" s="105"/>
      <c r="EX36" s="105"/>
      <c r="EY36" s="105"/>
      <c r="EZ36" s="105"/>
      <c r="FA36" s="105"/>
      <c r="FB36" s="105"/>
      <c r="FC36" s="105"/>
      <c r="FD36" s="105"/>
      <c r="FE36" s="105"/>
      <c r="FF36" s="105"/>
      <c r="FG36" s="105"/>
      <c r="FH36" s="105"/>
      <c r="FI36" s="105"/>
      <c r="FJ36" s="105"/>
      <c r="FK36" s="105"/>
      <c r="FL36" s="105"/>
      <c r="FM36" s="105"/>
      <c r="FN36" s="105"/>
      <c r="FO36" s="105"/>
      <c r="FP36" s="105"/>
      <c r="FQ36" s="105"/>
      <c r="FR36" s="105"/>
      <c r="FS36" s="105"/>
      <c r="FT36" s="105"/>
      <c r="FU36" s="105"/>
      <c r="FV36" s="105"/>
      <c r="FW36" s="105"/>
      <c r="FX36" s="105"/>
      <c r="FY36" s="105"/>
      <c r="FZ36" s="105"/>
      <c r="GA36" s="105"/>
      <c r="GB36" s="105"/>
      <c r="GC36" s="105"/>
      <c r="GD36" s="105"/>
      <c r="GE36" s="105"/>
      <c r="GF36" s="105"/>
      <c r="GG36" s="105"/>
      <c r="GH36" s="105"/>
      <c r="GI36" s="105"/>
      <c r="GJ36" s="105"/>
      <c r="GK36" s="105"/>
      <c r="GL36" s="105"/>
      <c r="GM36" s="105"/>
      <c r="GN36" s="105"/>
      <c r="GO36" s="105"/>
      <c r="GP36" s="105"/>
      <c r="GQ36" s="105"/>
      <c r="GR36" s="105"/>
      <c r="GS36" s="105"/>
      <c r="GT36" s="105"/>
      <c r="GU36" s="105"/>
      <c r="GV36" s="105"/>
      <c r="GW36" s="105"/>
      <c r="GX36" s="105"/>
      <c r="GY36" s="105"/>
      <c r="GZ36" s="105"/>
      <c r="HA36" s="105"/>
      <c r="HB36" s="105"/>
      <c r="HC36" s="105"/>
      <c r="HD36" s="105"/>
      <c r="HE36" s="105"/>
      <c r="HF36" s="105"/>
      <c r="HG36" s="105"/>
      <c r="HH36" s="105"/>
      <c r="HI36" s="105"/>
      <c r="HJ36" s="105"/>
      <c r="HK36" s="105"/>
      <c r="HL36" s="105"/>
      <c r="HM36" s="105"/>
      <c r="HN36" s="105"/>
      <c r="HO36" s="105"/>
      <c r="HP36" s="105"/>
      <c r="HQ36" s="105"/>
      <c r="HR36" s="105"/>
      <c r="HS36" s="105"/>
      <c r="HT36" s="105"/>
      <c r="HU36" s="105"/>
    </row>
    <row r="37" spans="1:229" ht="12" customHeight="1" thickBot="1" x14ac:dyDescent="0.3">
      <c r="AV37" s="104"/>
      <c r="AW37" s="104"/>
      <c r="AX37" s="104"/>
      <c r="AY37" s="104"/>
      <c r="AZ37" s="104"/>
      <c r="BA37" s="104"/>
      <c r="BB37" s="104"/>
      <c r="BC37" s="104"/>
      <c r="BD37" s="104"/>
      <c r="BE37" s="104"/>
      <c r="BF37" s="104"/>
      <c r="BG37" s="104"/>
      <c r="BH37" s="105"/>
      <c r="BI37" s="105"/>
      <c r="BJ37" s="105"/>
      <c r="BK37" s="105"/>
      <c r="BL37" s="105"/>
      <c r="BM37" s="105"/>
      <c r="BN37" s="105"/>
      <c r="BO37" s="105"/>
      <c r="BP37" s="105"/>
      <c r="BQ37" s="105"/>
      <c r="BR37" s="105"/>
      <c r="BS37" s="105"/>
      <c r="BT37" s="105"/>
      <c r="BU37" s="105"/>
      <c r="BV37" s="105"/>
      <c r="BW37" s="105"/>
      <c r="BX37" s="105"/>
      <c r="BY37" s="105"/>
      <c r="BZ37" s="105"/>
      <c r="CA37" s="105"/>
      <c r="CB37" s="105"/>
      <c r="CC37" s="105"/>
      <c r="CD37" s="105"/>
      <c r="CE37" s="105"/>
      <c r="CF37" s="105"/>
      <c r="CG37" s="105"/>
      <c r="CH37" s="105"/>
      <c r="CI37" s="105"/>
      <c r="CJ37" s="105"/>
      <c r="CK37" s="105"/>
      <c r="CL37" s="105"/>
      <c r="CM37" s="105"/>
      <c r="CN37" s="105"/>
      <c r="CO37" s="105"/>
      <c r="CP37" s="105"/>
      <c r="CQ37" s="105"/>
      <c r="CR37" s="105"/>
      <c r="CS37" s="105"/>
      <c r="CT37" s="105"/>
      <c r="CU37" s="105"/>
      <c r="CV37" s="105"/>
      <c r="CW37" s="105"/>
      <c r="CX37" s="105"/>
      <c r="CY37" s="105"/>
      <c r="CZ37" s="105"/>
      <c r="DA37" s="105"/>
      <c r="DB37" s="105"/>
      <c r="DC37" s="105"/>
      <c r="DD37" s="105"/>
      <c r="DE37" s="105"/>
      <c r="DF37" s="105"/>
      <c r="DG37" s="105"/>
      <c r="DH37" s="105"/>
      <c r="DI37" s="105"/>
      <c r="DJ37" s="105"/>
      <c r="DK37" s="105"/>
      <c r="DL37" s="105"/>
      <c r="DM37" s="105"/>
      <c r="DN37" s="105"/>
      <c r="DO37" s="105"/>
      <c r="DP37" s="105"/>
      <c r="DQ37" s="105"/>
      <c r="DR37" s="105"/>
      <c r="DS37" s="105"/>
      <c r="DT37" s="105"/>
      <c r="DU37" s="105"/>
      <c r="DV37" s="105"/>
      <c r="DW37" s="105"/>
      <c r="DX37" s="105"/>
      <c r="DY37" s="105"/>
      <c r="DZ37" s="105"/>
      <c r="EA37" s="105"/>
      <c r="EB37" s="105"/>
      <c r="EC37" s="105"/>
      <c r="ED37" s="105"/>
      <c r="EE37" s="105"/>
      <c r="EF37" s="105"/>
      <c r="EG37" s="105"/>
      <c r="EH37" s="105"/>
      <c r="EI37" s="105"/>
      <c r="EJ37" s="105"/>
      <c r="EK37" s="105"/>
      <c r="EL37" s="105"/>
      <c r="EM37" s="105"/>
      <c r="EN37" s="105"/>
      <c r="EO37" s="105"/>
      <c r="EP37" s="105"/>
      <c r="EQ37" s="105"/>
      <c r="ER37" s="105"/>
      <c r="ES37" s="105"/>
      <c r="ET37" s="105"/>
      <c r="EU37" s="105"/>
      <c r="EV37" s="105"/>
      <c r="EW37" s="105"/>
      <c r="EX37" s="105"/>
      <c r="EY37" s="105"/>
      <c r="EZ37" s="105"/>
      <c r="FA37" s="105"/>
      <c r="FB37" s="105"/>
      <c r="FC37" s="105"/>
      <c r="FD37" s="105"/>
      <c r="FE37" s="105"/>
      <c r="FF37" s="105"/>
      <c r="FG37" s="105"/>
      <c r="FH37" s="105"/>
      <c r="FI37" s="105"/>
      <c r="FJ37" s="105"/>
      <c r="FK37" s="105"/>
      <c r="FL37" s="105"/>
      <c r="FM37" s="105"/>
      <c r="FN37" s="105"/>
      <c r="FO37" s="105"/>
      <c r="FP37" s="105"/>
      <c r="FQ37" s="105"/>
      <c r="FR37" s="105"/>
      <c r="FS37" s="105"/>
      <c r="FT37" s="105"/>
      <c r="FU37" s="105"/>
      <c r="FV37" s="105"/>
      <c r="FW37" s="105"/>
      <c r="FX37" s="105"/>
      <c r="FY37" s="105"/>
      <c r="FZ37" s="105"/>
      <c r="GA37" s="105"/>
      <c r="GB37" s="105"/>
      <c r="GC37" s="105"/>
      <c r="GD37" s="105"/>
      <c r="GE37" s="105"/>
      <c r="GF37" s="105"/>
      <c r="GG37" s="105"/>
      <c r="GH37" s="105"/>
      <c r="GI37" s="105"/>
      <c r="GJ37" s="105"/>
      <c r="GK37" s="105"/>
      <c r="GL37" s="105"/>
      <c r="GM37" s="105"/>
      <c r="GN37" s="105"/>
      <c r="GO37" s="105"/>
      <c r="GP37" s="105"/>
      <c r="GQ37" s="105"/>
      <c r="GR37" s="105"/>
      <c r="GS37" s="105"/>
      <c r="GT37" s="105"/>
      <c r="GU37" s="105"/>
      <c r="GV37" s="105"/>
      <c r="GW37" s="105"/>
      <c r="GX37" s="105"/>
      <c r="GY37" s="105"/>
      <c r="GZ37" s="105"/>
      <c r="HA37" s="105"/>
      <c r="HB37" s="105"/>
      <c r="HC37" s="105"/>
      <c r="HD37" s="105"/>
      <c r="HE37" s="105"/>
      <c r="HF37" s="105"/>
      <c r="HG37" s="105"/>
      <c r="HH37" s="105"/>
      <c r="HI37" s="105"/>
      <c r="HJ37" s="105"/>
      <c r="HK37" s="105"/>
      <c r="HL37" s="105"/>
      <c r="HM37" s="105"/>
      <c r="HN37" s="105"/>
      <c r="HO37" s="105"/>
      <c r="HP37" s="105"/>
      <c r="HQ37" s="105"/>
      <c r="HR37" s="105"/>
      <c r="HS37" s="105"/>
      <c r="HT37" s="105"/>
      <c r="HU37" s="105"/>
    </row>
    <row r="38" spans="1:229" ht="12" customHeight="1" thickTop="1" thickBot="1" x14ac:dyDescent="0.3">
      <c r="A38" s="287"/>
      <c r="B38" s="287"/>
      <c r="C38" s="287"/>
      <c r="D38" s="340" t="str">
        <f>D1</f>
        <v>Appel à projets commun 2023</v>
      </c>
      <c r="E38" s="340"/>
      <c r="F38" s="340"/>
      <c r="G38" s="340"/>
      <c r="H38" s="340"/>
      <c r="I38" s="340"/>
      <c r="J38" s="340"/>
      <c r="K38" s="340"/>
      <c r="L38" s="340"/>
      <c r="M38" s="340"/>
      <c r="N38" s="340"/>
      <c r="O38" s="340"/>
      <c r="P38" s="340"/>
      <c r="Q38" s="340"/>
      <c r="R38" s="340"/>
      <c r="S38" s="340"/>
      <c r="T38" s="340"/>
      <c r="U38" s="340"/>
      <c r="V38" s="340"/>
      <c r="W38" s="340"/>
      <c r="X38" s="340"/>
      <c r="Y38" s="340"/>
      <c r="Z38" s="340"/>
      <c r="AA38" s="340"/>
      <c r="AB38" s="340"/>
      <c r="AC38" s="340"/>
      <c r="AD38" s="340"/>
      <c r="AE38" s="340"/>
      <c r="AF38" s="340"/>
      <c r="AG38" s="340"/>
      <c r="AH38" s="340"/>
      <c r="AI38" s="340"/>
      <c r="AJ38" s="340"/>
      <c r="AK38" s="340"/>
      <c r="AL38" s="340"/>
      <c r="AM38" s="340"/>
      <c r="AN38" s="341" t="s">
        <v>166</v>
      </c>
      <c r="AO38" s="341"/>
      <c r="AP38" s="341"/>
      <c r="AQ38" s="341"/>
      <c r="AR38" s="341"/>
      <c r="AS38" s="341"/>
      <c r="AT38" s="341"/>
      <c r="AU38" s="341"/>
      <c r="AV38" s="104"/>
      <c r="AW38" s="104"/>
      <c r="AX38" s="104"/>
      <c r="AY38" s="104"/>
      <c r="AZ38" s="104"/>
      <c r="BA38" s="104"/>
      <c r="BB38" s="104"/>
      <c r="BC38" s="104"/>
      <c r="BD38" s="104"/>
      <c r="BE38" s="104"/>
      <c r="BF38" s="104"/>
      <c r="BG38" s="104"/>
      <c r="BH38" s="105"/>
      <c r="BI38" s="105"/>
      <c r="BJ38" s="105"/>
      <c r="BK38" s="105"/>
      <c r="BL38" s="105"/>
      <c r="BM38" s="105"/>
      <c r="BN38" s="105"/>
      <c r="BO38" s="105"/>
      <c r="BP38" s="105"/>
      <c r="BQ38" s="105"/>
      <c r="BR38" s="105"/>
      <c r="BS38" s="105"/>
      <c r="BT38" s="105"/>
      <c r="BU38" s="105"/>
      <c r="BV38" s="105"/>
      <c r="BW38" s="105"/>
      <c r="BX38" s="105"/>
      <c r="BY38" s="105"/>
      <c r="BZ38" s="105"/>
      <c r="CA38" s="105"/>
      <c r="CB38" s="105"/>
      <c r="CC38" s="105"/>
      <c r="CD38" s="105"/>
      <c r="CE38" s="105"/>
      <c r="CF38" s="105"/>
      <c r="CG38" s="105"/>
      <c r="CH38" s="105"/>
      <c r="CI38" s="105"/>
      <c r="CJ38" s="105"/>
      <c r="CK38" s="105"/>
      <c r="CL38" s="105"/>
      <c r="CM38" s="105"/>
      <c r="CN38" s="105"/>
      <c r="CO38" s="105"/>
      <c r="CP38" s="105"/>
      <c r="CQ38" s="105"/>
      <c r="CR38" s="105"/>
      <c r="CS38" s="105"/>
      <c r="CT38" s="105"/>
      <c r="CU38" s="105"/>
      <c r="CV38" s="105"/>
      <c r="CW38" s="105"/>
      <c r="CX38" s="105"/>
      <c r="CY38" s="105"/>
      <c r="CZ38" s="105"/>
      <c r="DA38" s="105"/>
      <c r="DB38" s="105"/>
      <c r="DC38" s="105"/>
      <c r="DD38" s="105"/>
      <c r="DE38" s="105"/>
      <c r="DF38" s="105"/>
      <c r="DG38" s="105"/>
      <c r="DH38" s="105"/>
      <c r="DI38" s="105"/>
      <c r="DJ38" s="105"/>
      <c r="DK38" s="105"/>
      <c r="DL38" s="105"/>
      <c r="DM38" s="105"/>
      <c r="DN38" s="105"/>
      <c r="DO38" s="105"/>
      <c r="DP38" s="105"/>
      <c r="DQ38" s="105"/>
      <c r="DR38" s="105"/>
      <c r="DS38" s="105"/>
      <c r="DT38" s="105"/>
      <c r="DU38" s="105"/>
      <c r="DV38" s="105"/>
      <c r="DW38" s="105"/>
      <c r="DX38" s="105"/>
      <c r="DY38" s="105"/>
      <c r="DZ38" s="105"/>
      <c r="EA38" s="105"/>
      <c r="EB38" s="105"/>
      <c r="EC38" s="105"/>
      <c r="ED38" s="105"/>
      <c r="EE38" s="105"/>
      <c r="EF38" s="105"/>
      <c r="EG38" s="105"/>
      <c r="EH38" s="105"/>
      <c r="EI38" s="105"/>
      <c r="EJ38" s="105"/>
      <c r="EK38" s="105"/>
      <c r="EL38" s="105"/>
      <c r="EM38" s="105"/>
      <c r="EN38" s="105"/>
      <c r="EO38" s="105"/>
      <c r="EP38" s="105"/>
      <c r="EQ38" s="105"/>
      <c r="ER38" s="105"/>
      <c r="ES38" s="105"/>
      <c r="ET38" s="105"/>
      <c r="EU38" s="105"/>
      <c r="EV38" s="105"/>
      <c r="EW38" s="105"/>
      <c r="EX38" s="105"/>
      <c r="EY38" s="105"/>
      <c r="EZ38" s="105"/>
      <c r="FA38" s="105"/>
      <c r="FB38" s="105"/>
      <c r="FC38" s="105"/>
      <c r="FD38" s="105"/>
      <c r="FE38" s="105"/>
      <c r="FF38" s="105"/>
      <c r="FG38" s="105"/>
      <c r="FH38" s="105"/>
      <c r="FI38" s="105"/>
      <c r="FJ38" s="105"/>
      <c r="FK38" s="105"/>
      <c r="FL38" s="105"/>
      <c r="FM38" s="105"/>
      <c r="FN38" s="105"/>
      <c r="FO38" s="105"/>
      <c r="FP38" s="105"/>
      <c r="FQ38" s="105"/>
      <c r="FR38" s="105"/>
      <c r="FS38" s="105"/>
      <c r="FT38" s="105"/>
      <c r="FU38" s="105"/>
      <c r="FV38" s="105"/>
      <c r="FW38" s="105"/>
      <c r="FX38" s="105"/>
      <c r="FY38" s="105"/>
      <c r="FZ38" s="105"/>
      <c r="GA38" s="105"/>
      <c r="GB38" s="105"/>
      <c r="GC38" s="105"/>
      <c r="GD38" s="105"/>
      <c r="GE38" s="105"/>
      <c r="GF38" s="105"/>
      <c r="GG38" s="105"/>
      <c r="GH38" s="105"/>
      <c r="GI38" s="105"/>
      <c r="GJ38" s="105"/>
      <c r="GK38" s="105"/>
      <c r="GL38" s="105"/>
      <c r="GM38" s="105"/>
      <c r="GN38" s="105"/>
      <c r="GO38" s="105"/>
      <c r="GP38" s="105"/>
      <c r="GQ38" s="105"/>
      <c r="GR38" s="105"/>
      <c r="GS38" s="105"/>
      <c r="GT38" s="105"/>
      <c r="GU38" s="105"/>
      <c r="GV38" s="105"/>
      <c r="GW38" s="105"/>
      <c r="GX38" s="105"/>
      <c r="GY38" s="105"/>
      <c r="GZ38" s="105"/>
      <c r="HA38" s="105"/>
      <c r="HB38" s="105"/>
      <c r="HC38" s="105"/>
      <c r="HD38" s="105"/>
      <c r="HE38" s="105"/>
      <c r="HF38" s="105"/>
      <c r="HG38" s="105"/>
      <c r="HH38" s="105"/>
      <c r="HI38" s="105"/>
      <c r="HJ38" s="105"/>
      <c r="HK38" s="105"/>
      <c r="HL38" s="105"/>
      <c r="HM38" s="105"/>
      <c r="HN38" s="105"/>
      <c r="HO38" s="105"/>
      <c r="HP38" s="105"/>
      <c r="HQ38" s="105"/>
      <c r="HR38" s="105"/>
      <c r="HS38" s="105"/>
      <c r="HT38" s="105"/>
      <c r="HU38" s="105"/>
    </row>
    <row r="39" spans="1:229" ht="12" customHeight="1" thickTop="1" thickBot="1" x14ac:dyDescent="0.3">
      <c r="A39" s="287"/>
      <c r="B39" s="287"/>
      <c r="C39" s="287"/>
      <c r="D39" s="340"/>
      <c r="E39" s="340"/>
      <c r="F39" s="340"/>
      <c r="G39" s="340"/>
      <c r="H39" s="340"/>
      <c r="I39" s="340"/>
      <c r="J39" s="340"/>
      <c r="K39" s="340"/>
      <c r="L39" s="340"/>
      <c r="M39" s="340"/>
      <c r="N39" s="340"/>
      <c r="O39" s="340"/>
      <c r="P39" s="340"/>
      <c r="Q39" s="340"/>
      <c r="R39" s="340"/>
      <c r="S39" s="340"/>
      <c r="T39" s="340"/>
      <c r="U39" s="340"/>
      <c r="V39" s="340"/>
      <c r="W39" s="340"/>
      <c r="X39" s="340"/>
      <c r="Y39" s="340"/>
      <c r="Z39" s="340"/>
      <c r="AA39" s="340"/>
      <c r="AB39" s="340"/>
      <c r="AC39" s="340"/>
      <c r="AD39" s="340"/>
      <c r="AE39" s="340"/>
      <c r="AF39" s="340"/>
      <c r="AG39" s="340"/>
      <c r="AH39" s="340"/>
      <c r="AI39" s="340"/>
      <c r="AJ39" s="340"/>
      <c r="AK39" s="340"/>
      <c r="AL39" s="340"/>
      <c r="AM39" s="340"/>
      <c r="AN39" s="341"/>
      <c r="AO39" s="341"/>
      <c r="AP39" s="341"/>
      <c r="AQ39" s="341"/>
      <c r="AR39" s="341"/>
      <c r="AS39" s="341"/>
      <c r="AT39" s="341"/>
      <c r="AU39" s="341"/>
      <c r="AV39" s="104"/>
      <c r="AW39" s="104"/>
      <c r="AX39" s="104"/>
      <c r="AY39" s="104"/>
      <c r="AZ39" s="104"/>
      <c r="BA39" s="104"/>
      <c r="BB39" s="104"/>
      <c r="BC39" s="104"/>
      <c r="BD39" s="104"/>
      <c r="BE39" s="104"/>
      <c r="BF39" s="104"/>
      <c r="BG39" s="104"/>
      <c r="BH39" s="105"/>
      <c r="BI39" s="105"/>
      <c r="BJ39" s="105"/>
      <c r="BK39" s="105"/>
      <c r="BL39" s="105"/>
      <c r="BM39" s="105"/>
      <c r="BN39" s="105"/>
      <c r="BO39" s="105"/>
      <c r="BP39" s="105"/>
      <c r="BQ39" s="105"/>
      <c r="BR39" s="105"/>
      <c r="BS39" s="105"/>
      <c r="BT39" s="105"/>
      <c r="BU39" s="105"/>
      <c r="BV39" s="105"/>
      <c r="BW39" s="105"/>
      <c r="BX39" s="105"/>
      <c r="BY39" s="105"/>
      <c r="BZ39" s="105"/>
      <c r="CA39" s="105"/>
      <c r="CB39" s="105"/>
      <c r="CC39" s="105"/>
      <c r="CD39" s="105"/>
      <c r="CE39" s="105"/>
      <c r="CF39" s="105"/>
      <c r="CG39" s="105"/>
      <c r="CH39" s="105"/>
      <c r="CI39" s="105"/>
      <c r="CJ39" s="105"/>
      <c r="CK39" s="105"/>
      <c r="CL39" s="105"/>
      <c r="CM39" s="105"/>
      <c r="CN39" s="105"/>
      <c r="CO39" s="105"/>
      <c r="CP39" s="105"/>
      <c r="CQ39" s="105"/>
      <c r="CR39" s="105"/>
      <c r="CS39" s="105"/>
      <c r="CT39" s="105"/>
      <c r="CU39" s="105"/>
      <c r="CV39" s="105"/>
      <c r="CW39" s="105"/>
      <c r="CX39" s="105"/>
      <c r="CY39" s="105"/>
      <c r="CZ39" s="105"/>
      <c r="DA39" s="105"/>
      <c r="DB39" s="105"/>
      <c r="DC39" s="105"/>
      <c r="DD39" s="105"/>
      <c r="DE39" s="105"/>
      <c r="DF39" s="105"/>
      <c r="DG39" s="105"/>
      <c r="DH39" s="105"/>
      <c r="DI39" s="105"/>
      <c r="DJ39" s="105"/>
      <c r="DK39" s="105"/>
      <c r="DL39" s="105"/>
      <c r="DM39" s="105"/>
      <c r="DN39" s="105"/>
      <c r="DO39" s="105"/>
      <c r="DP39" s="105"/>
      <c r="DQ39" s="105"/>
      <c r="DR39" s="105"/>
      <c r="DS39" s="105"/>
      <c r="DT39" s="105"/>
      <c r="DU39" s="105"/>
      <c r="DV39" s="105"/>
      <c r="DW39" s="105"/>
      <c r="DX39" s="105"/>
      <c r="DY39" s="105"/>
      <c r="DZ39" s="105"/>
      <c r="EA39" s="105"/>
      <c r="EB39" s="105"/>
      <c r="EC39" s="105"/>
      <c r="ED39" s="105"/>
      <c r="EE39" s="105"/>
      <c r="EF39" s="105"/>
      <c r="EG39" s="105"/>
      <c r="EH39" s="105"/>
      <c r="EI39" s="105"/>
      <c r="EJ39" s="105"/>
      <c r="EK39" s="105"/>
      <c r="EL39" s="105"/>
      <c r="EM39" s="105"/>
      <c r="EN39" s="105"/>
      <c r="EO39" s="105"/>
      <c r="EP39" s="105"/>
      <c r="EQ39" s="105"/>
      <c r="ER39" s="105"/>
      <c r="ES39" s="105"/>
      <c r="ET39" s="105"/>
      <c r="EU39" s="105"/>
      <c r="EV39" s="105"/>
      <c r="EW39" s="105"/>
      <c r="EX39" s="105"/>
      <c r="EY39" s="105"/>
      <c r="EZ39" s="105"/>
      <c r="FA39" s="105"/>
      <c r="FB39" s="105"/>
      <c r="FC39" s="105"/>
      <c r="FD39" s="105"/>
      <c r="FE39" s="105"/>
      <c r="FF39" s="105"/>
      <c r="FG39" s="105"/>
      <c r="FH39" s="105"/>
      <c r="FI39" s="105"/>
      <c r="FJ39" s="105"/>
      <c r="FK39" s="105"/>
      <c r="FL39" s="105"/>
      <c r="FM39" s="105"/>
      <c r="FN39" s="105"/>
      <c r="FO39" s="105"/>
      <c r="FP39" s="105"/>
      <c r="FQ39" s="105"/>
      <c r="FR39" s="105"/>
      <c r="FS39" s="105"/>
      <c r="FT39" s="105"/>
      <c r="FU39" s="105"/>
      <c r="FV39" s="105"/>
      <c r="FW39" s="105"/>
      <c r="FX39" s="105"/>
      <c r="FY39" s="105"/>
      <c r="FZ39" s="105"/>
      <c r="GA39" s="105"/>
      <c r="GB39" s="105"/>
      <c r="GC39" s="105"/>
      <c r="GD39" s="105"/>
      <c r="GE39" s="105"/>
      <c r="GF39" s="105"/>
      <c r="GG39" s="105"/>
      <c r="GH39" s="105"/>
      <c r="GI39" s="105"/>
      <c r="GJ39" s="105"/>
      <c r="GK39" s="105"/>
      <c r="GL39" s="105"/>
      <c r="GM39" s="105"/>
      <c r="GN39" s="105"/>
      <c r="GO39" s="105"/>
      <c r="GP39" s="105"/>
      <c r="GQ39" s="105"/>
      <c r="GR39" s="105"/>
      <c r="GS39" s="105"/>
      <c r="GT39" s="105"/>
      <c r="GU39" s="105"/>
      <c r="GV39" s="105"/>
      <c r="GW39" s="105"/>
      <c r="GX39" s="105"/>
      <c r="GY39" s="105"/>
      <c r="GZ39" s="105"/>
      <c r="HA39" s="105"/>
      <c r="HB39" s="105"/>
      <c r="HC39" s="105"/>
      <c r="HD39" s="105"/>
      <c r="HE39" s="105"/>
      <c r="HF39" s="105"/>
      <c r="HG39" s="105"/>
      <c r="HH39" s="105"/>
      <c r="HI39" s="105"/>
      <c r="HJ39" s="105"/>
      <c r="HK39" s="105"/>
      <c r="HL39" s="105"/>
      <c r="HM39" s="105"/>
      <c r="HN39" s="105"/>
      <c r="HO39" s="105"/>
      <c r="HP39" s="105"/>
      <c r="HQ39" s="105"/>
      <c r="HR39" s="105"/>
      <c r="HS39" s="105"/>
      <c r="HT39" s="105"/>
      <c r="HU39" s="105"/>
    </row>
    <row r="40" spans="1:229" ht="12" customHeight="1" thickTop="1" thickBot="1" x14ac:dyDescent="0.3">
      <c r="A40" s="287"/>
      <c r="B40" s="287"/>
      <c r="C40" s="287"/>
      <c r="D40" s="340"/>
      <c r="E40" s="340"/>
      <c r="F40" s="340"/>
      <c r="G40" s="340"/>
      <c r="H40" s="340"/>
      <c r="I40" s="340"/>
      <c r="J40" s="340"/>
      <c r="K40" s="340"/>
      <c r="L40" s="340"/>
      <c r="M40" s="340"/>
      <c r="N40" s="340"/>
      <c r="O40" s="340"/>
      <c r="P40" s="340"/>
      <c r="Q40" s="340"/>
      <c r="R40" s="340"/>
      <c r="S40" s="340"/>
      <c r="T40" s="340"/>
      <c r="U40" s="340"/>
      <c r="V40" s="340"/>
      <c r="W40" s="340"/>
      <c r="X40" s="340"/>
      <c r="Y40" s="340"/>
      <c r="Z40" s="340"/>
      <c r="AA40" s="340"/>
      <c r="AB40" s="340"/>
      <c r="AC40" s="340"/>
      <c r="AD40" s="340"/>
      <c r="AE40" s="340"/>
      <c r="AF40" s="340"/>
      <c r="AG40" s="340"/>
      <c r="AH40" s="340"/>
      <c r="AI40" s="340"/>
      <c r="AJ40" s="340"/>
      <c r="AK40" s="340"/>
      <c r="AL40" s="340"/>
      <c r="AM40" s="340"/>
      <c r="AN40" s="341"/>
      <c r="AO40" s="341"/>
      <c r="AP40" s="341"/>
      <c r="AQ40" s="341"/>
      <c r="AR40" s="341"/>
      <c r="AS40" s="341"/>
      <c r="AT40" s="341"/>
      <c r="AU40" s="341"/>
      <c r="AV40" s="104"/>
      <c r="AW40" s="104"/>
      <c r="AX40" s="104"/>
      <c r="AY40" s="104"/>
      <c r="AZ40" s="104"/>
      <c r="BA40" s="104"/>
      <c r="BB40" s="104"/>
      <c r="BC40" s="104"/>
      <c r="BD40" s="104"/>
      <c r="BE40" s="104"/>
      <c r="BF40" s="104"/>
      <c r="BG40" s="104"/>
      <c r="BH40" s="105"/>
      <c r="BI40" s="105"/>
      <c r="BJ40" s="105"/>
      <c r="BK40" s="105"/>
      <c r="BL40" s="105"/>
      <c r="BM40" s="105"/>
      <c r="BN40" s="105"/>
      <c r="BO40" s="105"/>
      <c r="BP40" s="105"/>
      <c r="BQ40" s="105"/>
      <c r="BR40" s="105"/>
      <c r="BS40" s="105"/>
      <c r="BT40" s="105"/>
      <c r="BU40" s="105"/>
      <c r="BV40" s="105"/>
      <c r="BW40" s="105"/>
      <c r="BX40" s="105"/>
      <c r="BY40" s="105"/>
      <c r="BZ40" s="105"/>
      <c r="CA40" s="105"/>
      <c r="CB40" s="105"/>
      <c r="CC40" s="105"/>
      <c r="CD40" s="105"/>
      <c r="CE40" s="105"/>
      <c r="CF40" s="105"/>
      <c r="CG40" s="105"/>
      <c r="CH40" s="105"/>
      <c r="CI40" s="105"/>
      <c r="CJ40" s="105"/>
      <c r="CK40" s="105"/>
      <c r="CL40" s="105"/>
      <c r="CM40" s="105"/>
      <c r="CN40" s="105"/>
      <c r="CO40" s="105"/>
      <c r="CP40" s="105"/>
      <c r="CQ40" s="105"/>
      <c r="CR40" s="105"/>
      <c r="CS40" s="105"/>
      <c r="CT40" s="105"/>
      <c r="CU40" s="105"/>
      <c r="CV40" s="105"/>
      <c r="CW40" s="105"/>
      <c r="CX40" s="105"/>
      <c r="CY40" s="105"/>
      <c r="CZ40" s="105"/>
      <c r="DA40" s="105"/>
      <c r="DB40" s="105"/>
      <c r="DC40" s="105"/>
      <c r="DD40" s="105"/>
      <c r="DE40" s="105"/>
      <c r="DF40" s="105"/>
      <c r="DG40" s="105"/>
      <c r="DH40" s="105"/>
      <c r="DI40" s="105"/>
      <c r="DJ40" s="105"/>
      <c r="DK40" s="105"/>
      <c r="DL40" s="105"/>
      <c r="DM40" s="105"/>
      <c r="DN40" s="105"/>
      <c r="DO40" s="105"/>
      <c r="DP40" s="105"/>
      <c r="DQ40" s="105"/>
      <c r="DR40" s="105"/>
      <c r="DS40" s="105"/>
      <c r="DT40" s="105"/>
      <c r="DU40" s="105"/>
      <c r="DV40" s="105"/>
      <c r="DW40" s="105"/>
      <c r="DX40" s="105"/>
      <c r="DY40" s="105"/>
      <c r="DZ40" s="105"/>
      <c r="EA40" s="105"/>
      <c r="EB40" s="105"/>
      <c r="EC40" s="105"/>
      <c r="ED40" s="105"/>
      <c r="EE40" s="105"/>
      <c r="EF40" s="105"/>
      <c r="EG40" s="105"/>
      <c r="EH40" s="105"/>
      <c r="EI40" s="105"/>
      <c r="EJ40" s="105"/>
      <c r="EK40" s="105"/>
      <c r="EL40" s="105"/>
      <c r="EM40" s="105"/>
      <c r="EN40" s="105"/>
      <c r="EO40" s="105"/>
      <c r="EP40" s="105"/>
      <c r="EQ40" s="105"/>
      <c r="ER40" s="105"/>
      <c r="ES40" s="105"/>
      <c r="ET40" s="105"/>
      <c r="EU40" s="105"/>
      <c r="EV40" s="105"/>
      <c r="EW40" s="105"/>
      <c r="EX40" s="105"/>
      <c r="EY40" s="105"/>
      <c r="EZ40" s="105"/>
      <c r="FA40" s="105"/>
      <c r="FB40" s="105"/>
      <c r="FC40" s="105"/>
      <c r="FD40" s="105"/>
      <c r="FE40" s="105"/>
      <c r="FF40" s="105"/>
      <c r="FG40" s="105"/>
      <c r="FH40" s="105"/>
      <c r="FI40" s="105"/>
      <c r="FJ40" s="105"/>
      <c r="FK40" s="105"/>
      <c r="FL40" s="105"/>
      <c r="FM40" s="105"/>
      <c r="FN40" s="105"/>
      <c r="FO40" s="105"/>
      <c r="FP40" s="105"/>
      <c r="FQ40" s="105"/>
      <c r="FR40" s="105"/>
      <c r="FS40" s="105"/>
      <c r="FT40" s="105"/>
      <c r="FU40" s="105"/>
      <c r="FV40" s="105"/>
      <c r="FW40" s="105"/>
      <c r="FX40" s="105"/>
      <c r="FY40" s="105"/>
      <c r="FZ40" s="105"/>
      <c r="GA40" s="105"/>
      <c r="GB40" s="105"/>
      <c r="GC40" s="105"/>
      <c r="GD40" s="105"/>
      <c r="GE40" s="105"/>
      <c r="GF40" s="105"/>
      <c r="GG40" s="105"/>
      <c r="GH40" s="105"/>
      <c r="GI40" s="105"/>
      <c r="GJ40" s="105"/>
      <c r="GK40" s="105"/>
      <c r="GL40" s="105"/>
      <c r="GM40" s="105"/>
      <c r="GN40" s="105"/>
      <c r="GO40" s="105"/>
      <c r="GP40" s="105"/>
      <c r="GQ40" s="105"/>
      <c r="GR40" s="105"/>
      <c r="GS40" s="105"/>
      <c r="GT40" s="105"/>
      <c r="GU40" s="105"/>
      <c r="GV40" s="105"/>
      <c r="GW40" s="105"/>
      <c r="GX40" s="105"/>
      <c r="GY40" s="105"/>
      <c r="GZ40" s="105"/>
      <c r="HA40" s="105"/>
      <c r="HB40" s="105"/>
      <c r="HC40" s="105"/>
      <c r="HD40" s="105"/>
      <c r="HE40" s="105"/>
      <c r="HF40" s="105"/>
      <c r="HG40" s="105"/>
      <c r="HH40" s="105"/>
      <c r="HI40" s="105"/>
      <c r="HJ40" s="105"/>
      <c r="HK40" s="105"/>
      <c r="HL40" s="105"/>
      <c r="HM40" s="105"/>
      <c r="HN40" s="105"/>
      <c r="HO40" s="105"/>
      <c r="HP40" s="105"/>
      <c r="HQ40" s="105"/>
      <c r="HR40" s="105"/>
      <c r="HS40" s="105"/>
      <c r="HT40" s="105"/>
      <c r="HU40" s="105"/>
    </row>
    <row r="41" spans="1:229" ht="12" customHeight="1" thickTop="1" x14ac:dyDescent="0.25">
      <c r="AV41" s="104"/>
      <c r="AW41" s="104"/>
      <c r="AX41" s="104"/>
      <c r="AY41" s="104"/>
      <c r="AZ41" s="104"/>
      <c r="BA41" s="104"/>
      <c r="BB41" s="104"/>
      <c r="BC41" s="104"/>
      <c r="BD41" s="104"/>
      <c r="BE41" s="104"/>
      <c r="BF41" s="104"/>
      <c r="BG41" s="104"/>
      <c r="BH41" s="105"/>
      <c r="BI41" s="105"/>
      <c r="BJ41" s="105"/>
      <c r="BK41" s="105"/>
      <c r="BL41" s="105"/>
      <c r="BM41" s="105"/>
      <c r="BN41" s="105"/>
      <c r="BO41" s="105"/>
      <c r="BP41" s="105"/>
      <c r="BQ41" s="105"/>
      <c r="BR41" s="105"/>
      <c r="BS41" s="105"/>
      <c r="BT41" s="105"/>
      <c r="BU41" s="105"/>
      <c r="BV41" s="105"/>
      <c r="BW41" s="105"/>
      <c r="BX41" s="105"/>
      <c r="BY41" s="105"/>
      <c r="BZ41" s="105"/>
      <c r="CA41" s="105"/>
      <c r="CB41" s="105"/>
      <c r="CC41" s="105"/>
      <c r="CD41" s="105"/>
      <c r="CE41" s="105"/>
      <c r="CF41" s="105"/>
      <c r="CG41" s="105"/>
      <c r="CH41" s="105"/>
      <c r="CI41" s="105"/>
      <c r="CJ41" s="105"/>
      <c r="CK41" s="105"/>
      <c r="CL41" s="105"/>
      <c r="CM41" s="105"/>
      <c r="CN41" s="105"/>
      <c r="CO41" s="105"/>
      <c r="CP41" s="105"/>
      <c r="CQ41" s="105"/>
      <c r="CR41" s="105"/>
      <c r="CS41" s="105"/>
      <c r="CT41" s="105"/>
      <c r="CU41" s="105"/>
      <c r="CV41" s="105"/>
      <c r="CW41" s="105"/>
      <c r="CX41" s="105"/>
      <c r="CY41" s="105"/>
      <c r="CZ41" s="105"/>
      <c r="DA41" s="105"/>
      <c r="DB41" s="105"/>
      <c r="DC41" s="105"/>
      <c r="DD41" s="105"/>
      <c r="DE41" s="105"/>
      <c r="DF41" s="105"/>
      <c r="DG41" s="105"/>
      <c r="DH41" s="105"/>
      <c r="DI41" s="105"/>
      <c r="DJ41" s="105"/>
      <c r="DK41" s="105"/>
      <c r="DL41" s="105"/>
      <c r="DM41" s="105"/>
      <c r="DN41" s="105"/>
      <c r="DO41" s="105"/>
      <c r="DP41" s="105"/>
      <c r="DQ41" s="105"/>
      <c r="DR41" s="105"/>
      <c r="DS41" s="105"/>
      <c r="DT41" s="105"/>
      <c r="DU41" s="105"/>
      <c r="DV41" s="105"/>
      <c r="DW41" s="105"/>
      <c r="DX41" s="105"/>
      <c r="DY41" s="105"/>
      <c r="DZ41" s="105"/>
      <c r="EA41" s="105"/>
      <c r="EB41" s="105"/>
      <c r="EC41" s="105"/>
      <c r="ED41" s="105"/>
      <c r="EE41" s="105"/>
      <c r="EF41" s="105"/>
      <c r="EG41" s="105"/>
      <c r="EH41" s="105"/>
      <c r="EI41" s="105"/>
      <c r="EJ41" s="105"/>
      <c r="EK41" s="105"/>
      <c r="EL41" s="105"/>
      <c r="EM41" s="105"/>
      <c r="EN41" s="105"/>
      <c r="EO41" s="105"/>
      <c r="EP41" s="105"/>
      <c r="EQ41" s="105"/>
      <c r="ER41" s="105"/>
      <c r="ES41" s="105"/>
      <c r="ET41" s="105"/>
      <c r="EU41" s="105"/>
      <c r="EV41" s="105"/>
      <c r="EW41" s="105"/>
      <c r="EX41" s="105"/>
      <c r="EY41" s="105"/>
      <c r="EZ41" s="105"/>
      <c r="FA41" s="105"/>
      <c r="FB41" s="105"/>
      <c r="FC41" s="105"/>
      <c r="FD41" s="105"/>
      <c r="FE41" s="105"/>
      <c r="FF41" s="105"/>
      <c r="FG41" s="105"/>
      <c r="FH41" s="105"/>
      <c r="FI41" s="105"/>
      <c r="FJ41" s="105"/>
      <c r="FK41" s="105"/>
      <c r="FL41" s="105"/>
      <c r="FM41" s="105"/>
      <c r="FN41" s="105"/>
      <c r="FO41" s="105"/>
      <c r="FP41" s="105"/>
      <c r="FQ41" s="105"/>
      <c r="FR41" s="105"/>
      <c r="FS41" s="105"/>
      <c r="FT41" s="105"/>
      <c r="FU41" s="105"/>
      <c r="FV41" s="105"/>
      <c r="FW41" s="105"/>
      <c r="FX41" s="105"/>
      <c r="FY41" s="105"/>
      <c r="FZ41" s="105"/>
      <c r="GA41" s="105"/>
      <c r="GB41" s="105"/>
      <c r="GC41" s="105"/>
      <c r="GD41" s="105"/>
      <c r="GE41" s="105"/>
      <c r="GF41" s="105"/>
      <c r="GG41" s="105"/>
      <c r="GH41" s="105"/>
      <c r="GI41" s="105"/>
      <c r="GJ41" s="105"/>
      <c r="GK41" s="105"/>
      <c r="GL41" s="105"/>
      <c r="GM41" s="105"/>
      <c r="GN41" s="105"/>
      <c r="GO41" s="105"/>
      <c r="GP41" s="105"/>
      <c r="GQ41" s="105"/>
      <c r="GR41" s="105"/>
      <c r="GS41" s="105"/>
      <c r="GT41" s="105"/>
      <c r="GU41" s="105"/>
      <c r="GV41" s="105"/>
      <c r="GW41" s="105"/>
      <c r="GX41" s="105"/>
      <c r="GY41" s="105"/>
      <c r="GZ41" s="105"/>
      <c r="HA41" s="105"/>
      <c r="HB41" s="105"/>
      <c r="HC41" s="105"/>
      <c r="HD41" s="105"/>
      <c r="HE41" s="105"/>
      <c r="HF41" s="105"/>
      <c r="HG41" s="105"/>
      <c r="HH41" s="105"/>
      <c r="HI41" s="105"/>
      <c r="HJ41" s="105"/>
      <c r="HK41" s="105"/>
      <c r="HL41" s="105"/>
      <c r="HM41" s="105"/>
      <c r="HN41" s="105"/>
      <c r="HO41" s="105"/>
      <c r="HP41" s="105"/>
      <c r="HQ41" s="105"/>
      <c r="HR41" s="105"/>
      <c r="HS41" s="105"/>
      <c r="HT41" s="105"/>
      <c r="HU41" s="105"/>
    </row>
    <row r="42" spans="1:229" ht="12" customHeight="1" x14ac:dyDescent="0.25">
      <c r="AV42" s="104"/>
      <c r="AW42" s="104"/>
      <c r="AX42" s="104"/>
      <c r="AY42" s="104"/>
      <c r="AZ42" s="104"/>
      <c r="BA42" s="104"/>
      <c r="BB42" s="104"/>
      <c r="BC42" s="104"/>
      <c r="BD42" s="104"/>
      <c r="BE42" s="104"/>
      <c r="BF42" s="104"/>
      <c r="BG42" s="104"/>
      <c r="BH42" s="105"/>
      <c r="BI42" s="105"/>
      <c r="BJ42" s="105"/>
      <c r="BK42" s="105"/>
      <c r="BL42" s="105"/>
      <c r="BM42" s="105"/>
      <c r="BN42" s="105"/>
      <c r="BO42" s="105"/>
      <c r="BP42" s="105"/>
      <c r="BQ42" s="105"/>
      <c r="BR42" s="105"/>
      <c r="BS42" s="105"/>
      <c r="BT42" s="105"/>
      <c r="BU42" s="105"/>
      <c r="BV42" s="105"/>
      <c r="BW42" s="105"/>
      <c r="BX42" s="105"/>
      <c r="BY42" s="105"/>
      <c r="BZ42" s="105"/>
      <c r="CA42" s="105"/>
      <c r="CB42" s="105"/>
      <c r="CC42" s="105"/>
      <c r="CD42" s="105"/>
      <c r="CE42" s="105"/>
      <c r="CF42" s="105"/>
      <c r="CG42" s="105"/>
      <c r="CH42" s="105"/>
      <c r="CI42" s="105"/>
      <c r="CJ42" s="105"/>
      <c r="CK42" s="105"/>
      <c r="CL42" s="105"/>
      <c r="CM42" s="105"/>
      <c r="CN42" s="105"/>
      <c r="CO42" s="105"/>
      <c r="CP42" s="105"/>
      <c r="CQ42" s="105"/>
      <c r="CR42" s="105"/>
      <c r="CS42" s="105"/>
      <c r="CT42" s="105"/>
      <c r="CU42" s="105"/>
      <c r="CV42" s="105"/>
      <c r="CW42" s="105"/>
      <c r="CX42" s="105"/>
      <c r="CY42" s="105"/>
      <c r="CZ42" s="105"/>
      <c r="DA42" s="105"/>
      <c r="DB42" s="105"/>
      <c r="DC42" s="105"/>
      <c r="DD42" s="105"/>
      <c r="DE42" s="105"/>
      <c r="DF42" s="105"/>
      <c r="DG42" s="105"/>
      <c r="DH42" s="105"/>
      <c r="DI42" s="105"/>
      <c r="DJ42" s="105"/>
      <c r="DK42" s="105"/>
      <c r="DL42" s="105"/>
      <c r="DM42" s="105"/>
      <c r="DN42" s="105"/>
      <c r="DO42" s="105"/>
      <c r="DP42" s="105"/>
      <c r="DQ42" s="105"/>
      <c r="DR42" s="105"/>
      <c r="DS42" s="105"/>
      <c r="DT42" s="105"/>
      <c r="DU42" s="105"/>
      <c r="DV42" s="105"/>
      <c r="DW42" s="105"/>
      <c r="DX42" s="105"/>
      <c r="DY42" s="105"/>
      <c r="DZ42" s="105"/>
      <c r="EA42" s="105"/>
      <c r="EB42" s="105"/>
      <c r="EC42" s="105"/>
      <c r="ED42" s="105"/>
      <c r="EE42" s="105"/>
      <c r="EF42" s="105"/>
      <c r="EG42" s="105"/>
      <c r="EH42" s="105"/>
      <c r="EI42" s="105"/>
      <c r="EJ42" s="105"/>
      <c r="EK42" s="105"/>
      <c r="EL42" s="105"/>
      <c r="EM42" s="105"/>
      <c r="EN42" s="105"/>
      <c r="EO42" s="105"/>
      <c r="EP42" s="105"/>
      <c r="EQ42" s="105"/>
      <c r="ER42" s="105"/>
      <c r="ES42" s="105"/>
      <c r="ET42" s="105"/>
      <c r="EU42" s="105"/>
      <c r="EV42" s="105"/>
      <c r="EW42" s="105"/>
      <c r="EX42" s="105"/>
      <c r="EY42" s="105"/>
      <c r="EZ42" s="105"/>
      <c r="FA42" s="105"/>
      <c r="FB42" s="105"/>
      <c r="FC42" s="105"/>
      <c r="FD42" s="105"/>
      <c r="FE42" s="105"/>
      <c r="FF42" s="105"/>
      <c r="FG42" s="105"/>
      <c r="FH42" s="105"/>
      <c r="FI42" s="105"/>
      <c r="FJ42" s="105"/>
      <c r="FK42" s="105"/>
      <c r="FL42" s="105"/>
      <c r="FM42" s="105"/>
      <c r="FN42" s="105"/>
      <c r="FO42" s="105"/>
      <c r="FP42" s="105"/>
      <c r="FQ42" s="105"/>
      <c r="FR42" s="105"/>
      <c r="FS42" s="105"/>
      <c r="FT42" s="105"/>
      <c r="FU42" s="105"/>
      <c r="FV42" s="105"/>
      <c r="FW42" s="105"/>
      <c r="FX42" s="105"/>
      <c r="FY42" s="105"/>
      <c r="FZ42" s="105"/>
      <c r="GA42" s="105"/>
      <c r="GB42" s="105"/>
      <c r="GC42" s="105"/>
      <c r="GD42" s="105"/>
      <c r="GE42" s="105"/>
      <c r="GF42" s="105"/>
      <c r="GG42" s="105"/>
      <c r="GH42" s="105"/>
      <c r="GI42" s="105"/>
      <c r="GJ42" s="105"/>
      <c r="GK42" s="105"/>
      <c r="GL42" s="105"/>
      <c r="GM42" s="105"/>
      <c r="GN42" s="105"/>
      <c r="GO42" s="105"/>
      <c r="GP42" s="105"/>
      <c r="GQ42" s="105"/>
      <c r="GR42" s="105"/>
      <c r="GS42" s="105"/>
      <c r="GT42" s="105"/>
      <c r="GU42" s="105"/>
      <c r="GV42" s="105"/>
      <c r="GW42" s="105"/>
      <c r="GX42" s="105"/>
      <c r="GY42" s="105"/>
      <c r="GZ42" s="105"/>
      <c r="HA42" s="105"/>
      <c r="HB42" s="105"/>
      <c r="HC42" s="105"/>
      <c r="HD42" s="105"/>
      <c r="HE42" s="105"/>
      <c r="HF42" s="105"/>
      <c r="HG42" s="105"/>
      <c r="HH42" s="105"/>
      <c r="HI42" s="105"/>
      <c r="HJ42" s="105"/>
      <c r="HK42" s="105"/>
      <c r="HL42" s="105"/>
      <c r="HM42" s="105"/>
      <c r="HN42" s="105"/>
      <c r="HO42" s="105"/>
      <c r="HP42" s="105"/>
      <c r="HQ42" s="105"/>
      <c r="HR42" s="105"/>
      <c r="HS42" s="105"/>
      <c r="HT42" s="105"/>
      <c r="HU42" s="105"/>
    </row>
    <row r="43" spans="1:229" ht="12" customHeight="1" x14ac:dyDescent="0.25">
      <c r="D43" s="288" t="s">
        <v>1106</v>
      </c>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288"/>
      <c r="AE43" s="288"/>
      <c r="AF43" s="288"/>
      <c r="AG43" s="288"/>
      <c r="AH43" s="288"/>
      <c r="AI43" s="288"/>
      <c r="AJ43" s="288"/>
      <c r="AK43" s="288"/>
      <c r="AL43" s="288"/>
      <c r="AM43" s="288"/>
      <c r="AN43" s="288"/>
      <c r="AO43" s="288"/>
      <c r="AP43" s="288"/>
      <c r="AQ43" s="288"/>
      <c r="AR43" s="288"/>
      <c r="AS43" s="288"/>
      <c r="AT43" s="288"/>
      <c r="AU43" s="288"/>
      <c r="AV43" s="107"/>
      <c r="AW43" s="107"/>
      <c r="AX43" s="107"/>
      <c r="AY43" s="107"/>
      <c r="AZ43" s="107"/>
      <c r="BA43" s="107"/>
      <c r="BB43" s="107"/>
      <c r="BC43" s="107"/>
      <c r="BD43" s="104"/>
      <c r="BE43" s="104"/>
      <c r="BF43" s="104"/>
      <c r="BG43" s="104"/>
      <c r="BH43" s="105"/>
      <c r="BI43" s="105"/>
      <c r="BJ43" s="105"/>
      <c r="BK43" s="105"/>
      <c r="BL43" s="105"/>
      <c r="BM43" s="105"/>
      <c r="BN43" s="105"/>
      <c r="BO43" s="105"/>
      <c r="BP43" s="105"/>
      <c r="BQ43" s="105"/>
      <c r="BR43" s="105"/>
      <c r="BS43" s="105"/>
      <c r="BT43" s="105"/>
      <c r="BU43" s="105"/>
      <c r="BV43" s="105"/>
      <c r="BW43" s="105"/>
      <c r="BX43" s="105"/>
      <c r="BY43" s="105"/>
      <c r="BZ43" s="105"/>
      <c r="CA43" s="105"/>
      <c r="CB43" s="105"/>
      <c r="CC43" s="105"/>
      <c r="CD43" s="105"/>
      <c r="CE43" s="105"/>
      <c r="CF43" s="105"/>
      <c r="CG43" s="105"/>
      <c r="CH43" s="105"/>
      <c r="CI43" s="105"/>
      <c r="CJ43" s="105"/>
      <c r="CK43" s="105"/>
      <c r="CL43" s="105"/>
      <c r="CM43" s="105"/>
      <c r="CN43" s="105"/>
      <c r="CO43" s="105"/>
      <c r="CP43" s="105"/>
      <c r="CQ43" s="105"/>
      <c r="CR43" s="105"/>
      <c r="CS43" s="105"/>
      <c r="CT43" s="105"/>
      <c r="CU43" s="105"/>
      <c r="CV43" s="105"/>
      <c r="CW43" s="105"/>
      <c r="CX43" s="105"/>
      <c r="CY43" s="105"/>
      <c r="CZ43" s="105"/>
      <c r="DA43" s="105"/>
      <c r="DB43" s="105"/>
      <c r="DC43" s="105"/>
      <c r="DD43" s="105"/>
      <c r="DE43" s="105"/>
      <c r="DF43" s="105"/>
      <c r="DG43" s="105"/>
      <c r="DH43" s="105"/>
      <c r="DI43" s="105"/>
      <c r="DJ43" s="105"/>
      <c r="DK43" s="105"/>
      <c r="DL43" s="105"/>
      <c r="DM43" s="105"/>
      <c r="DN43" s="105"/>
      <c r="DO43" s="105"/>
      <c r="DP43" s="105"/>
      <c r="DQ43" s="105"/>
      <c r="DR43" s="105"/>
      <c r="DS43" s="105"/>
      <c r="DT43" s="105"/>
      <c r="DU43" s="105"/>
      <c r="DV43" s="105"/>
      <c r="DW43" s="105"/>
      <c r="DX43" s="105"/>
      <c r="DY43" s="105"/>
      <c r="DZ43" s="105"/>
      <c r="EA43" s="105"/>
      <c r="EB43" s="105"/>
      <c r="EC43" s="105"/>
      <c r="ED43" s="105"/>
      <c r="EE43" s="105"/>
      <c r="EF43" s="105"/>
      <c r="EG43" s="105"/>
      <c r="EH43" s="105"/>
      <c r="EI43" s="105"/>
      <c r="EJ43" s="105"/>
      <c r="EK43" s="105"/>
      <c r="EL43" s="105"/>
      <c r="EM43" s="105"/>
      <c r="EN43" s="105"/>
      <c r="EO43" s="105"/>
      <c r="EP43" s="105"/>
      <c r="EQ43" s="105"/>
      <c r="ER43" s="105"/>
      <c r="ES43" s="105"/>
      <c r="ET43" s="105"/>
      <c r="EU43" s="105"/>
      <c r="EV43" s="105"/>
      <c r="EW43" s="105"/>
      <c r="EX43" s="105"/>
      <c r="EY43" s="105"/>
      <c r="EZ43" s="105"/>
      <c r="FA43" s="105"/>
      <c r="FB43" s="105"/>
      <c r="FC43" s="105"/>
      <c r="FD43" s="105"/>
      <c r="FE43" s="105"/>
      <c r="FF43" s="105"/>
      <c r="FG43" s="105"/>
      <c r="FH43" s="105"/>
      <c r="FI43" s="105"/>
      <c r="FJ43" s="105"/>
      <c r="FK43" s="105"/>
      <c r="FL43" s="105"/>
      <c r="FM43" s="105"/>
      <c r="FN43" s="105"/>
      <c r="FO43" s="105"/>
      <c r="FP43" s="105"/>
      <c r="FQ43" s="105"/>
      <c r="FR43" s="105"/>
      <c r="FS43" s="105"/>
      <c r="FT43" s="105"/>
      <c r="FU43" s="105"/>
      <c r="FV43" s="105"/>
      <c r="FW43" s="105"/>
      <c r="FX43" s="105"/>
      <c r="FY43" s="105"/>
      <c r="FZ43" s="105"/>
      <c r="GA43" s="105"/>
      <c r="GB43" s="105"/>
      <c r="GC43" s="105"/>
      <c r="GD43" s="105"/>
      <c r="GE43" s="105"/>
      <c r="GF43" s="105"/>
      <c r="GG43" s="105"/>
      <c r="GH43" s="105"/>
      <c r="GI43" s="105"/>
      <c r="GJ43" s="105"/>
      <c r="GK43" s="105"/>
      <c r="GL43" s="105"/>
      <c r="GM43" s="105"/>
      <c r="GN43" s="105"/>
      <c r="GO43" s="105"/>
      <c r="GP43" s="105"/>
      <c r="GQ43" s="105"/>
      <c r="GR43" s="105"/>
      <c r="GS43" s="105"/>
      <c r="GT43" s="105"/>
      <c r="GU43" s="105"/>
      <c r="GV43" s="105"/>
      <c r="GW43" s="105"/>
      <c r="GX43" s="105"/>
      <c r="GY43" s="105"/>
      <c r="GZ43" s="105"/>
      <c r="HA43" s="105"/>
      <c r="HB43" s="105"/>
      <c r="HC43" s="105"/>
      <c r="HD43" s="105"/>
      <c r="HE43" s="105"/>
      <c r="HF43" s="105"/>
      <c r="HG43" s="105"/>
      <c r="HH43" s="105"/>
      <c r="HI43" s="105"/>
      <c r="HJ43" s="105"/>
      <c r="HK43" s="105"/>
      <c r="HL43" s="105"/>
      <c r="HM43" s="105"/>
      <c r="HN43" s="105"/>
      <c r="HO43" s="105"/>
      <c r="HP43" s="105"/>
      <c r="HQ43" s="105"/>
      <c r="HR43" s="105"/>
      <c r="HS43" s="105"/>
      <c r="HT43" s="105"/>
      <c r="HU43" s="105"/>
    </row>
    <row r="44" spans="1:229" ht="12" customHeight="1" x14ac:dyDescent="0.25">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288"/>
      <c r="AF44" s="288"/>
      <c r="AG44" s="288"/>
      <c r="AH44" s="288"/>
      <c r="AI44" s="288"/>
      <c r="AJ44" s="288"/>
      <c r="AK44" s="288"/>
      <c r="AL44" s="288"/>
      <c r="AM44" s="288"/>
      <c r="AN44" s="288"/>
      <c r="AO44" s="288"/>
      <c r="AP44" s="288"/>
      <c r="AQ44" s="288"/>
      <c r="AR44" s="288"/>
      <c r="AS44" s="288"/>
      <c r="AT44" s="288"/>
      <c r="AU44" s="288"/>
      <c r="AV44" s="107"/>
      <c r="AW44" s="107"/>
      <c r="AX44" s="107"/>
      <c r="AY44" s="107"/>
      <c r="AZ44" s="107"/>
      <c r="BA44" s="107"/>
      <c r="BB44" s="107"/>
      <c r="BC44" s="107"/>
      <c r="BD44" s="104"/>
      <c r="BE44" s="104"/>
      <c r="BF44" s="104"/>
      <c r="BG44" s="104"/>
      <c r="BH44" s="105"/>
      <c r="BI44" s="105"/>
      <c r="BJ44" s="105"/>
      <c r="BK44" s="105"/>
      <c r="BL44" s="105"/>
      <c r="BM44" s="105"/>
      <c r="BN44" s="105"/>
      <c r="BO44" s="105"/>
      <c r="BP44" s="105"/>
      <c r="BQ44" s="105"/>
      <c r="BR44" s="105"/>
      <c r="BS44" s="105"/>
      <c r="BT44" s="105"/>
      <c r="BU44" s="105"/>
      <c r="BV44" s="105"/>
      <c r="BW44" s="105"/>
      <c r="BX44" s="105"/>
      <c r="BY44" s="105"/>
      <c r="BZ44" s="105"/>
      <c r="CA44" s="105"/>
      <c r="CB44" s="105"/>
      <c r="CC44" s="105"/>
      <c r="CD44" s="105"/>
      <c r="CE44" s="105"/>
      <c r="CF44" s="105"/>
      <c r="CG44" s="105"/>
      <c r="CH44" s="105"/>
      <c r="CI44" s="105"/>
      <c r="CJ44" s="105"/>
      <c r="CK44" s="105"/>
      <c r="CL44" s="105"/>
      <c r="CM44" s="105"/>
      <c r="CN44" s="105"/>
      <c r="CO44" s="105"/>
      <c r="CP44" s="105"/>
      <c r="CQ44" s="105"/>
      <c r="CR44" s="105"/>
      <c r="CS44" s="105"/>
      <c r="CT44" s="105"/>
      <c r="CU44" s="105"/>
      <c r="CV44" s="105"/>
      <c r="CW44" s="105"/>
      <c r="CX44" s="105"/>
      <c r="CY44" s="105"/>
      <c r="CZ44" s="105"/>
      <c r="DA44" s="105"/>
      <c r="DB44" s="105"/>
      <c r="DC44" s="105"/>
      <c r="DD44" s="105"/>
      <c r="DE44" s="105"/>
      <c r="DF44" s="105"/>
      <c r="DG44" s="105"/>
      <c r="DH44" s="105"/>
      <c r="DI44" s="105"/>
      <c r="DJ44" s="105"/>
      <c r="DK44" s="105"/>
      <c r="DL44" s="105"/>
      <c r="DM44" s="105"/>
      <c r="DN44" s="105"/>
      <c r="DO44" s="105"/>
      <c r="DP44" s="105"/>
      <c r="DQ44" s="105"/>
      <c r="DR44" s="105"/>
      <c r="DS44" s="105"/>
      <c r="DT44" s="105"/>
      <c r="DU44" s="105"/>
      <c r="DV44" s="105"/>
      <c r="DW44" s="105"/>
      <c r="DX44" s="105"/>
      <c r="DY44" s="105"/>
      <c r="DZ44" s="105"/>
      <c r="EA44" s="105"/>
      <c r="EB44" s="105"/>
      <c r="EC44" s="105"/>
      <c r="ED44" s="105"/>
      <c r="EE44" s="105"/>
      <c r="EF44" s="105"/>
      <c r="EG44" s="105"/>
      <c r="EH44" s="105"/>
      <c r="EI44" s="105"/>
      <c r="EJ44" s="105"/>
      <c r="EK44" s="105"/>
      <c r="EL44" s="105"/>
      <c r="EM44" s="105"/>
      <c r="EN44" s="105"/>
      <c r="EO44" s="105"/>
      <c r="EP44" s="105"/>
      <c r="EQ44" s="105"/>
      <c r="ER44" s="105"/>
      <c r="ES44" s="105"/>
      <c r="ET44" s="105"/>
      <c r="EU44" s="105"/>
      <c r="EV44" s="105"/>
      <c r="EW44" s="105"/>
      <c r="EX44" s="105"/>
      <c r="EY44" s="105"/>
      <c r="EZ44" s="105"/>
      <c r="FA44" s="105"/>
      <c r="FB44" s="105"/>
      <c r="FC44" s="105"/>
      <c r="FD44" s="105"/>
      <c r="FE44" s="105"/>
      <c r="FF44" s="105"/>
      <c r="FG44" s="105"/>
      <c r="FH44" s="105"/>
      <c r="FI44" s="105"/>
      <c r="FJ44" s="105"/>
      <c r="FK44" s="105"/>
      <c r="FL44" s="105"/>
      <c r="FM44" s="105"/>
      <c r="FN44" s="105"/>
      <c r="FO44" s="105"/>
      <c r="FP44" s="105"/>
      <c r="FQ44" s="105"/>
      <c r="FR44" s="105"/>
      <c r="FS44" s="105"/>
      <c r="FT44" s="105"/>
      <c r="FU44" s="105"/>
      <c r="FV44" s="105"/>
      <c r="FW44" s="105"/>
      <c r="FX44" s="105"/>
      <c r="FY44" s="105"/>
      <c r="FZ44" s="105"/>
      <c r="GA44" s="105"/>
      <c r="GB44" s="105"/>
      <c r="GC44" s="105"/>
      <c r="GD44" s="105"/>
      <c r="GE44" s="105"/>
      <c r="GF44" s="105"/>
      <c r="GG44" s="105"/>
      <c r="GH44" s="105"/>
      <c r="GI44" s="105"/>
      <c r="GJ44" s="105"/>
      <c r="GK44" s="105"/>
      <c r="GL44" s="105"/>
      <c r="GM44" s="105"/>
      <c r="GN44" s="105"/>
      <c r="GO44" s="105"/>
      <c r="GP44" s="105"/>
      <c r="GQ44" s="105"/>
      <c r="GR44" s="105"/>
      <c r="GS44" s="105"/>
      <c r="GT44" s="105"/>
      <c r="GU44" s="105"/>
      <c r="GV44" s="105"/>
      <c r="GW44" s="105"/>
      <c r="GX44" s="105"/>
      <c r="GY44" s="105"/>
      <c r="GZ44" s="105"/>
      <c r="HA44" s="105"/>
      <c r="HB44" s="105"/>
      <c r="HC44" s="105"/>
      <c r="HD44" s="105"/>
      <c r="HE44" s="105"/>
      <c r="HF44" s="105"/>
      <c r="HG44" s="105"/>
      <c r="HH44" s="105"/>
      <c r="HI44" s="105"/>
      <c r="HJ44" s="105"/>
      <c r="HK44" s="105"/>
      <c r="HL44" s="105"/>
      <c r="HM44" s="105"/>
      <c r="HN44" s="105"/>
      <c r="HO44" s="105"/>
      <c r="HP44" s="105"/>
      <c r="HQ44" s="105"/>
      <c r="HR44" s="105"/>
      <c r="HS44" s="105"/>
      <c r="HT44" s="105"/>
      <c r="HU44" s="105"/>
    </row>
    <row r="45" spans="1:229" ht="12" customHeight="1" x14ac:dyDescent="0.25">
      <c r="AV45" s="104"/>
      <c r="AW45" s="104"/>
      <c r="AX45" s="104"/>
      <c r="AY45" s="104"/>
      <c r="AZ45" s="104"/>
      <c r="BA45" s="104"/>
      <c r="BB45" s="104"/>
      <c r="BC45" s="104"/>
      <c r="BD45" s="104"/>
      <c r="BE45" s="104"/>
      <c r="BF45" s="104"/>
      <c r="BG45" s="104"/>
      <c r="BH45" s="105"/>
      <c r="BI45" s="105"/>
      <c r="BJ45" s="105"/>
      <c r="BK45" s="105"/>
      <c r="BL45" s="105"/>
      <c r="BM45" s="105"/>
      <c r="BN45" s="105"/>
      <c r="BO45" s="105"/>
      <c r="BP45" s="105"/>
      <c r="BQ45" s="105"/>
      <c r="BR45" s="105"/>
      <c r="BS45" s="105"/>
      <c r="BT45" s="105"/>
      <c r="BU45" s="105"/>
      <c r="BV45" s="105"/>
      <c r="BW45" s="105"/>
      <c r="BX45" s="105"/>
      <c r="BY45" s="105"/>
      <c r="BZ45" s="105"/>
      <c r="CA45" s="105"/>
      <c r="CB45" s="105"/>
      <c r="CC45" s="105"/>
      <c r="CD45" s="105"/>
      <c r="CE45" s="105"/>
      <c r="CF45" s="105"/>
      <c r="CG45" s="105"/>
      <c r="CH45" s="105"/>
      <c r="CI45" s="105"/>
      <c r="CJ45" s="105"/>
      <c r="CK45" s="105"/>
      <c r="CL45" s="105"/>
      <c r="CM45" s="105"/>
      <c r="CN45" s="105"/>
      <c r="CO45" s="105"/>
      <c r="CP45" s="105"/>
      <c r="CQ45" s="105"/>
      <c r="CR45" s="105"/>
      <c r="CS45" s="105"/>
      <c r="CT45" s="105"/>
      <c r="CU45" s="105"/>
      <c r="CV45" s="105"/>
      <c r="CW45" s="105"/>
      <c r="CX45" s="105"/>
      <c r="CY45" s="105"/>
      <c r="CZ45" s="105"/>
      <c r="DA45" s="105"/>
      <c r="DB45" s="105"/>
      <c r="DC45" s="105"/>
      <c r="DD45" s="105"/>
      <c r="DE45" s="105"/>
      <c r="DF45" s="105"/>
      <c r="DG45" s="105"/>
      <c r="DH45" s="105"/>
      <c r="DI45" s="105"/>
      <c r="DJ45" s="105"/>
      <c r="DK45" s="105"/>
      <c r="DL45" s="105"/>
      <c r="DM45" s="105"/>
      <c r="DN45" s="105"/>
      <c r="DO45" s="105"/>
      <c r="DP45" s="105"/>
      <c r="DQ45" s="105"/>
      <c r="DR45" s="105"/>
      <c r="DS45" s="105"/>
      <c r="DT45" s="105"/>
      <c r="DU45" s="105"/>
      <c r="DV45" s="105"/>
      <c r="DW45" s="105"/>
      <c r="DX45" s="105"/>
      <c r="DY45" s="105"/>
      <c r="DZ45" s="105"/>
      <c r="EA45" s="105"/>
      <c r="EB45" s="105"/>
      <c r="EC45" s="105"/>
      <c r="ED45" s="105"/>
      <c r="EE45" s="105"/>
      <c r="EF45" s="105"/>
      <c r="EG45" s="105"/>
      <c r="EH45" s="105"/>
      <c r="EI45" s="105"/>
      <c r="EJ45" s="105"/>
      <c r="EK45" s="105"/>
      <c r="EL45" s="105"/>
      <c r="EM45" s="105"/>
      <c r="EN45" s="105"/>
      <c r="EO45" s="105"/>
      <c r="EP45" s="105"/>
      <c r="EQ45" s="105"/>
      <c r="ER45" s="105"/>
      <c r="ES45" s="105"/>
      <c r="ET45" s="105"/>
      <c r="EU45" s="105"/>
      <c r="EV45" s="105"/>
      <c r="EW45" s="105"/>
      <c r="EX45" s="105"/>
      <c r="EY45" s="105"/>
      <c r="EZ45" s="105"/>
      <c r="FA45" s="105"/>
      <c r="FB45" s="105"/>
      <c r="FC45" s="105"/>
      <c r="FD45" s="105"/>
      <c r="FE45" s="105"/>
      <c r="FF45" s="105"/>
      <c r="FG45" s="105"/>
      <c r="FH45" s="105"/>
      <c r="FI45" s="105"/>
      <c r="FJ45" s="105"/>
      <c r="FK45" s="105"/>
      <c r="FL45" s="105"/>
      <c r="FM45" s="105"/>
      <c r="FN45" s="105"/>
      <c r="FO45" s="105"/>
      <c r="FP45" s="105"/>
      <c r="FQ45" s="105"/>
      <c r="FR45" s="105"/>
      <c r="FS45" s="105"/>
      <c r="FT45" s="105"/>
      <c r="FU45" s="105"/>
      <c r="FV45" s="105"/>
      <c r="FW45" s="105"/>
      <c r="FX45" s="105"/>
      <c r="FY45" s="105"/>
      <c r="FZ45" s="105"/>
      <c r="GA45" s="105"/>
      <c r="GB45" s="105"/>
      <c r="GC45" s="105"/>
      <c r="GD45" s="105"/>
      <c r="GE45" s="105"/>
      <c r="GF45" s="105"/>
      <c r="GG45" s="105"/>
      <c r="GH45" s="105"/>
      <c r="GI45" s="105"/>
      <c r="GJ45" s="105"/>
      <c r="GK45" s="105"/>
      <c r="GL45" s="105"/>
      <c r="GM45" s="105"/>
      <c r="GN45" s="105"/>
      <c r="GO45" s="105"/>
      <c r="GP45" s="105"/>
      <c r="GQ45" s="105"/>
      <c r="GR45" s="105"/>
      <c r="GS45" s="105"/>
      <c r="GT45" s="105"/>
      <c r="GU45" s="105"/>
      <c r="GV45" s="105"/>
      <c r="GW45" s="105"/>
      <c r="GX45" s="105"/>
      <c r="GY45" s="105"/>
      <c r="GZ45" s="105"/>
      <c r="HA45" s="105"/>
      <c r="HB45" s="105"/>
      <c r="HC45" s="105"/>
      <c r="HD45" s="105"/>
      <c r="HE45" s="105"/>
      <c r="HF45" s="105"/>
      <c r="HG45" s="105"/>
      <c r="HH45" s="105"/>
      <c r="HI45" s="105"/>
      <c r="HJ45" s="105"/>
      <c r="HK45" s="105"/>
      <c r="HL45" s="105"/>
      <c r="HM45" s="105"/>
      <c r="HN45" s="105"/>
      <c r="HO45" s="105"/>
      <c r="HP45" s="105"/>
      <c r="HQ45" s="105"/>
      <c r="HR45" s="105"/>
      <c r="HS45" s="105"/>
      <c r="HT45" s="105"/>
      <c r="HU45" s="105"/>
    </row>
    <row r="46" spans="1:229" ht="12" customHeight="1" x14ac:dyDescent="0.25">
      <c r="D46" s="333" t="s">
        <v>1107</v>
      </c>
      <c r="E46" s="333"/>
      <c r="F46" s="333"/>
      <c r="G46" s="333"/>
      <c r="H46" s="333"/>
      <c r="I46" s="333"/>
      <c r="J46" s="333"/>
      <c r="K46" s="333"/>
      <c r="L46" s="333"/>
      <c r="M46" s="333"/>
      <c r="N46" s="333"/>
      <c r="O46" s="333"/>
      <c r="P46" s="333"/>
      <c r="Q46" s="333"/>
      <c r="R46" s="333"/>
      <c r="S46" s="333"/>
      <c r="T46" s="333"/>
      <c r="U46" s="333"/>
      <c r="V46" s="333"/>
      <c r="W46" s="333"/>
      <c r="X46" s="333"/>
      <c r="Y46" s="333"/>
      <c r="Z46" s="333"/>
      <c r="AA46" s="333"/>
      <c r="AB46" s="333"/>
      <c r="AC46" s="333"/>
      <c r="AD46" s="333"/>
      <c r="AE46" s="333"/>
      <c r="AF46" s="333"/>
      <c r="AG46" s="333"/>
      <c r="AH46" s="333"/>
      <c r="AI46" s="333"/>
      <c r="AJ46" s="333"/>
      <c r="AV46" s="104"/>
      <c r="AW46" s="104"/>
      <c r="AX46" s="104"/>
      <c r="AY46" s="104"/>
      <c r="AZ46" s="104"/>
      <c r="BA46" s="104"/>
      <c r="BB46" s="104"/>
      <c r="BC46" s="104"/>
      <c r="BD46" s="104"/>
      <c r="BE46" s="104"/>
      <c r="BF46" s="104"/>
      <c r="BG46" s="104"/>
      <c r="BH46" s="105"/>
      <c r="BI46" s="105"/>
      <c r="BJ46" s="105"/>
      <c r="BK46" s="105"/>
      <c r="BL46" s="105"/>
      <c r="BM46" s="105"/>
      <c r="BN46" s="105"/>
      <c r="BO46" s="105"/>
      <c r="BP46" s="105"/>
      <c r="BQ46" s="105"/>
      <c r="BR46" s="105"/>
      <c r="BS46" s="105"/>
      <c r="BT46" s="105"/>
      <c r="BU46" s="105"/>
      <c r="BV46" s="105"/>
      <c r="BW46" s="105"/>
      <c r="BX46" s="105"/>
      <c r="BY46" s="105"/>
      <c r="BZ46" s="105"/>
      <c r="CA46" s="105"/>
      <c r="CB46" s="105"/>
      <c r="CC46" s="105"/>
      <c r="CD46" s="105"/>
      <c r="CE46" s="105"/>
      <c r="CF46" s="105"/>
      <c r="CG46" s="105"/>
      <c r="CH46" s="105"/>
      <c r="CI46" s="105"/>
      <c r="CJ46" s="105"/>
      <c r="CK46" s="105"/>
      <c r="CL46" s="105"/>
      <c r="CM46" s="105"/>
      <c r="CN46" s="105"/>
      <c r="CO46" s="105"/>
      <c r="CP46" s="105"/>
      <c r="CQ46" s="105"/>
      <c r="CR46" s="105"/>
      <c r="CS46" s="105"/>
      <c r="CT46" s="105"/>
      <c r="CU46" s="105"/>
      <c r="CV46" s="105"/>
      <c r="CW46" s="105"/>
      <c r="CX46" s="105"/>
      <c r="CY46" s="105"/>
      <c r="CZ46" s="105"/>
      <c r="DA46" s="105"/>
      <c r="DB46" s="105"/>
      <c r="DC46" s="105"/>
      <c r="DD46" s="105"/>
      <c r="DE46" s="105"/>
      <c r="DF46" s="105"/>
      <c r="DG46" s="105"/>
      <c r="DH46" s="105"/>
      <c r="DI46" s="105"/>
      <c r="DJ46" s="105"/>
      <c r="DK46" s="105"/>
      <c r="DL46" s="105"/>
      <c r="DM46" s="105"/>
      <c r="DN46" s="105"/>
      <c r="DO46" s="105"/>
      <c r="DP46" s="105"/>
      <c r="DQ46" s="105"/>
      <c r="DR46" s="105"/>
      <c r="DS46" s="105"/>
      <c r="DT46" s="105"/>
      <c r="DU46" s="105"/>
      <c r="DV46" s="105"/>
      <c r="DW46" s="105"/>
      <c r="DX46" s="105"/>
      <c r="DY46" s="105"/>
      <c r="DZ46" s="105"/>
      <c r="EA46" s="105"/>
      <c r="EB46" s="105"/>
      <c r="EC46" s="105"/>
      <c r="ED46" s="105"/>
      <c r="EE46" s="105"/>
      <c r="EF46" s="105"/>
      <c r="EG46" s="105"/>
      <c r="EH46" s="105"/>
      <c r="EI46" s="105"/>
      <c r="EJ46" s="105"/>
      <c r="EK46" s="105"/>
      <c r="EL46" s="105"/>
      <c r="EM46" s="105"/>
      <c r="EN46" s="105"/>
      <c r="EO46" s="105"/>
      <c r="EP46" s="105"/>
      <c r="EQ46" s="105"/>
      <c r="ER46" s="105"/>
      <c r="ES46" s="105"/>
      <c r="ET46" s="105"/>
      <c r="EU46" s="105"/>
      <c r="EV46" s="105"/>
      <c r="EW46" s="105"/>
      <c r="EX46" s="105"/>
      <c r="EY46" s="105"/>
      <c r="EZ46" s="105"/>
      <c r="FA46" s="105"/>
      <c r="FB46" s="105"/>
      <c r="FC46" s="105"/>
      <c r="FD46" s="105"/>
      <c r="FE46" s="105"/>
      <c r="FF46" s="105"/>
      <c r="FG46" s="105"/>
      <c r="FH46" s="105"/>
      <c r="FI46" s="105"/>
      <c r="FJ46" s="105"/>
      <c r="FK46" s="105"/>
      <c r="FL46" s="105"/>
      <c r="FM46" s="105"/>
      <c r="FN46" s="105"/>
      <c r="FO46" s="105"/>
      <c r="FP46" s="105"/>
      <c r="FQ46" s="105"/>
      <c r="FR46" s="105"/>
      <c r="FS46" s="105"/>
      <c r="FT46" s="105"/>
      <c r="FU46" s="105"/>
      <c r="FV46" s="105"/>
      <c r="FW46" s="105"/>
      <c r="FX46" s="105"/>
      <c r="FY46" s="105"/>
      <c r="FZ46" s="105"/>
      <c r="GA46" s="105"/>
      <c r="GB46" s="105"/>
      <c r="GC46" s="105"/>
      <c r="GD46" s="105"/>
      <c r="GE46" s="105"/>
      <c r="GF46" s="105"/>
      <c r="GG46" s="105"/>
      <c r="GH46" s="105"/>
      <c r="GI46" s="105"/>
      <c r="GJ46" s="105"/>
      <c r="GK46" s="105"/>
      <c r="GL46" s="105"/>
      <c r="GM46" s="105"/>
      <c r="GN46" s="105"/>
      <c r="GO46" s="105"/>
      <c r="GP46" s="105"/>
      <c r="GQ46" s="105"/>
      <c r="GR46" s="105"/>
      <c r="GS46" s="105"/>
      <c r="GT46" s="105"/>
      <c r="GU46" s="105"/>
      <c r="GV46" s="105"/>
      <c r="GW46" s="105"/>
      <c r="GX46" s="105"/>
      <c r="GY46" s="105"/>
      <c r="GZ46" s="105"/>
      <c r="HA46" s="105"/>
      <c r="HB46" s="105"/>
      <c r="HC46" s="105"/>
      <c r="HD46" s="105"/>
      <c r="HE46" s="105"/>
      <c r="HF46" s="105"/>
      <c r="HG46" s="105"/>
      <c r="HH46" s="105"/>
      <c r="HI46" s="105"/>
      <c r="HJ46" s="105"/>
      <c r="HK46" s="105"/>
      <c r="HL46" s="105"/>
      <c r="HM46" s="105"/>
      <c r="HN46" s="105"/>
      <c r="HO46" s="105"/>
      <c r="HP46" s="105"/>
      <c r="HQ46" s="105"/>
      <c r="HR46" s="105"/>
      <c r="HS46" s="105"/>
      <c r="HT46" s="105"/>
      <c r="HU46" s="105"/>
    </row>
    <row r="47" spans="1:229" s="218" customFormat="1" ht="12" customHeight="1" x14ac:dyDescent="0.25">
      <c r="S47" s="355" t="s">
        <v>182</v>
      </c>
      <c r="T47" s="355"/>
      <c r="U47" s="355"/>
      <c r="V47" s="355"/>
      <c r="W47" s="355"/>
      <c r="X47" s="354" t="str">
        <f>CONCATENATE("nombre d'actions prévues en ",Table!G8)</f>
        <v>nombre d'actions prévues en 2023</v>
      </c>
      <c r="Y47" s="354"/>
      <c r="Z47" s="354"/>
      <c r="AA47" s="354"/>
      <c r="AB47" s="354"/>
      <c r="AC47" s="354" t="str">
        <f>CONCATENATE("nombre d'actions prévues en ",Table!G8+1)</f>
        <v>nombre d'actions prévues en 2024</v>
      </c>
      <c r="AD47" s="354"/>
      <c r="AE47" s="354"/>
      <c r="AF47" s="354"/>
      <c r="AG47" s="354"/>
      <c r="AH47" s="354" t="str">
        <f>IF(Table!G11&gt;2,CONCATENATE("nombre d'actions prévues en ",Table!G8+2),"")</f>
        <v/>
      </c>
      <c r="AI47" s="354"/>
      <c r="AJ47" s="354"/>
      <c r="AK47" s="354"/>
      <c r="AL47" s="354"/>
      <c r="AM47" s="354" t="str">
        <f>IF(Table!G11&gt;2,CONCATENATE("nombre d'actions prévues en ",Table!G8+3),"")</f>
        <v/>
      </c>
      <c r="AN47" s="354"/>
      <c r="AO47" s="354"/>
      <c r="AP47" s="354"/>
      <c r="AQ47" s="354"/>
      <c r="AR47" s="222" t="s">
        <v>1100</v>
      </c>
      <c r="AS47" s="355" t="s">
        <v>1100</v>
      </c>
      <c r="AT47" s="355"/>
      <c r="AU47" s="355"/>
      <c r="AV47" s="219"/>
      <c r="AW47" s="219"/>
      <c r="AX47" s="219"/>
      <c r="AY47" s="219"/>
      <c r="AZ47" s="219"/>
      <c r="BA47" s="219"/>
      <c r="BB47" s="219"/>
      <c r="BC47" s="219"/>
      <c r="BD47" s="219"/>
      <c r="BE47" s="219"/>
      <c r="BF47" s="219"/>
      <c r="BG47" s="219"/>
      <c r="BH47" s="220"/>
      <c r="BI47" s="220"/>
      <c r="BJ47" s="220"/>
      <c r="BK47" s="220"/>
      <c r="BL47" s="220"/>
      <c r="BM47" s="220"/>
      <c r="BN47" s="220"/>
      <c r="BO47" s="220"/>
      <c r="BP47" s="220"/>
      <c r="BQ47" s="220"/>
      <c r="BR47" s="220"/>
      <c r="BS47" s="220"/>
      <c r="BT47" s="220"/>
      <c r="BU47" s="220"/>
      <c r="BV47" s="220"/>
      <c r="BW47" s="220"/>
      <c r="BX47" s="220"/>
      <c r="BY47" s="220"/>
      <c r="BZ47" s="220"/>
      <c r="CA47" s="220"/>
      <c r="CB47" s="220"/>
      <c r="CC47" s="220"/>
      <c r="CD47" s="220"/>
      <c r="CE47" s="220"/>
      <c r="CF47" s="220"/>
      <c r="CG47" s="220"/>
      <c r="CH47" s="220"/>
      <c r="CI47" s="220"/>
      <c r="CJ47" s="220"/>
      <c r="CK47" s="220"/>
      <c r="CL47" s="220"/>
      <c r="CM47" s="220"/>
      <c r="CN47" s="220"/>
      <c r="CO47" s="220"/>
      <c r="CP47" s="220"/>
      <c r="CQ47" s="220"/>
      <c r="CR47" s="220"/>
      <c r="CS47" s="220"/>
      <c r="CT47" s="220"/>
      <c r="CU47" s="220"/>
      <c r="CV47" s="220"/>
      <c r="CW47" s="220"/>
      <c r="CX47" s="220"/>
      <c r="CY47" s="220"/>
      <c r="CZ47" s="220"/>
      <c r="DA47" s="220"/>
      <c r="DB47" s="220"/>
      <c r="DC47" s="220"/>
      <c r="DD47" s="220"/>
      <c r="DE47" s="220"/>
      <c r="DF47" s="220"/>
      <c r="DG47" s="220"/>
      <c r="DH47" s="220"/>
      <c r="DI47" s="220"/>
      <c r="DJ47" s="220"/>
      <c r="DK47" s="220"/>
      <c r="DL47" s="220"/>
      <c r="DM47" s="220"/>
      <c r="DN47" s="220"/>
      <c r="DO47" s="220"/>
      <c r="DP47" s="220"/>
      <c r="DQ47" s="220"/>
      <c r="DR47" s="220"/>
      <c r="DS47" s="220"/>
      <c r="DT47" s="220"/>
      <c r="DU47" s="220"/>
      <c r="DV47" s="220"/>
      <c r="DW47" s="220"/>
      <c r="DX47" s="220"/>
      <c r="DY47" s="220"/>
      <c r="DZ47" s="220"/>
      <c r="EA47" s="220"/>
      <c r="EB47" s="220"/>
      <c r="EC47" s="220"/>
      <c r="ED47" s="220"/>
      <c r="EE47" s="220"/>
      <c r="EF47" s="220"/>
      <c r="EG47" s="220"/>
      <c r="EH47" s="220"/>
      <c r="EI47" s="220"/>
      <c r="EJ47" s="220"/>
      <c r="EK47" s="220"/>
      <c r="EL47" s="220"/>
      <c r="EM47" s="220"/>
      <c r="EN47" s="220"/>
      <c r="EO47" s="220"/>
      <c r="EP47" s="220"/>
      <c r="EQ47" s="220"/>
      <c r="ER47" s="220"/>
      <c r="ES47" s="220"/>
      <c r="ET47" s="220"/>
      <c r="EU47" s="220"/>
      <c r="EV47" s="220"/>
      <c r="EW47" s="220"/>
      <c r="EX47" s="220"/>
      <c r="EY47" s="220"/>
      <c r="EZ47" s="220"/>
      <c r="FA47" s="220"/>
      <c r="FB47" s="220"/>
      <c r="FC47" s="220"/>
      <c r="FD47" s="220"/>
      <c r="FE47" s="220"/>
      <c r="FF47" s="220"/>
      <c r="FG47" s="220"/>
      <c r="FH47" s="220"/>
      <c r="FI47" s="220"/>
      <c r="FJ47" s="220"/>
      <c r="FK47" s="220"/>
      <c r="FL47" s="220"/>
      <c r="FM47" s="220"/>
      <c r="FN47" s="220"/>
      <c r="FO47" s="220"/>
      <c r="FP47" s="220"/>
      <c r="FQ47" s="220"/>
      <c r="FR47" s="220"/>
      <c r="FS47" s="220"/>
      <c r="FT47" s="220"/>
      <c r="FU47" s="220"/>
      <c r="FV47" s="220"/>
      <c r="FW47" s="220"/>
      <c r="FX47" s="220"/>
      <c r="FY47" s="220"/>
      <c r="FZ47" s="220"/>
      <c r="GA47" s="220"/>
      <c r="GB47" s="220"/>
      <c r="GC47" s="220"/>
      <c r="GD47" s="220"/>
      <c r="GE47" s="220"/>
      <c r="GF47" s="220"/>
      <c r="GG47" s="220"/>
      <c r="GH47" s="220"/>
      <c r="GI47" s="220"/>
      <c r="GJ47" s="220"/>
      <c r="GK47" s="220"/>
      <c r="GL47" s="220"/>
      <c r="GM47" s="220"/>
      <c r="GN47" s="220"/>
      <c r="GO47" s="220"/>
      <c r="GP47" s="220"/>
      <c r="GQ47" s="220"/>
      <c r="GR47" s="220"/>
      <c r="GS47" s="220"/>
      <c r="GT47" s="220"/>
      <c r="GU47" s="220"/>
      <c r="GV47" s="220"/>
      <c r="GW47" s="220"/>
      <c r="GX47" s="220"/>
      <c r="GY47" s="220"/>
      <c r="GZ47" s="220"/>
      <c r="HA47" s="220"/>
      <c r="HB47" s="220"/>
      <c r="HC47" s="220"/>
      <c r="HD47" s="220"/>
      <c r="HE47" s="220"/>
      <c r="HF47" s="220"/>
      <c r="HG47" s="220"/>
      <c r="HH47" s="220"/>
      <c r="HI47" s="220"/>
      <c r="HJ47" s="220"/>
      <c r="HK47" s="220"/>
      <c r="HL47" s="220"/>
      <c r="HM47" s="220"/>
      <c r="HN47" s="220"/>
      <c r="HO47" s="220"/>
      <c r="HP47" s="220"/>
      <c r="HQ47" s="220"/>
      <c r="HR47" s="220"/>
      <c r="HS47" s="220"/>
      <c r="HT47" s="220"/>
      <c r="HU47" s="220"/>
    </row>
    <row r="48" spans="1:229" s="218" customFormat="1" ht="12" customHeight="1" x14ac:dyDescent="0.25">
      <c r="S48" s="355"/>
      <c r="T48" s="355"/>
      <c r="U48" s="355"/>
      <c r="V48" s="355"/>
      <c r="W48" s="355"/>
      <c r="X48" s="354"/>
      <c r="Y48" s="354"/>
      <c r="Z48" s="354"/>
      <c r="AA48" s="354"/>
      <c r="AB48" s="354"/>
      <c r="AC48" s="354"/>
      <c r="AD48" s="354"/>
      <c r="AE48" s="354"/>
      <c r="AF48" s="354"/>
      <c r="AG48" s="354"/>
      <c r="AH48" s="354"/>
      <c r="AI48" s="354"/>
      <c r="AJ48" s="354"/>
      <c r="AK48" s="354"/>
      <c r="AL48" s="354"/>
      <c r="AM48" s="354"/>
      <c r="AN48" s="354"/>
      <c r="AO48" s="354"/>
      <c r="AP48" s="354"/>
      <c r="AQ48" s="354"/>
      <c r="AR48" s="222"/>
      <c r="AS48" s="355"/>
      <c r="AT48" s="355"/>
      <c r="AU48" s="355"/>
      <c r="AV48" s="219"/>
      <c r="AW48" s="219"/>
      <c r="AX48" s="219"/>
      <c r="AY48" s="219"/>
      <c r="AZ48" s="219"/>
      <c r="BA48" s="219"/>
      <c r="BB48" s="219"/>
      <c r="BC48" s="219"/>
      <c r="BD48" s="219"/>
      <c r="BE48" s="219"/>
      <c r="BF48" s="219"/>
      <c r="BG48" s="219"/>
      <c r="BH48" s="220"/>
      <c r="BI48" s="220"/>
      <c r="BJ48" s="220"/>
      <c r="BK48" s="220"/>
      <c r="BL48" s="220"/>
      <c r="BM48" s="220"/>
      <c r="BN48" s="220"/>
      <c r="BO48" s="220"/>
      <c r="BP48" s="220"/>
      <c r="BQ48" s="220"/>
      <c r="BR48" s="220"/>
      <c r="BS48" s="220"/>
      <c r="BT48" s="220"/>
      <c r="BU48" s="220"/>
      <c r="BV48" s="220"/>
      <c r="BW48" s="220"/>
      <c r="BX48" s="220"/>
      <c r="BY48" s="220"/>
      <c r="BZ48" s="220"/>
      <c r="CA48" s="220"/>
      <c r="CB48" s="220"/>
      <c r="CC48" s="220"/>
      <c r="CD48" s="220"/>
      <c r="CE48" s="220"/>
      <c r="CF48" s="220"/>
      <c r="CG48" s="220"/>
      <c r="CH48" s="220"/>
      <c r="CI48" s="220"/>
      <c r="CJ48" s="220"/>
      <c r="CK48" s="220"/>
      <c r="CL48" s="220"/>
      <c r="CM48" s="220"/>
      <c r="CN48" s="220"/>
      <c r="CO48" s="220"/>
      <c r="CP48" s="220"/>
      <c r="CQ48" s="220"/>
      <c r="CR48" s="220"/>
      <c r="CS48" s="220"/>
      <c r="CT48" s="220"/>
      <c r="CU48" s="220"/>
      <c r="CV48" s="220"/>
      <c r="CW48" s="220"/>
      <c r="CX48" s="220"/>
      <c r="CY48" s="220"/>
      <c r="CZ48" s="220"/>
      <c r="DA48" s="220"/>
      <c r="DB48" s="220"/>
      <c r="DC48" s="220"/>
      <c r="DD48" s="220"/>
      <c r="DE48" s="220"/>
      <c r="DF48" s="220"/>
      <c r="DG48" s="220"/>
      <c r="DH48" s="220"/>
      <c r="DI48" s="220"/>
      <c r="DJ48" s="220"/>
      <c r="DK48" s="220"/>
      <c r="DL48" s="220"/>
      <c r="DM48" s="220"/>
      <c r="DN48" s="220"/>
      <c r="DO48" s="220"/>
      <c r="DP48" s="220"/>
      <c r="DQ48" s="220"/>
      <c r="DR48" s="220"/>
      <c r="DS48" s="220"/>
      <c r="DT48" s="220"/>
      <c r="DU48" s="220"/>
      <c r="DV48" s="220"/>
      <c r="DW48" s="220"/>
      <c r="DX48" s="220"/>
      <c r="DY48" s="220"/>
      <c r="DZ48" s="220"/>
      <c r="EA48" s="220"/>
      <c r="EB48" s="220"/>
      <c r="EC48" s="220"/>
      <c r="ED48" s="220"/>
      <c r="EE48" s="220"/>
      <c r="EF48" s="220"/>
      <c r="EG48" s="220"/>
      <c r="EH48" s="220"/>
      <c r="EI48" s="220"/>
      <c r="EJ48" s="220"/>
      <c r="EK48" s="220"/>
      <c r="EL48" s="220"/>
      <c r="EM48" s="220"/>
      <c r="EN48" s="220"/>
      <c r="EO48" s="220"/>
      <c r="EP48" s="220"/>
      <c r="EQ48" s="220"/>
      <c r="ER48" s="220"/>
      <c r="ES48" s="220"/>
      <c r="ET48" s="220"/>
      <c r="EU48" s="220"/>
      <c r="EV48" s="220"/>
      <c r="EW48" s="220"/>
      <c r="EX48" s="220"/>
      <c r="EY48" s="220"/>
      <c r="EZ48" s="220"/>
      <c r="FA48" s="220"/>
      <c r="FB48" s="220"/>
      <c r="FC48" s="220"/>
      <c r="FD48" s="220"/>
      <c r="FE48" s="220"/>
      <c r="FF48" s="220"/>
      <c r="FG48" s="220"/>
      <c r="FH48" s="220"/>
      <c r="FI48" s="220"/>
      <c r="FJ48" s="220"/>
      <c r="FK48" s="220"/>
      <c r="FL48" s="220"/>
      <c r="FM48" s="220"/>
      <c r="FN48" s="220"/>
      <c r="FO48" s="220"/>
      <c r="FP48" s="220"/>
      <c r="FQ48" s="220"/>
      <c r="FR48" s="220"/>
      <c r="FS48" s="220"/>
      <c r="FT48" s="220"/>
      <c r="FU48" s="220"/>
      <c r="FV48" s="220"/>
      <c r="FW48" s="220"/>
      <c r="FX48" s="220"/>
      <c r="FY48" s="220"/>
      <c r="FZ48" s="220"/>
      <c r="GA48" s="220"/>
      <c r="GB48" s="220"/>
      <c r="GC48" s="220"/>
      <c r="GD48" s="220"/>
      <c r="GE48" s="220"/>
      <c r="GF48" s="220"/>
      <c r="GG48" s="220"/>
      <c r="GH48" s="220"/>
      <c r="GI48" s="220"/>
      <c r="GJ48" s="220"/>
      <c r="GK48" s="220"/>
      <c r="GL48" s="220"/>
      <c r="GM48" s="220"/>
      <c r="GN48" s="220"/>
      <c r="GO48" s="220"/>
      <c r="GP48" s="220"/>
      <c r="GQ48" s="220"/>
      <c r="GR48" s="220"/>
      <c r="GS48" s="220"/>
      <c r="GT48" s="220"/>
      <c r="GU48" s="220"/>
      <c r="GV48" s="220"/>
      <c r="GW48" s="220"/>
      <c r="GX48" s="220"/>
      <c r="GY48" s="220"/>
      <c r="GZ48" s="220"/>
      <c r="HA48" s="220"/>
      <c r="HB48" s="220"/>
      <c r="HC48" s="220"/>
      <c r="HD48" s="220"/>
      <c r="HE48" s="220"/>
      <c r="HF48" s="220"/>
      <c r="HG48" s="220"/>
      <c r="HH48" s="220"/>
      <c r="HI48" s="220"/>
      <c r="HJ48" s="220"/>
      <c r="HK48" s="220"/>
      <c r="HL48" s="220"/>
      <c r="HM48" s="220"/>
      <c r="HN48" s="220"/>
      <c r="HO48" s="220"/>
      <c r="HP48" s="220"/>
      <c r="HQ48" s="220"/>
      <c r="HR48" s="220"/>
      <c r="HS48" s="220"/>
      <c r="HT48" s="220"/>
      <c r="HU48" s="220"/>
    </row>
    <row r="49" spans="5:229" s="218" customFormat="1" ht="12" customHeight="1" thickBot="1" x14ac:dyDescent="0.3">
      <c r="AV49" s="219"/>
      <c r="AW49" s="219"/>
      <c r="AX49" s="219"/>
      <c r="AY49" s="219"/>
      <c r="AZ49" s="219"/>
      <c r="BA49" s="219"/>
      <c r="BB49" s="219"/>
      <c r="BC49" s="219"/>
      <c r="BD49" s="219"/>
      <c r="BE49" s="219"/>
      <c r="BF49" s="219"/>
      <c r="BG49" s="219"/>
      <c r="BH49" s="220"/>
      <c r="BI49" s="220"/>
      <c r="BJ49" s="220"/>
      <c r="BK49" s="220"/>
      <c r="BL49" s="220"/>
      <c r="BM49" s="220"/>
      <c r="BN49" s="220"/>
      <c r="BO49" s="220"/>
      <c r="BP49" s="220"/>
      <c r="BQ49" s="220"/>
      <c r="BR49" s="220"/>
      <c r="BS49" s="220"/>
      <c r="BT49" s="220"/>
      <c r="BU49" s="220"/>
      <c r="BV49" s="220"/>
      <c r="BW49" s="220"/>
      <c r="BX49" s="220"/>
      <c r="BY49" s="220"/>
      <c r="BZ49" s="220"/>
      <c r="CA49" s="220"/>
      <c r="CB49" s="220"/>
      <c r="CC49" s="220"/>
      <c r="CD49" s="220"/>
      <c r="CE49" s="220"/>
      <c r="CF49" s="220"/>
      <c r="CG49" s="220"/>
      <c r="CH49" s="220"/>
      <c r="CI49" s="220"/>
      <c r="CJ49" s="220"/>
      <c r="CK49" s="220"/>
      <c r="CL49" s="220"/>
      <c r="CM49" s="220"/>
      <c r="CN49" s="220"/>
      <c r="CO49" s="220"/>
      <c r="CP49" s="220"/>
      <c r="CQ49" s="220"/>
      <c r="CR49" s="220"/>
      <c r="CS49" s="220"/>
      <c r="CT49" s="220"/>
      <c r="CU49" s="220"/>
      <c r="CV49" s="220"/>
      <c r="CW49" s="220"/>
      <c r="CX49" s="220"/>
      <c r="CY49" s="220"/>
      <c r="CZ49" s="220"/>
      <c r="DA49" s="220"/>
      <c r="DB49" s="220"/>
      <c r="DC49" s="220"/>
      <c r="DD49" s="220"/>
      <c r="DE49" s="220"/>
      <c r="DF49" s="220"/>
      <c r="DG49" s="220"/>
      <c r="DH49" s="220"/>
      <c r="DI49" s="220"/>
      <c r="DJ49" s="220"/>
      <c r="DK49" s="220"/>
      <c r="DL49" s="220"/>
      <c r="DM49" s="220"/>
      <c r="DN49" s="220"/>
      <c r="DO49" s="220"/>
      <c r="DP49" s="220"/>
      <c r="DQ49" s="220"/>
      <c r="DR49" s="220"/>
      <c r="DS49" s="220"/>
      <c r="DT49" s="220"/>
      <c r="DU49" s="220"/>
      <c r="DV49" s="220"/>
      <c r="DW49" s="220"/>
      <c r="DX49" s="220"/>
      <c r="DY49" s="220"/>
      <c r="DZ49" s="220"/>
      <c r="EA49" s="220"/>
      <c r="EB49" s="220"/>
      <c r="EC49" s="220"/>
      <c r="ED49" s="220"/>
      <c r="EE49" s="220"/>
      <c r="EF49" s="220"/>
      <c r="EG49" s="220"/>
      <c r="EH49" s="220"/>
      <c r="EI49" s="220"/>
      <c r="EJ49" s="220"/>
      <c r="EK49" s="220"/>
      <c r="EL49" s="220"/>
      <c r="EM49" s="220"/>
      <c r="EN49" s="220"/>
      <c r="EO49" s="220"/>
      <c r="EP49" s="220"/>
      <c r="EQ49" s="220"/>
      <c r="ER49" s="220"/>
      <c r="ES49" s="220"/>
      <c r="ET49" s="220"/>
      <c r="EU49" s="220"/>
      <c r="EV49" s="220"/>
      <c r="EW49" s="220"/>
      <c r="EX49" s="220"/>
      <c r="EY49" s="220"/>
      <c r="EZ49" s="220"/>
      <c r="FA49" s="220"/>
      <c r="FB49" s="220"/>
      <c r="FC49" s="220"/>
      <c r="FD49" s="220"/>
      <c r="FE49" s="220"/>
      <c r="FF49" s="220"/>
      <c r="FG49" s="220"/>
      <c r="FH49" s="220"/>
      <c r="FI49" s="220"/>
      <c r="FJ49" s="220"/>
      <c r="FK49" s="220"/>
      <c r="FL49" s="220"/>
      <c r="FM49" s="220"/>
      <c r="FN49" s="220"/>
      <c r="FO49" s="220"/>
      <c r="FP49" s="220"/>
      <c r="FQ49" s="220"/>
      <c r="FR49" s="220"/>
      <c r="FS49" s="220"/>
      <c r="FT49" s="220"/>
      <c r="FU49" s="220"/>
      <c r="FV49" s="220"/>
      <c r="FW49" s="220"/>
      <c r="FX49" s="220"/>
      <c r="FY49" s="220"/>
      <c r="FZ49" s="220"/>
      <c r="GA49" s="220"/>
      <c r="GB49" s="220"/>
      <c r="GC49" s="220"/>
      <c r="GD49" s="220"/>
      <c r="GE49" s="220"/>
      <c r="GF49" s="220"/>
      <c r="GG49" s="220"/>
      <c r="GH49" s="220"/>
      <c r="GI49" s="220"/>
      <c r="GJ49" s="220"/>
      <c r="GK49" s="220"/>
      <c r="GL49" s="220"/>
      <c r="GM49" s="220"/>
      <c r="GN49" s="220"/>
      <c r="GO49" s="220"/>
      <c r="GP49" s="220"/>
      <c r="GQ49" s="220"/>
      <c r="GR49" s="220"/>
      <c r="GS49" s="220"/>
      <c r="GT49" s="220"/>
      <c r="GU49" s="220"/>
      <c r="GV49" s="220"/>
      <c r="GW49" s="220"/>
      <c r="GX49" s="220"/>
      <c r="GY49" s="220"/>
      <c r="GZ49" s="220"/>
      <c r="HA49" s="220"/>
      <c r="HB49" s="220"/>
      <c r="HC49" s="220"/>
      <c r="HD49" s="220"/>
      <c r="HE49" s="220"/>
      <c r="HF49" s="220"/>
      <c r="HG49" s="220"/>
      <c r="HH49" s="220"/>
      <c r="HI49" s="220"/>
      <c r="HJ49" s="220"/>
      <c r="HK49" s="220"/>
      <c r="HL49" s="220"/>
      <c r="HM49" s="220"/>
      <c r="HN49" s="220"/>
      <c r="HO49" s="220"/>
      <c r="HP49" s="220"/>
      <c r="HQ49" s="220"/>
      <c r="HR49" s="220"/>
      <c r="HS49" s="220"/>
      <c r="HT49" s="220"/>
      <c r="HU49" s="220"/>
    </row>
    <row r="50" spans="5:229" s="218" customFormat="1" ht="12" customHeight="1" x14ac:dyDescent="0.25">
      <c r="E50" s="348" t="s">
        <v>1101</v>
      </c>
      <c r="F50" s="349"/>
      <c r="G50" s="349"/>
      <c r="H50" s="349"/>
      <c r="I50" s="349"/>
      <c r="J50" s="349"/>
      <c r="K50" s="349"/>
      <c r="L50" s="349"/>
      <c r="M50" s="349"/>
      <c r="N50" s="349"/>
      <c r="O50" s="349"/>
      <c r="P50" s="349"/>
      <c r="Q50" s="350"/>
      <c r="T50" s="334">
        <f>Y50+AD50+AI50+AN50+AS50</f>
        <v>0</v>
      </c>
      <c r="U50" s="335"/>
      <c r="V50" s="336"/>
      <c r="W50" s="221"/>
      <c r="X50" s="221"/>
      <c r="Y50" s="322"/>
      <c r="Z50" s="323"/>
      <c r="AA50" s="324"/>
      <c r="AB50" s="221"/>
      <c r="AC50" s="221"/>
      <c r="AD50" s="322"/>
      <c r="AE50" s="323"/>
      <c r="AF50" s="324"/>
      <c r="AG50" s="221"/>
      <c r="AH50" s="221"/>
      <c r="AI50" s="322"/>
      <c r="AJ50" s="323"/>
      <c r="AK50" s="324"/>
      <c r="AL50" s="221"/>
      <c r="AM50" s="221"/>
      <c r="AN50" s="322"/>
      <c r="AO50" s="323"/>
      <c r="AP50" s="324"/>
      <c r="AQ50" s="221"/>
      <c r="AR50" s="221"/>
      <c r="AS50" s="328"/>
      <c r="AT50" s="328"/>
      <c r="AU50" s="328"/>
      <c r="AV50" s="219"/>
      <c r="AW50" s="219"/>
      <c r="AX50" s="219"/>
      <c r="AY50" s="219"/>
      <c r="AZ50" s="219"/>
      <c r="BA50" s="219"/>
      <c r="BB50" s="219"/>
      <c r="BC50" s="219"/>
      <c r="BD50" s="219"/>
      <c r="BE50" s="219"/>
      <c r="BF50" s="219"/>
      <c r="BG50" s="219"/>
      <c r="BH50" s="220"/>
      <c r="BI50" s="220"/>
      <c r="BJ50" s="220"/>
      <c r="BK50" s="220"/>
      <c r="BL50" s="220"/>
      <c r="BM50" s="220"/>
      <c r="BN50" s="220"/>
      <c r="BO50" s="220"/>
      <c r="BP50" s="220"/>
      <c r="BQ50" s="220"/>
      <c r="BR50" s="220"/>
      <c r="BS50" s="220"/>
      <c r="BT50" s="220"/>
      <c r="BU50" s="220"/>
      <c r="BV50" s="220"/>
      <c r="BW50" s="220"/>
      <c r="BX50" s="220"/>
      <c r="BY50" s="220"/>
      <c r="BZ50" s="220"/>
      <c r="CA50" s="220"/>
      <c r="CB50" s="220"/>
      <c r="CC50" s="220"/>
      <c r="CD50" s="220"/>
      <c r="CE50" s="220"/>
      <c r="CF50" s="220"/>
      <c r="CG50" s="220"/>
      <c r="CH50" s="220"/>
      <c r="CI50" s="220"/>
      <c r="CJ50" s="220"/>
      <c r="CK50" s="220"/>
      <c r="CL50" s="220"/>
      <c r="CM50" s="220"/>
      <c r="CN50" s="220"/>
      <c r="CO50" s="220"/>
      <c r="CP50" s="220"/>
      <c r="CQ50" s="220"/>
      <c r="CR50" s="220"/>
      <c r="CS50" s="220"/>
      <c r="CT50" s="220"/>
      <c r="CU50" s="220"/>
      <c r="CV50" s="220"/>
      <c r="CW50" s="220"/>
      <c r="CX50" s="220"/>
      <c r="CY50" s="220"/>
      <c r="CZ50" s="220"/>
      <c r="DA50" s="220"/>
      <c r="DB50" s="220"/>
      <c r="DC50" s="220"/>
      <c r="DD50" s="220"/>
      <c r="DE50" s="220"/>
      <c r="DF50" s="220"/>
      <c r="DG50" s="220"/>
      <c r="DH50" s="220"/>
      <c r="DI50" s="220"/>
      <c r="DJ50" s="220"/>
      <c r="DK50" s="220"/>
      <c r="DL50" s="220"/>
      <c r="DM50" s="220"/>
      <c r="DN50" s="220"/>
      <c r="DO50" s="220"/>
      <c r="DP50" s="220"/>
      <c r="DQ50" s="220"/>
      <c r="DR50" s="220"/>
      <c r="DS50" s="220"/>
      <c r="DT50" s="220"/>
      <c r="DU50" s="220"/>
      <c r="DV50" s="220"/>
      <c r="DW50" s="220"/>
      <c r="DX50" s="220"/>
      <c r="DY50" s="220"/>
      <c r="DZ50" s="220"/>
      <c r="EA50" s="220"/>
      <c r="EB50" s="220"/>
      <c r="EC50" s="220"/>
      <c r="ED50" s="220"/>
      <c r="EE50" s="220"/>
      <c r="EF50" s="220"/>
      <c r="EG50" s="220"/>
      <c r="EH50" s="220"/>
      <c r="EI50" s="220"/>
      <c r="EJ50" s="220"/>
      <c r="EK50" s="220"/>
      <c r="EL50" s="220"/>
      <c r="EM50" s="220"/>
      <c r="EN50" s="220"/>
      <c r="EO50" s="220"/>
      <c r="EP50" s="220"/>
      <c r="EQ50" s="220"/>
      <c r="ER50" s="220"/>
      <c r="ES50" s="220"/>
      <c r="ET50" s="220"/>
      <c r="EU50" s="220"/>
      <c r="EV50" s="220"/>
      <c r="EW50" s="220"/>
      <c r="EX50" s="220"/>
      <c r="EY50" s="220"/>
      <c r="EZ50" s="220"/>
      <c r="FA50" s="220"/>
      <c r="FB50" s="220"/>
      <c r="FC50" s="220"/>
      <c r="FD50" s="220"/>
      <c r="FE50" s="220"/>
      <c r="FF50" s="220"/>
      <c r="FG50" s="220"/>
      <c r="FH50" s="220"/>
      <c r="FI50" s="220"/>
      <c r="FJ50" s="220"/>
      <c r="FK50" s="220"/>
      <c r="FL50" s="220"/>
      <c r="FM50" s="220"/>
      <c r="FN50" s="220"/>
      <c r="FO50" s="220"/>
      <c r="FP50" s="220"/>
      <c r="FQ50" s="220"/>
      <c r="FR50" s="220"/>
      <c r="FS50" s="220"/>
      <c r="FT50" s="220"/>
      <c r="FU50" s="220"/>
      <c r="FV50" s="220"/>
      <c r="FW50" s="220"/>
      <c r="FX50" s="220"/>
      <c r="FY50" s="220"/>
      <c r="FZ50" s="220"/>
      <c r="GA50" s="220"/>
      <c r="GB50" s="220"/>
      <c r="GC50" s="220"/>
      <c r="GD50" s="220"/>
      <c r="GE50" s="220"/>
      <c r="GF50" s="220"/>
      <c r="GG50" s="220"/>
      <c r="GH50" s="220"/>
      <c r="GI50" s="220"/>
      <c r="GJ50" s="220"/>
      <c r="GK50" s="220"/>
      <c r="GL50" s="220"/>
      <c r="GM50" s="220"/>
      <c r="GN50" s="220"/>
      <c r="GO50" s="220"/>
      <c r="GP50" s="220"/>
      <c r="GQ50" s="220"/>
      <c r="GR50" s="220"/>
      <c r="GS50" s="220"/>
      <c r="GT50" s="220"/>
      <c r="GU50" s="220"/>
      <c r="GV50" s="220"/>
      <c r="GW50" s="220"/>
      <c r="GX50" s="220"/>
      <c r="GY50" s="220"/>
      <c r="GZ50" s="220"/>
      <c r="HA50" s="220"/>
      <c r="HB50" s="220"/>
      <c r="HC50" s="220"/>
      <c r="HD50" s="220"/>
      <c r="HE50" s="220"/>
      <c r="HF50" s="220"/>
      <c r="HG50" s="220"/>
      <c r="HH50" s="220"/>
      <c r="HI50" s="220"/>
      <c r="HJ50" s="220"/>
      <c r="HK50" s="220"/>
      <c r="HL50" s="220"/>
      <c r="HM50" s="220"/>
      <c r="HN50" s="220"/>
      <c r="HO50" s="220"/>
      <c r="HP50" s="220"/>
      <c r="HQ50" s="220"/>
      <c r="HR50" s="220"/>
      <c r="HS50" s="220"/>
      <c r="HT50" s="220"/>
      <c r="HU50" s="220"/>
    </row>
    <row r="51" spans="5:229" s="218" customFormat="1" ht="12" customHeight="1" thickBot="1" x14ac:dyDescent="0.3">
      <c r="E51" s="351"/>
      <c r="F51" s="352"/>
      <c r="G51" s="352"/>
      <c r="H51" s="352"/>
      <c r="I51" s="352"/>
      <c r="J51" s="352"/>
      <c r="K51" s="352"/>
      <c r="L51" s="352"/>
      <c r="M51" s="352"/>
      <c r="N51" s="352"/>
      <c r="O51" s="352"/>
      <c r="P51" s="352"/>
      <c r="Q51" s="353"/>
      <c r="T51" s="337"/>
      <c r="U51" s="338"/>
      <c r="V51" s="339"/>
      <c r="W51" s="221"/>
      <c r="X51" s="221"/>
      <c r="Y51" s="325"/>
      <c r="Z51" s="326"/>
      <c r="AA51" s="327"/>
      <c r="AB51" s="221"/>
      <c r="AC51" s="221"/>
      <c r="AD51" s="325"/>
      <c r="AE51" s="326"/>
      <c r="AF51" s="327"/>
      <c r="AG51" s="221"/>
      <c r="AH51" s="221"/>
      <c r="AI51" s="325"/>
      <c r="AJ51" s="326"/>
      <c r="AK51" s="327"/>
      <c r="AL51" s="221"/>
      <c r="AM51" s="221"/>
      <c r="AN51" s="325"/>
      <c r="AO51" s="326"/>
      <c r="AP51" s="327"/>
      <c r="AQ51" s="221"/>
      <c r="AR51" s="221"/>
      <c r="AS51" s="328"/>
      <c r="AT51" s="328"/>
      <c r="AU51" s="328"/>
      <c r="AV51" s="219"/>
      <c r="AW51" s="219"/>
      <c r="AX51" s="219"/>
      <c r="AY51" s="219"/>
      <c r="AZ51" s="219"/>
      <c r="BA51" s="219"/>
      <c r="BB51" s="219"/>
      <c r="BC51" s="219"/>
      <c r="BD51" s="219"/>
      <c r="BE51" s="219"/>
      <c r="BF51" s="219"/>
      <c r="BG51" s="219"/>
      <c r="BH51" s="220"/>
      <c r="BI51" s="220"/>
      <c r="BJ51" s="220"/>
      <c r="BK51" s="220"/>
      <c r="BL51" s="220"/>
      <c r="BM51" s="220"/>
      <c r="BN51" s="220"/>
      <c r="BO51" s="220"/>
      <c r="BP51" s="220"/>
      <c r="BQ51" s="220"/>
      <c r="BR51" s="220"/>
      <c r="BS51" s="220"/>
      <c r="BT51" s="220"/>
      <c r="BU51" s="220"/>
      <c r="BV51" s="220"/>
      <c r="BW51" s="220"/>
      <c r="BX51" s="220"/>
      <c r="BY51" s="220"/>
      <c r="BZ51" s="220"/>
      <c r="CA51" s="220"/>
      <c r="CB51" s="220"/>
      <c r="CC51" s="220"/>
      <c r="CD51" s="220"/>
      <c r="CE51" s="220"/>
      <c r="CF51" s="220"/>
      <c r="CG51" s="220"/>
      <c r="CH51" s="220"/>
      <c r="CI51" s="220"/>
      <c r="CJ51" s="220"/>
      <c r="CK51" s="220"/>
      <c r="CL51" s="220"/>
      <c r="CM51" s="220"/>
      <c r="CN51" s="220"/>
      <c r="CO51" s="220"/>
      <c r="CP51" s="220"/>
      <c r="CQ51" s="220"/>
      <c r="CR51" s="220"/>
      <c r="CS51" s="220"/>
      <c r="CT51" s="220"/>
      <c r="CU51" s="220"/>
      <c r="CV51" s="220"/>
      <c r="CW51" s="220"/>
      <c r="CX51" s="220"/>
      <c r="CY51" s="220"/>
      <c r="CZ51" s="220"/>
      <c r="DA51" s="220"/>
      <c r="DB51" s="220"/>
      <c r="DC51" s="220"/>
      <c r="DD51" s="220"/>
      <c r="DE51" s="220"/>
      <c r="DF51" s="220"/>
      <c r="DG51" s="220"/>
      <c r="DH51" s="220"/>
      <c r="DI51" s="220"/>
      <c r="DJ51" s="220"/>
      <c r="DK51" s="220"/>
      <c r="DL51" s="220"/>
      <c r="DM51" s="220"/>
      <c r="DN51" s="220"/>
      <c r="DO51" s="220"/>
      <c r="DP51" s="220"/>
      <c r="DQ51" s="220"/>
      <c r="DR51" s="220"/>
      <c r="DS51" s="220"/>
      <c r="DT51" s="220"/>
      <c r="DU51" s="220"/>
      <c r="DV51" s="220"/>
      <c r="DW51" s="220"/>
      <c r="DX51" s="220"/>
      <c r="DY51" s="220"/>
      <c r="DZ51" s="220"/>
      <c r="EA51" s="220"/>
      <c r="EB51" s="220"/>
      <c r="EC51" s="220"/>
      <c r="ED51" s="220"/>
      <c r="EE51" s="220"/>
      <c r="EF51" s="220"/>
      <c r="EG51" s="220"/>
      <c r="EH51" s="220"/>
      <c r="EI51" s="220"/>
      <c r="EJ51" s="220"/>
      <c r="EK51" s="220"/>
      <c r="EL51" s="220"/>
      <c r="EM51" s="220"/>
      <c r="EN51" s="220"/>
      <c r="EO51" s="220"/>
      <c r="EP51" s="220"/>
      <c r="EQ51" s="220"/>
      <c r="ER51" s="220"/>
      <c r="ES51" s="220"/>
      <c r="ET51" s="220"/>
      <c r="EU51" s="220"/>
      <c r="EV51" s="220"/>
      <c r="EW51" s="220"/>
      <c r="EX51" s="220"/>
      <c r="EY51" s="220"/>
      <c r="EZ51" s="220"/>
      <c r="FA51" s="220"/>
      <c r="FB51" s="220"/>
      <c r="FC51" s="220"/>
      <c r="FD51" s="220"/>
      <c r="FE51" s="220"/>
      <c r="FF51" s="220"/>
      <c r="FG51" s="220"/>
      <c r="FH51" s="220"/>
      <c r="FI51" s="220"/>
      <c r="FJ51" s="220"/>
      <c r="FK51" s="220"/>
      <c r="FL51" s="220"/>
      <c r="FM51" s="220"/>
      <c r="FN51" s="220"/>
      <c r="FO51" s="220"/>
      <c r="FP51" s="220"/>
      <c r="FQ51" s="220"/>
      <c r="FR51" s="220"/>
      <c r="FS51" s="220"/>
      <c r="FT51" s="220"/>
      <c r="FU51" s="220"/>
      <c r="FV51" s="220"/>
      <c r="FW51" s="220"/>
      <c r="FX51" s="220"/>
      <c r="FY51" s="220"/>
      <c r="FZ51" s="220"/>
      <c r="GA51" s="220"/>
      <c r="GB51" s="220"/>
      <c r="GC51" s="220"/>
      <c r="GD51" s="220"/>
      <c r="GE51" s="220"/>
      <c r="GF51" s="220"/>
      <c r="GG51" s="220"/>
      <c r="GH51" s="220"/>
      <c r="GI51" s="220"/>
      <c r="GJ51" s="220"/>
      <c r="GK51" s="220"/>
      <c r="GL51" s="220"/>
      <c r="GM51" s="220"/>
      <c r="GN51" s="220"/>
      <c r="GO51" s="220"/>
      <c r="GP51" s="220"/>
      <c r="GQ51" s="220"/>
      <c r="GR51" s="220"/>
      <c r="GS51" s="220"/>
      <c r="GT51" s="220"/>
      <c r="GU51" s="220"/>
      <c r="GV51" s="220"/>
      <c r="GW51" s="220"/>
      <c r="GX51" s="220"/>
      <c r="GY51" s="220"/>
      <c r="GZ51" s="220"/>
      <c r="HA51" s="220"/>
      <c r="HB51" s="220"/>
      <c r="HC51" s="220"/>
      <c r="HD51" s="220"/>
      <c r="HE51" s="220"/>
      <c r="HF51" s="220"/>
      <c r="HG51" s="220"/>
      <c r="HH51" s="220"/>
      <c r="HI51" s="220"/>
      <c r="HJ51" s="220"/>
      <c r="HK51" s="220"/>
      <c r="HL51" s="220"/>
      <c r="HM51" s="220"/>
      <c r="HN51" s="220"/>
      <c r="HO51" s="220"/>
      <c r="HP51" s="220"/>
      <c r="HQ51" s="220"/>
      <c r="HR51" s="220"/>
      <c r="HS51" s="220"/>
      <c r="HT51" s="220"/>
      <c r="HU51" s="220"/>
    </row>
    <row r="52" spans="5:229" s="218" customFormat="1" ht="12" customHeight="1" thickBot="1" x14ac:dyDescent="0.3">
      <c r="T52" s="221"/>
      <c r="U52" s="221"/>
      <c r="V52" s="221"/>
      <c r="W52" s="221"/>
      <c r="X52" s="221"/>
      <c r="Y52" s="221"/>
      <c r="Z52" s="221"/>
      <c r="AA52" s="221"/>
      <c r="AB52" s="221"/>
      <c r="AC52" s="221"/>
      <c r="AD52" s="221"/>
      <c r="AE52" s="221"/>
      <c r="AF52" s="221"/>
      <c r="AG52" s="221"/>
      <c r="AH52" s="221"/>
      <c r="AI52" s="221"/>
      <c r="AJ52" s="221"/>
      <c r="AK52" s="221"/>
      <c r="AL52" s="221"/>
      <c r="AM52" s="221"/>
      <c r="AN52" s="221"/>
      <c r="AO52" s="221"/>
      <c r="AP52" s="221"/>
      <c r="AQ52" s="221"/>
      <c r="AR52" s="221"/>
      <c r="AS52" s="221"/>
      <c r="AT52" s="221"/>
      <c r="AU52" s="221"/>
      <c r="AV52" s="219"/>
      <c r="AW52" s="219"/>
      <c r="AX52" s="219"/>
      <c r="AY52" s="219"/>
      <c r="AZ52" s="219"/>
      <c r="BA52" s="219"/>
      <c r="BB52" s="219"/>
      <c r="BC52" s="219"/>
      <c r="BD52" s="219"/>
      <c r="BE52" s="219"/>
      <c r="BF52" s="219"/>
      <c r="BG52" s="219"/>
      <c r="BH52" s="220"/>
      <c r="BI52" s="220"/>
      <c r="BJ52" s="220"/>
      <c r="BK52" s="220"/>
      <c r="BL52" s="220"/>
      <c r="BM52" s="220"/>
      <c r="BN52" s="220"/>
      <c r="BO52" s="220"/>
      <c r="BP52" s="220"/>
      <c r="BQ52" s="220"/>
      <c r="BR52" s="220"/>
      <c r="BS52" s="220"/>
      <c r="BT52" s="220"/>
      <c r="BU52" s="220"/>
      <c r="BV52" s="220"/>
      <c r="BW52" s="220"/>
      <c r="BX52" s="220"/>
      <c r="BY52" s="220"/>
      <c r="BZ52" s="220"/>
      <c r="CA52" s="220"/>
      <c r="CB52" s="220"/>
      <c r="CC52" s="220"/>
      <c r="CD52" s="220"/>
      <c r="CE52" s="220"/>
      <c r="CF52" s="220"/>
      <c r="CG52" s="220"/>
      <c r="CH52" s="220"/>
      <c r="CI52" s="220"/>
      <c r="CJ52" s="220"/>
      <c r="CK52" s="220"/>
      <c r="CL52" s="220"/>
      <c r="CM52" s="220"/>
      <c r="CN52" s="220"/>
      <c r="CO52" s="220"/>
      <c r="CP52" s="220"/>
      <c r="CQ52" s="220"/>
      <c r="CR52" s="220"/>
      <c r="CS52" s="220"/>
      <c r="CT52" s="220"/>
      <c r="CU52" s="220"/>
      <c r="CV52" s="220"/>
      <c r="CW52" s="220"/>
      <c r="CX52" s="220"/>
      <c r="CY52" s="220"/>
      <c r="CZ52" s="220"/>
      <c r="DA52" s="220"/>
      <c r="DB52" s="220"/>
      <c r="DC52" s="220"/>
      <c r="DD52" s="220"/>
      <c r="DE52" s="220"/>
      <c r="DF52" s="220"/>
      <c r="DG52" s="220"/>
      <c r="DH52" s="220"/>
      <c r="DI52" s="220"/>
      <c r="DJ52" s="220"/>
      <c r="DK52" s="220"/>
      <c r="DL52" s="220"/>
      <c r="DM52" s="220"/>
      <c r="DN52" s="220"/>
      <c r="DO52" s="220"/>
      <c r="DP52" s="220"/>
      <c r="DQ52" s="220"/>
      <c r="DR52" s="220"/>
      <c r="DS52" s="220"/>
      <c r="DT52" s="220"/>
      <c r="DU52" s="220"/>
      <c r="DV52" s="220"/>
      <c r="DW52" s="220"/>
      <c r="DX52" s="220"/>
      <c r="DY52" s="220"/>
      <c r="DZ52" s="220"/>
      <c r="EA52" s="220"/>
      <c r="EB52" s="220"/>
      <c r="EC52" s="220"/>
      <c r="ED52" s="220"/>
      <c r="EE52" s="220"/>
      <c r="EF52" s="220"/>
      <c r="EG52" s="220"/>
      <c r="EH52" s="220"/>
      <c r="EI52" s="220"/>
      <c r="EJ52" s="220"/>
      <c r="EK52" s="220"/>
      <c r="EL52" s="220"/>
      <c r="EM52" s="220"/>
      <c r="EN52" s="220"/>
      <c r="EO52" s="220"/>
      <c r="EP52" s="220"/>
      <c r="EQ52" s="220"/>
      <c r="ER52" s="220"/>
      <c r="ES52" s="220"/>
      <c r="ET52" s="220"/>
      <c r="EU52" s="220"/>
      <c r="EV52" s="220"/>
      <c r="EW52" s="220"/>
      <c r="EX52" s="220"/>
      <c r="EY52" s="220"/>
      <c r="EZ52" s="220"/>
      <c r="FA52" s="220"/>
      <c r="FB52" s="220"/>
      <c r="FC52" s="220"/>
      <c r="FD52" s="220"/>
      <c r="FE52" s="220"/>
      <c r="FF52" s="220"/>
      <c r="FG52" s="220"/>
      <c r="FH52" s="220"/>
      <c r="FI52" s="220"/>
      <c r="FJ52" s="220"/>
      <c r="FK52" s="220"/>
      <c r="FL52" s="220"/>
      <c r="FM52" s="220"/>
      <c r="FN52" s="220"/>
      <c r="FO52" s="220"/>
      <c r="FP52" s="220"/>
      <c r="FQ52" s="220"/>
      <c r="FR52" s="220"/>
      <c r="FS52" s="220"/>
      <c r="FT52" s="220"/>
      <c r="FU52" s="220"/>
      <c r="FV52" s="220"/>
      <c r="FW52" s="220"/>
      <c r="FX52" s="220"/>
      <c r="FY52" s="220"/>
      <c r="FZ52" s="220"/>
      <c r="GA52" s="220"/>
      <c r="GB52" s="220"/>
      <c r="GC52" s="220"/>
      <c r="GD52" s="220"/>
      <c r="GE52" s="220"/>
      <c r="GF52" s="220"/>
      <c r="GG52" s="220"/>
      <c r="GH52" s="220"/>
      <c r="GI52" s="220"/>
      <c r="GJ52" s="220"/>
      <c r="GK52" s="220"/>
      <c r="GL52" s="220"/>
      <c r="GM52" s="220"/>
      <c r="GN52" s="220"/>
      <c r="GO52" s="220"/>
      <c r="GP52" s="220"/>
      <c r="GQ52" s="220"/>
      <c r="GR52" s="220"/>
      <c r="GS52" s="220"/>
      <c r="GT52" s="220"/>
      <c r="GU52" s="220"/>
      <c r="GV52" s="220"/>
      <c r="GW52" s="220"/>
      <c r="GX52" s="220"/>
      <c r="GY52" s="220"/>
      <c r="GZ52" s="220"/>
      <c r="HA52" s="220"/>
      <c r="HB52" s="220"/>
      <c r="HC52" s="220"/>
      <c r="HD52" s="220"/>
      <c r="HE52" s="220"/>
      <c r="HF52" s="220"/>
      <c r="HG52" s="220"/>
      <c r="HH52" s="220"/>
      <c r="HI52" s="220"/>
      <c r="HJ52" s="220"/>
      <c r="HK52" s="220"/>
      <c r="HL52" s="220"/>
      <c r="HM52" s="220"/>
      <c r="HN52" s="220"/>
      <c r="HO52" s="220"/>
      <c r="HP52" s="220"/>
      <c r="HQ52" s="220"/>
      <c r="HR52" s="220"/>
      <c r="HS52" s="220"/>
      <c r="HT52" s="220"/>
      <c r="HU52" s="220"/>
    </row>
    <row r="53" spans="5:229" s="218" customFormat="1" ht="12" customHeight="1" x14ac:dyDescent="0.25">
      <c r="E53" s="348" t="s">
        <v>1088</v>
      </c>
      <c r="F53" s="349"/>
      <c r="G53" s="349"/>
      <c r="H53" s="349"/>
      <c r="I53" s="349"/>
      <c r="J53" s="349"/>
      <c r="K53" s="349"/>
      <c r="L53" s="349"/>
      <c r="M53" s="349"/>
      <c r="N53" s="349"/>
      <c r="O53" s="349"/>
      <c r="P53" s="349"/>
      <c r="Q53" s="350"/>
      <c r="T53" s="334">
        <f>Y53+AD53+AI53+AN53+AS53</f>
        <v>0</v>
      </c>
      <c r="U53" s="335"/>
      <c r="V53" s="336"/>
      <c r="W53" s="221"/>
      <c r="X53" s="221"/>
      <c r="Y53" s="322"/>
      <c r="Z53" s="323"/>
      <c r="AA53" s="324"/>
      <c r="AB53" s="221"/>
      <c r="AC53" s="221"/>
      <c r="AD53" s="322"/>
      <c r="AE53" s="323"/>
      <c r="AF53" s="324"/>
      <c r="AG53" s="221"/>
      <c r="AH53" s="221"/>
      <c r="AI53" s="322"/>
      <c r="AJ53" s="323"/>
      <c r="AK53" s="324"/>
      <c r="AL53" s="221"/>
      <c r="AM53" s="221"/>
      <c r="AN53" s="322"/>
      <c r="AO53" s="323"/>
      <c r="AP53" s="324"/>
      <c r="AQ53" s="221"/>
      <c r="AR53" s="221"/>
      <c r="AS53" s="328"/>
      <c r="AT53" s="328"/>
      <c r="AU53" s="328"/>
      <c r="AV53" s="219"/>
      <c r="AW53" s="219"/>
      <c r="AX53" s="219"/>
      <c r="AY53" s="219"/>
      <c r="AZ53" s="219"/>
      <c r="BA53" s="219"/>
      <c r="BB53" s="219"/>
      <c r="BC53" s="219"/>
      <c r="BD53" s="219"/>
      <c r="BE53" s="219"/>
      <c r="BF53" s="219"/>
      <c r="BG53" s="219"/>
      <c r="BH53" s="220"/>
      <c r="BI53" s="220"/>
      <c r="BJ53" s="220"/>
      <c r="BK53" s="220"/>
      <c r="BL53" s="220"/>
      <c r="BM53" s="220"/>
      <c r="BN53" s="220"/>
      <c r="BO53" s="220"/>
      <c r="BP53" s="220"/>
      <c r="BQ53" s="220"/>
      <c r="BR53" s="220"/>
      <c r="BS53" s="220"/>
      <c r="BT53" s="220"/>
      <c r="BU53" s="220"/>
      <c r="BV53" s="220"/>
      <c r="BW53" s="220"/>
      <c r="BX53" s="220"/>
      <c r="BY53" s="220"/>
      <c r="BZ53" s="220"/>
      <c r="CA53" s="220"/>
      <c r="CB53" s="220"/>
      <c r="CC53" s="220"/>
      <c r="CD53" s="220"/>
      <c r="CE53" s="220"/>
      <c r="CF53" s="220"/>
      <c r="CG53" s="220"/>
      <c r="CH53" s="220"/>
      <c r="CI53" s="220"/>
      <c r="CJ53" s="220"/>
      <c r="CK53" s="220"/>
      <c r="CL53" s="220"/>
      <c r="CM53" s="220"/>
      <c r="CN53" s="220"/>
      <c r="CO53" s="220"/>
      <c r="CP53" s="220"/>
      <c r="CQ53" s="220"/>
      <c r="CR53" s="220"/>
      <c r="CS53" s="220"/>
      <c r="CT53" s="220"/>
      <c r="CU53" s="220"/>
      <c r="CV53" s="220"/>
      <c r="CW53" s="220"/>
      <c r="CX53" s="220"/>
      <c r="CY53" s="220"/>
      <c r="CZ53" s="220"/>
      <c r="DA53" s="220"/>
      <c r="DB53" s="220"/>
      <c r="DC53" s="220"/>
      <c r="DD53" s="220"/>
      <c r="DE53" s="220"/>
      <c r="DF53" s="220"/>
      <c r="DG53" s="220"/>
      <c r="DH53" s="220"/>
      <c r="DI53" s="220"/>
      <c r="DJ53" s="220"/>
      <c r="DK53" s="220"/>
      <c r="DL53" s="220"/>
      <c r="DM53" s="220"/>
      <c r="DN53" s="220"/>
      <c r="DO53" s="220"/>
      <c r="DP53" s="220"/>
      <c r="DQ53" s="220"/>
      <c r="DR53" s="220"/>
      <c r="DS53" s="220"/>
      <c r="DT53" s="220"/>
      <c r="DU53" s="220"/>
      <c r="DV53" s="220"/>
      <c r="DW53" s="220"/>
      <c r="DX53" s="220"/>
      <c r="DY53" s="220"/>
      <c r="DZ53" s="220"/>
      <c r="EA53" s="220"/>
      <c r="EB53" s="220"/>
      <c r="EC53" s="220"/>
      <c r="ED53" s="220"/>
      <c r="EE53" s="220"/>
      <c r="EF53" s="220"/>
      <c r="EG53" s="220"/>
      <c r="EH53" s="220"/>
      <c r="EI53" s="220"/>
      <c r="EJ53" s="220"/>
      <c r="EK53" s="220"/>
      <c r="EL53" s="220"/>
      <c r="EM53" s="220"/>
      <c r="EN53" s="220"/>
      <c r="EO53" s="220"/>
      <c r="EP53" s="220"/>
      <c r="EQ53" s="220"/>
      <c r="ER53" s="220"/>
      <c r="ES53" s="220"/>
      <c r="ET53" s="220"/>
      <c r="EU53" s="220"/>
      <c r="EV53" s="220"/>
      <c r="EW53" s="220"/>
      <c r="EX53" s="220"/>
      <c r="EY53" s="220"/>
      <c r="EZ53" s="220"/>
      <c r="FA53" s="220"/>
      <c r="FB53" s="220"/>
      <c r="FC53" s="220"/>
      <c r="FD53" s="220"/>
      <c r="FE53" s="220"/>
      <c r="FF53" s="220"/>
      <c r="FG53" s="220"/>
      <c r="FH53" s="220"/>
      <c r="FI53" s="220"/>
      <c r="FJ53" s="220"/>
      <c r="FK53" s="220"/>
      <c r="FL53" s="220"/>
      <c r="FM53" s="220"/>
      <c r="FN53" s="220"/>
      <c r="FO53" s="220"/>
      <c r="FP53" s="220"/>
      <c r="FQ53" s="220"/>
      <c r="FR53" s="220"/>
      <c r="FS53" s="220"/>
      <c r="FT53" s="220"/>
      <c r="FU53" s="220"/>
      <c r="FV53" s="220"/>
      <c r="FW53" s="220"/>
      <c r="FX53" s="220"/>
      <c r="FY53" s="220"/>
      <c r="FZ53" s="220"/>
      <c r="GA53" s="220"/>
      <c r="GB53" s="220"/>
      <c r="GC53" s="220"/>
      <c r="GD53" s="220"/>
      <c r="GE53" s="220"/>
      <c r="GF53" s="220"/>
      <c r="GG53" s="220"/>
      <c r="GH53" s="220"/>
      <c r="GI53" s="220"/>
      <c r="GJ53" s="220"/>
      <c r="GK53" s="220"/>
      <c r="GL53" s="220"/>
      <c r="GM53" s="220"/>
      <c r="GN53" s="220"/>
      <c r="GO53" s="220"/>
      <c r="GP53" s="220"/>
      <c r="GQ53" s="220"/>
      <c r="GR53" s="220"/>
      <c r="GS53" s="220"/>
      <c r="GT53" s="220"/>
      <c r="GU53" s="220"/>
      <c r="GV53" s="220"/>
      <c r="GW53" s="220"/>
      <c r="GX53" s="220"/>
      <c r="GY53" s="220"/>
      <c r="GZ53" s="220"/>
      <c r="HA53" s="220"/>
      <c r="HB53" s="220"/>
      <c r="HC53" s="220"/>
      <c r="HD53" s="220"/>
      <c r="HE53" s="220"/>
      <c r="HF53" s="220"/>
      <c r="HG53" s="220"/>
      <c r="HH53" s="220"/>
      <c r="HI53" s="220"/>
      <c r="HJ53" s="220"/>
      <c r="HK53" s="220"/>
      <c r="HL53" s="220"/>
      <c r="HM53" s="220"/>
      <c r="HN53" s="220"/>
      <c r="HO53" s="220"/>
      <c r="HP53" s="220"/>
      <c r="HQ53" s="220"/>
      <c r="HR53" s="220"/>
      <c r="HS53" s="220"/>
      <c r="HT53" s="220"/>
      <c r="HU53" s="220"/>
    </row>
    <row r="54" spans="5:229" s="218" customFormat="1" ht="12" customHeight="1" thickBot="1" x14ac:dyDescent="0.3">
      <c r="E54" s="351"/>
      <c r="F54" s="352"/>
      <c r="G54" s="352"/>
      <c r="H54" s="352"/>
      <c r="I54" s="352"/>
      <c r="J54" s="352"/>
      <c r="K54" s="352"/>
      <c r="L54" s="352"/>
      <c r="M54" s="352"/>
      <c r="N54" s="352"/>
      <c r="O54" s="352"/>
      <c r="P54" s="352"/>
      <c r="Q54" s="353"/>
      <c r="T54" s="337"/>
      <c r="U54" s="338"/>
      <c r="V54" s="339"/>
      <c r="W54" s="221"/>
      <c r="X54" s="221"/>
      <c r="Y54" s="325"/>
      <c r="Z54" s="326"/>
      <c r="AA54" s="327"/>
      <c r="AB54" s="221"/>
      <c r="AC54" s="221"/>
      <c r="AD54" s="325"/>
      <c r="AE54" s="326"/>
      <c r="AF54" s="327"/>
      <c r="AG54" s="221"/>
      <c r="AH54" s="221"/>
      <c r="AI54" s="325"/>
      <c r="AJ54" s="326"/>
      <c r="AK54" s="327"/>
      <c r="AL54" s="221"/>
      <c r="AM54" s="221"/>
      <c r="AN54" s="325"/>
      <c r="AO54" s="326"/>
      <c r="AP54" s="327"/>
      <c r="AQ54" s="221"/>
      <c r="AR54" s="221"/>
      <c r="AS54" s="328"/>
      <c r="AT54" s="328"/>
      <c r="AU54" s="328"/>
      <c r="AV54" s="219"/>
      <c r="AW54" s="219"/>
      <c r="AX54" s="219"/>
      <c r="AY54" s="219"/>
      <c r="AZ54" s="219"/>
      <c r="BA54" s="219"/>
      <c r="BB54" s="219"/>
      <c r="BC54" s="219"/>
      <c r="BD54" s="219"/>
      <c r="BE54" s="219"/>
      <c r="BF54" s="219"/>
      <c r="BG54" s="219"/>
      <c r="BH54" s="220"/>
      <c r="BI54" s="220"/>
      <c r="BJ54" s="220"/>
      <c r="BK54" s="220"/>
      <c r="BL54" s="220"/>
      <c r="BM54" s="220"/>
      <c r="BN54" s="220"/>
      <c r="BO54" s="220"/>
      <c r="BP54" s="220"/>
      <c r="BQ54" s="220"/>
      <c r="BR54" s="220"/>
      <c r="BS54" s="220"/>
      <c r="BT54" s="220"/>
      <c r="BU54" s="220"/>
      <c r="BV54" s="220"/>
      <c r="BW54" s="220"/>
      <c r="BX54" s="220"/>
      <c r="BY54" s="220"/>
      <c r="BZ54" s="220"/>
      <c r="CA54" s="220"/>
      <c r="CB54" s="220"/>
      <c r="CC54" s="220"/>
      <c r="CD54" s="220"/>
      <c r="CE54" s="220"/>
      <c r="CF54" s="220"/>
      <c r="CG54" s="220"/>
      <c r="CH54" s="220"/>
      <c r="CI54" s="220"/>
      <c r="CJ54" s="220"/>
      <c r="CK54" s="220"/>
      <c r="CL54" s="220"/>
      <c r="CM54" s="220"/>
      <c r="CN54" s="220"/>
      <c r="CO54" s="220"/>
      <c r="CP54" s="220"/>
      <c r="CQ54" s="220"/>
      <c r="CR54" s="220"/>
      <c r="CS54" s="220"/>
      <c r="CT54" s="220"/>
      <c r="CU54" s="220"/>
      <c r="CV54" s="220"/>
      <c r="CW54" s="220"/>
      <c r="CX54" s="220"/>
      <c r="CY54" s="220"/>
      <c r="CZ54" s="220"/>
      <c r="DA54" s="220"/>
      <c r="DB54" s="220"/>
      <c r="DC54" s="220"/>
      <c r="DD54" s="220"/>
      <c r="DE54" s="220"/>
      <c r="DF54" s="220"/>
      <c r="DG54" s="220"/>
      <c r="DH54" s="220"/>
      <c r="DI54" s="220"/>
      <c r="DJ54" s="220"/>
      <c r="DK54" s="220"/>
      <c r="DL54" s="220"/>
      <c r="DM54" s="220"/>
      <c r="DN54" s="220"/>
      <c r="DO54" s="220"/>
      <c r="DP54" s="220"/>
      <c r="DQ54" s="220"/>
      <c r="DR54" s="220"/>
      <c r="DS54" s="220"/>
      <c r="DT54" s="220"/>
      <c r="DU54" s="220"/>
      <c r="DV54" s="220"/>
      <c r="DW54" s="220"/>
      <c r="DX54" s="220"/>
      <c r="DY54" s="220"/>
      <c r="DZ54" s="220"/>
      <c r="EA54" s="220"/>
      <c r="EB54" s="220"/>
      <c r="EC54" s="220"/>
      <c r="ED54" s="220"/>
      <c r="EE54" s="220"/>
      <c r="EF54" s="220"/>
      <c r="EG54" s="220"/>
      <c r="EH54" s="220"/>
      <c r="EI54" s="220"/>
      <c r="EJ54" s="220"/>
      <c r="EK54" s="220"/>
      <c r="EL54" s="220"/>
      <c r="EM54" s="220"/>
      <c r="EN54" s="220"/>
      <c r="EO54" s="220"/>
      <c r="EP54" s="220"/>
      <c r="EQ54" s="220"/>
      <c r="ER54" s="220"/>
      <c r="ES54" s="220"/>
      <c r="ET54" s="220"/>
      <c r="EU54" s="220"/>
      <c r="EV54" s="220"/>
      <c r="EW54" s="220"/>
      <c r="EX54" s="220"/>
      <c r="EY54" s="220"/>
      <c r="EZ54" s="220"/>
      <c r="FA54" s="220"/>
      <c r="FB54" s="220"/>
      <c r="FC54" s="220"/>
      <c r="FD54" s="220"/>
      <c r="FE54" s="220"/>
      <c r="FF54" s="220"/>
      <c r="FG54" s="220"/>
      <c r="FH54" s="220"/>
      <c r="FI54" s="220"/>
      <c r="FJ54" s="220"/>
      <c r="FK54" s="220"/>
      <c r="FL54" s="220"/>
      <c r="FM54" s="220"/>
      <c r="FN54" s="220"/>
      <c r="FO54" s="220"/>
      <c r="FP54" s="220"/>
      <c r="FQ54" s="220"/>
      <c r="FR54" s="220"/>
      <c r="FS54" s="220"/>
      <c r="FT54" s="220"/>
      <c r="FU54" s="220"/>
      <c r="FV54" s="220"/>
      <c r="FW54" s="220"/>
      <c r="FX54" s="220"/>
      <c r="FY54" s="220"/>
      <c r="FZ54" s="220"/>
      <c r="GA54" s="220"/>
      <c r="GB54" s="220"/>
      <c r="GC54" s="220"/>
      <c r="GD54" s="220"/>
      <c r="GE54" s="220"/>
      <c r="GF54" s="220"/>
      <c r="GG54" s="220"/>
      <c r="GH54" s="220"/>
      <c r="GI54" s="220"/>
      <c r="GJ54" s="220"/>
      <c r="GK54" s="220"/>
      <c r="GL54" s="220"/>
      <c r="GM54" s="220"/>
      <c r="GN54" s="220"/>
      <c r="GO54" s="220"/>
      <c r="GP54" s="220"/>
      <c r="GQ54" s="220"/>
      <c r="GR54" s="220"/>
      <c r="GS54" s="220"/>
      <c r="GT54" s="220"/>
      <c r="GU54" s="220"/>
      <c r="GV54" s="220"/>
      <c r="GW54" s="220"/>
      <c r="GX54" s="220"/>
      <c r="GY54" s="220"/>
      <c r="GZ54" s="220"/>
      <c r="HA54" s="220"/>
      <c r="HB54" s="220"/>
      <c r="HC54" s="220"/>
      <c r="HD54" s="220"/>
      <c r="HE54" s="220"/>
      <c r="HF54" s="220"/>
      <c r="HG54" s="220"/>
      <c r="HH54" s="220"/>
      <c r="HI54" s="220"/>
      <c r="HJ54" s="220"/>
      <c r="HK54" s="220"/>
      <c r="HL54" s="220"/>
      <c r="HM54" s="220"/>
      <c r="HN54" s="220"/>
      <c r="HO54" s="220"/>
      <c r="HP54" s="220"/>
      <c r="HQ54" s="220"/>
      <c r="HR54" s="220"/>
      <c r="HS54" s="220"/>
      <c r="HT54" s="220"/>
      <c r="HU54" s="220"/>
    </row>
    <row r="55" spans="5:229" s="218" customFormat="1" ht="12" customHeight="1" thickBot="1" x14ac:dyDescent="0.3">
      <c r="T55" s="221"/>
      <c r="U55" s="221"/>
      <c r="V55" s="221"/>
      <c r="W55" s="221"/>
      <c r="X55" s="221"/>
      <c r="Y55" s="221"/>
      <c r="Z55" s="221"/>
      <c r="AA55" s="221"/>
      <c r="AB55" s="221"/>
      <c r="AC55" s="221"/>
      <c r="AD55" s="221"/>
      <c r="AE55" s="221"/>
      <c r="AF55" s="221"/>
      <c r="AG55" s="221"/>
      <c r="AH55" s="221"/>
      <c r="AI55" s="221"/>
      <c r="AJ55" s="221"/>
      <c r="AK55" s="221"/>
      <c r="AL55" s="221"/>
      <c r="AM55" s="221"/>
      <c r="AN55" s="221"/>
      <c r="AO55" s="221"/>
      <c r="AP55" s="221"/>
      <c r="AQ55" s="221"/>
      <c r="AR55" s="221"/>
      <c r="AS55" s="221"/>
      <c r="AT55" s="221"/>
      <c r="AU55" s="221"/>
      <c r="AV55" s="219"/>
      <c r="AW55" s="219"/>
      <c r="AX55" s="219"/>
      <c r="AY55" s="219"/>
      <c r="AZ55" s="219"/>
      <c r="BA55" s="219"/>
      <c r="BB55" s="219"/>
      <c r="BC55" s="219"/>
      <c r="BD55" s="219"/>
      <c r="BE55" s="219"/>
      <c r="BF55" s="219"/>
      <c r="BG55" s="219"/>
      <c r="BH55" s="220"/>
      <c r="BI55" s="220"/>
      <c r="BJ55" s="220"/>
      <c r="BK55" s="220"/>
      <c r="BL55" s="220"/>
      <c r="BM55" s="220"/>
      <c r="BN55" s="220"/>
      <c r="BO55" s="220"/>
      <c r="BP55" s="220"/>
      <c r="BQ55" s="220"/>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c r="DE55" s="220"/>
      <c r="DF55" s="220"/>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0"/>
      <c r="ED55" s="220"/>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0"/>
      <c r="FB55" s="220"/>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0"/>
      <c r="FZ55" s="220"/>
      <c r="GA55" s="220"/>
      <c r="GB55" s="220"/>
      <c r="GC55" s="220"/>
      <c r="GD55" s="220"/>
      <c r="GE55" s="220"/>
      <c r="GF55" s="220"/>
      <c r="GG55" s="220"/>
      <c r="GH55" s="220"/>
      <c r="GI55" s="220"/>
      <c r="GJ55" s="220"/>
      <c r="GK55" s="220"/>
      <c r="GL55" s="220"/>
      <c r="GM55" s="220"/>
      <c r="GN55" s="220"/>
      <c r="GO55" s="220"/>
      <c r="GP55" s="220"/>
      <c r="GQ55" s="220"/>
      <c r="GR55" s="220"/>
      <c r="GS55" s="220"/>
      <c r="GT55" s="220"/>
      <c r="GU55" s="220"/>
      <c r="GV55" s="220"/>
      <c r="GW55" s="220"/>
      <c r="GX55" s="220"/>
      <c r="GY55" s="220"/>
      <c r="GZ55" s="220"/>
      <c r="HA55" s="220"/>
      <c r="HB55" s="220"/>
      <c r="HC55" s="220"/>
      <c r="HD55" s="220"/>
      <c r="HE55" s="220"/>
      <c r="HF55" s="220"/>
      <c r="HG55" s="220"/>
      <c r="HH55" s="220"/>
      <c r="HI55" s="220"/>
      <c r="HJ55" s="220"/>
      <c r="HK55" s="220"/>
      <c r="HL55" s="220"/>
      <c r="HM55" s="220"/>
      <c r="HN55" s="220"/>
      <c r="HO55" s="220"/>
      <c r="HP55" s="220"/>
      <c r="HQ55" s="220"/>
      <c r="HR55" s="220"/>
      <c r="HS55" s="220"/>
      <c r="HT55" s="220"/>
      <c r="HU55" s="220"/>
    </row>
    <row r="56" spans="5:229" s="218" customFormat="1" ht="12" customHeight="1" x14ac:dyDescent="0.25">
      <c r="E56" s="348" t="s">
        <v>1090</v>
      </c>
      <c r="F56" s="349"/>
      <c r="G56" s="349"/>
      <c r="H56" s="349"/>
      <c r="I56" s="349"/>
      <c r="J56" s="349"/>
      <c r="K56" s="349"/>
      <c r="L56" s="349"/>
      <c r="M56" s="349"/>
      <c r="N56" s="349"/>
      <c r="O56" s="349"/>
      <c r="P56" s="349"/>
      <c r="Q56" s="350"/>
      <c r="T56" s="334">
        <f>Y56+AD56+AI56+AN56+AS56</f>
        <v>0</v>
      </c>
      <c r="U56" s="335"/>
      <c r="V56" s="336"/>
      <c r="W56" s="221"/>
      <c r="X56" s="221"/>
      <c r="Y56" s="322"/>
      <c r="Z56" s="323"/>
      <c r="AA56" s="324"/>
      <c r="AB56" s="221"/>
      <c r="AC56" s="221"/>
      <c r="AD56" s="322"/>
      <c r="AE56" s="323"/>
      <c r="AF56" s="324"/>
      <c r="AG56" s="221"/>
      <c r="AH56" s="221"/>
      <c r="AI56" s="322"/>
      <c r="AJ56" s="323"/>
      <c r="AK56" s="324"/>
      <c r="AL56" s="221"/>
      <c r="AM56" s="221"/>
      <c r="AN56" s="322"/>
      <c r="AO56" s="323"/>
      <c r="AP56" s="324"/>
      <c r="AQ56" s="221"/>
      <c r="AR56" s="221"/>
      <c r="AS56" s="328"/>
      <c r="AT56" s="328"/>
      <c r="AU56" s="328"/>
      <c r="AV56" s="219"/>
      <c r="AW56" s="219"/>
      <c r="AX56" s="219"/>
      <c r="AY56" s="219"/>
      <c r="AZ56" s="219"/>
      <c r="BA56" s="219"/>
      <c r="BB56" s="219"/>
      <c r="BC56" s="219"/>
      <c r="BD56" s="219"/>
      <c r="BE56" s="219"/>
      <c r="BF56" s="219"/>
      <c r="BG56" s="219"/>
      <c r="BH56" s="220"/>
      <c r="BI56" s="220"/>
      <c r="BJ56" s="220"/>
      <c r="BK56" s="220"/>
      <c r="BL56" s="220"/>
      <c r="BM56" s="220"/>
      <c r="BN56" s="220"/>
      <c r="BO56" s="220"/>
      <c r="BP56" s="220"/>
      <c r="BQ56" s="220"/>
      <c r="BR56" s="220"/>
      <c r="BS56" s="220"/>
      <c r="BT56" s="220"/>
      <c r="BU56" s="220"/>
      <c r="BV56" s="220"/>
      <c r="BW56" s="220"/>
      <c r="BX56" s="220"/>
      <c r="BY56" s="220"/>
      <c r="BZ56" s="220"/>
      <c r="CA56" s="220"/>
      <c r="CB56" s="220"/>
      <c r="CC56" s="220"/>
      <c r="CD56" s="220"/>
      <c r="CE56" s="220"/>
      <c r="CF56" s="220"/>
      <c r="CG56" s="220"/>
      <c r="CH56" s="220"/>
      <c r="CI56" s="220"/>
      <c r="CJ56" s="220"/>
      <c r="CK56" s="220"/>
      <c r="CL56" s="220"/>
      <c r="CM56" s="220"/>
      <c r="CN56" s="220"/>
      <c r="CO56" s="220"/>
      <c r="CP56" s="220"/>
      <c r="CQ56" s="220"/>
      <c r="CR56" s="220"/>
      <c r="CS56" s="220"/>
      <c r="CT56" s="220"/>
      <c r="CU56" s="220"/>
      <c r="CV56" s="220"/>
      <c r="CW56" s="220"/>
      <c r="CX56" s="220"/>
      <c r="CY56" s="220"/>
      <c r="CZ56" s="220"/>
      <c r="DA56" s="220"/>
      <c r="DB56" s="220"/>
      <c r="DC56" s="220"/>
      <c r="DD56" s="220"/>
      <c r="DE56" s="220"/>
      <c r="DF56" s="220"/>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0"/>
      <c r="ED56" s="220"/>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0"/>
      <c r="FB56" s="220"/>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0"/>
      <c r="FZ56" s="220"/>
      <c r="GA56" s="220"/>
      <c r="GB56" s="220"/>
      <c r="GC56" s="220"/>
      <c r="GD56" s="220"/>
      <c r="GE56" s="220"/>
      <c r="GF56" s="220"/>
      <c r="GG56" s="220"/>
      <c r="GH56" s="220"/>
      <c r="GI56" s="220"/>
      <c r="GJ56" s="220"/>
      <c r="GK56" s="220"/>
      <c r="GL56" s="220"/>
      <c r="GM56" s="220"/>
      <c r="GN56" s="220"/>
      <c r="GO56" s="220"/>
      <c r="GP56" s="220"/>
      <c r="GQ56" s="220"/>
      <c r="GR56" s="220"/>
      <c r="GS56" s="220"/>
      <c r="GT56" s="220"/>
      <c r="GU56" s="220"/>
      <c r="GV56" s="220"/>
      <c r="GW56" s="220"/>
      <c r="GX56" s="220"/>
      <c r="GY56" s="220"/>
      <c r="GZ56" s="220"/>
      <c r="HA56" s="220"/>
      <c r="HB56" s="220"/>
      <c r="HC56" s="220"/>
      <c r="HD56" s="220"/>
      <c r="HE56" s="220"/>
      <c r="HF56" s="220"/>
      <c r="HG56" s="220"/>
      <c r="HH56" s="220"/>
      <c r="HI56" s="220"/>
      <c r="HJ56" s="220"/>
      <c r="HK56" s="220"/>
      <c r="HL56" s="220"/>
      <c r="HM56" s="220"/>
      <c r="HN56" s="220"/>
      <c r="HO56" s="220"/>
      <c r="HP56" s="220"/>
      <c r="HQ56" s="220"/>
      <c r="HR56" s="220"/>
      <c r="HS56" s="220"/>
      <c r="HT56" s="220"/>
      <c r="HU56" s="220"/>
    </row>
    <row r="57" spans="5:229" s="218" customFormat="1" ht="12" customHeight="1" thickBot="1" x14ac:dyDescent="0.3">
      <c r="E57" s="351"/>
      <c r="F57" s="352"/>
      <c r="G57" s="352"/>
      <c r="H57" s="352"/>
      <c r="I57" s="352"/>
      <c r="J57" s="352"/>
      <c r="K57" s="352"/>
      <c r="L57" s="352"/>
      <c r="M57" s="352"/>
      <c r="N57" s="352"/>
      <c r="O57" s="352"/>
      <c r="P57" s="352"/>
      <c r="Q57" s="353"/>
      <c r="T57" s="337"/>
      <c r="U57" s="338"/>
      <c r="V57" s="339"/>
      <c r="W57" s="221"/>
      <c r="X57" s="221"/>
      <c r="Y57" s="325"/>
      <c r="Z57" s="326"/>
      <c r="AA57" s="327"/>
      <c r="AB57" s="221"/>
      <c r="AC57" s="221"/>
      <c r="AD57" s="325"/>
      <c r="AE57" s="326"/>
      <c r="AF57" s="327"/>
      <c r="AG57" s="221"/>
      <c r="AH57" s="221"/>
      <c r="AI57" s="325"/>
      <c r="AJ57" s="326"/>
      <c r="AK57" s="327"/>
      <c r="AL57" s="221"/>
      <c r="AM57" s="221"/>
      <c r="AN57" s="325"/>
      <c r="AO57" s="326"/>
      <c r="AP57" s="327"/>
      <c r="AQ57" s="221"/>
      <c r="AR57" s="221"/>
      <c r="AS57" s="328"/>
      <c r="AT57" s="328"/>
      <c r="AU57" s="328"/>
      <c r="AV57" s="219"/>
      <c r="AW57" s="219"/>
      <c r="AX57" s="219"/>
      <c r="AY57" s="219"/>
      <c r="AZ57" s="219"/>
      <c r="BA57" s="219"/>
      <c r="BB57" s="219"/>
      <c r="BC57" s="219"/>
      <c r="BD57" s="219"/>
      <c r="BE57" s="219"/>
      <c r="BF57" s="219"/>
      <c r="BG57" s="219"/>
      <c r="BH57" s="220"/>
      <c r="BI57" s="220"/>
      <c r="BJ57" s="220"/>
      <c r="BK57" s="220"/>
      <c r="BL57" s="220"/>
      <c r="BM57" s="220"/>
      <c r="BN57" s="220"/>
      <c r="BO57" s="220"/>
      <c r="BP57" s="220"/>
      <c r="BQ57" s="220"/>
      <c r="BR57" s="220"/>
      <c r="BS57" s="220"/>
      <c r="BT57" s="220"/>
      <c r="BU57" s="220"/>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c r="DE57" s="220"/>
      <c r="DF57" s="220"/>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0"/>
      <c r="ED57" s="220"/>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0"/>
      <c r="FB57" s="220"/>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0"/>
      <c r="FZ57" s="220"/>
      <c r="GA57" s="220"/>
      <c r="GB57" s="220"/>
      <c r="GC57" s="220"/>
      <c r="GD57" s="220"/>
      <c r="GE57" s="220"/>
      <c r="GF57" s="220"/>
      <c r="GG57" s="220"/>
      <c r="GH57" s="220"/>
      <c r="GI57" s="220"/>
      <c r="GJ57" s="220"/>
      <c r="GK57" s="220"/>
      <c r="GL57" s="220"/>
      <c r="GM57" s="220"/>
      <c r="GN57" s="220"/>
      <c r="GO57" s="220"/>
      <c r="GP57" s="220"/>
      <c r="GQ57" s="220"/>
      <c r="GR57" s="220"/>
      <c r="GS57" s="220"/>
      <c r="GT57" s="220"/>
      <c r="GU57" s="220"/>
      <c r="GV57" s="220"/>
      <c r="GW57" s="220"/>
      <c r="GX57" s="220"/>
      <c r="GY57" s="220"/>
      <c r="GZ57" s="220"/>
      <c r="HA57" s="220"/>
      <c r="HB57" s="220"/>
      <c r="HC57" s="220"/>
      <c r="HD57" s="220"/>
      <c r="HE57" s="220"/>
      <c r="HF57" s="220"/>
      <c r="HG57" s="220"/>
      <c r="HH57" s="220"/>
      <c r="HI57" s="220"/>
      <c r="HJ57" s="220"/>
      <c r="HK57" s="220"/>
      <c r="HL57" s="220"/>
      <c r="HM57" s="220"/>
      <c r="HN57" s="220"/>
      <c r="HO57" s="220"/>
      <c r="HP57" s="220"/>
      <c r="HQ57" s="220"/>
      <c r="HR57" s="220"/>
      <c r="HS57" s="220"/>
      <c r="HT57" s="220"/>
      <c r="HU57" s="220"/>
    </row>
    <row r="58" spans="5:229" s="218" customFormat="1" ht="12" customHeight="1" thickBot="1" x14ac:dyDescent="0.3">
      <c r="T58" s="221"/>
      <c r="U58" s="221"/>
      <c r="V58" s="221"/>
      <c r="W58" s="221"/>
      <c r="X58" s="221"/>
      <c r="Y58" s="221"/>
      <c r="Z58" s="221"/>
      <c r="AA58" s="221"/>
      <c r="AB58" s="221"/>
      <c r="AC58" s="221"/>
      <c r="AD58" s="221"/>
      <c r="AE58" s="221"/>
      <c r="AF58" s="221"/>
      <c r="AG58" s="221"/>
      <c r="AH58" s="221"/>
      <c r="AI58" s="221"/>
      <c r="AJ58" s="221"/>
      <c r="AK58" s="221"/>
      <c r="AL58" s="221"/>
      <c r="AM58" s="221"/>
      <c r="AN58" s="221"/>
      <c r="AO58" s="221"/>
      <c r="AP58" s="221"/>
      <c r="AQ58" s="221"/>
      <c r="AR58" s="221"/>
      <c r="AS58" s="221"/>
      <c r="AT58" s="221"/>
      <c r="AU58" s="221"/>
      <c r="AV58" s="219"/>
      <c r="AW58" s="219"/>
      <c r="AX58" s="219"/>
      <c r="AY58" s="219"/>
      <c r="AZ58" s="219"/>
      <c r="BA58" s="219"/>
      <c r="BB58" s="219"/>
      <c r="BC58" s="219"/>
      <c r="BD58" s="219"/>
      <c r="BE58" s="219"/>
      <c r="BF58" s="219"/>
      <c r="BG58" s="219"/>
      <c r="BH58" s="220"/>
      <c r="BI58" s="220"/>
      <c r="BJ58" s="220"/>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0"/>
      <c r="DF58" s="220"/>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0"/>
      <c r="ED58" s="220"/>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0"/>
      <c r="FB58" s="220"/>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0"/>
      <c r="FZ58" s="220"/>
      <c r="GA58" s="220"/>
      <c r="GB58" s="220"/>
      <c r="GC58" s="220"/>
      <c r="GD58" s="220"/>
      <c r="GE58" s="220"/>
      <c r="GF58" s="220"/>
      <c r="GG58" s="220"/>
      <c r="GH58" s="220"/>
      <c r="GI58" s="220"/>
      <c r="GJ58" s="220"/>
      <c r="GK58" s="220"/>
      <c r="GL58" s="220"/>
      <c r="GM58" s="220"/>
      <c r="GN58" s="220"/>
      <c r="GO58" s="220"/>
      <c r="GP58" s="220"/>
      <c r="GQ58" s="220"/>
      <c r="GR58" s="220"/>
      <c r="GS58" s="220"/>
      <c r="GT58" s="220"/>
      <c r="GU58" s="220"/>
      <c r="GV58" s="220"/>
      <c r="GW58" s="220"/>
      <c r="GX58" s="220"/>
      <c r="GY58" s="220"/>
      <c r="GZ58" s="220"/>
      <c r="HA58" s="220"/>
      <c r="HB58" s="220"/>
      <c r="HC58" s="220"/>
      <c r="HD58" s="220"/>
      <c r="HE58" s="220"/>
      <c r="HF58" s="220"/>
      <c r="HG58" s="220"/>
      <c r="HH58" s="220"/>
      <c r="HI58" s="220"/>
      <c r="HJ58" s="220"/>
      <c r="HK58" s="220"/>
      <c r="HL58" s="220"/>
      <c r="HM58" s="220"/>
      <c r="HN58" s="220"/>
      <c r="HO58" s="220"/>
      <c r="HP58" s="220"/>
      <c r="HQ58" s="220"/>
      <c r="HR58" s="220"/>
      <c r="HS58" s="220"/>
      <c r="HT58" s="220"/>
      <c r="HU58" s="220"/>
    </row>
    <row r="59" spans="5:229" s="218" customFormat="1" ht="12" customHeight="1" x14ac:dyDescent="0.25">
      <c r="E59" s="348" t="s">
        <v>1087</v>
      </c>
      <c r="F59" s="349"/>
      <c r="G59" s="349"/>
      <c r="H59" s="349"/>
      <c r="I59" s="349"/>
      <c r="J59" s="349"/>
      <c r="K59" s="349"/>
      <c r="L59" s="349"/>
      <c r="M59" s="349"/>
      <c r="N59" s="349"/>
      <c r="O59" s="349"/>
      <c r="P59" s="349"/>
      <c r="Q59" s="350"/>
      <c r="T59" s="334">
        <f>Y59+AD59+AI59+AN59+AS59</f>
        <v>0</v>
      </c>
      <c r="U59" s="335"/>
      <c r="V59" s="336"/>
      <c r="W59" s="221"/>
      <c r="X59" s="221"/>
      <c r="Y59" s="322"/>
      <c r="Z59" s="323"/>
      <c r="AA59" s="324"/>
      <c r="AB59" s="221"/>
      <c r="AC59" s="221"/>
      <c r="AD59" s="322"/>
      <c r="AE59" s="323"/>
      <c r="AF59" s="324"/>
      <c r="AG59" s="221"/>
      <c r="AH59" s="221"/>
      <c r="AI59" s="322"/>
      <c r="AJ59" s="323"/>
      <c r="AK59" s="324"/>
      <c r="AL59" s="221"/>
      <c r="AM59" s="221"/>
      <c r="AN59" s="322"/>
      <c r="AO59" s="323"/>
      <c r="AP59" s="324"/>
      <c r="AQ59" s="221"/>
      <c r="AR59" s="221"/>
      <c r="AS59" s="328"/>
      <c r="AT59" s="328"/>
      <c r="AU59" s="328"/>
      <c r="AV59" s="219"/>
      <c r="AW59" s="219"/>
      <c r="AX59" s="219"/>
      <c r="AY59" s="219"/>
      <c r="AZ59" s="219"/>
      <c r="BA59" s="219"/>
      <c r="BB59" s="219"/>
      <c r="BC59" s="219"/>
      <c r="BD59" s="219"/>
      <c r="BE59" s="219"/>
      <c r="BF59" s="219"/>
      <c r="BG59" s="219"/>
      <c r="BH59" s="220"/>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c r="EE59" s="220"/>
      <c r="EF59" s="220"/>
      <c r="EG59" s="220"/>
      <c r="EH59" s="220"/>
      <c r="EI59" s="220"/>
      <c r="EJ59" s="220"/>
      <c r="EK59" s="220"/>
      <c r="EL59" s="220"/>
      <c r="EM59" s="220"/>
      <c r="EN59" s="220"/>
      <c r="EO59" s="220"/>
      <c r="EP59" s="220"/>
      <c r="EQ59" s="220"/>
      <c r="ER59" s="220"/>
      <c r="ES59" s="220"/>
      <c r="ET59" s="220"/>
      <c r="EU59" s="220"/>
      <c r="EV59" s="220"/>
      <c r="EW59" s="220"/>
      <c r="EX59" s="220"/>
      <c r="EY59" s="220"/>
      <c r="EZ59" s="220"/>
      <c r="FA59" s="220"/>
      <c r="FB59" s="220"/>
      <c r="FC59" s="220"/>
      <c r="FD59" s="220"/>
      <c r="FE59" s="220"/>
      <c r="FF59" s="220"/>
      <c r="FG59" s="220"/>
      <c r="FH59" s="220"/>
      <c r="FI59" s="220"/>
      <c r="FJ59" s="220"/>
      <c r="FK59" s="220"/>
      <c r="FL59" s="220"/>
      <c r="FM59" s="220"/>
      <c r="FN59" s="220"/>
      <c r="FO59" s="220"/>
      <c r="FP59" s="220"/>
      <c r="FQ59" s="220"/>
      <c r="FR59" s="220"/>
      <c r="FS59" s="220"/>
      <c r="FT59" s="220"/>
      <c r="FU59" s="220"/>
      <c r="FV59" s="220"/>
      <c r="FW59" s="220"/>
      <c r="FX59" s="220"/>
      <c r="FY59" s="220"/>
      <c r="FZ59" s="220"/>
      <c r="GA59" s="220"/>
      <c r="GB59" s="220"/>
      <c r="GC59" s="220"/>
      <c r="GD59" s="220"/>
      <c r="GE59" s="220"/>
      <c r="GF59" s="220"/>
      <c r="GG59" s="220"/>
      <c r="GH59" s="220"/>
      <c r="GI59" s="220"/>
      <c r="GJ59" s="220"/>
      <c r="GK59" s="220"/>
      <c r="GL59" s="220"/>
      <c r="GM59" s="220"/>
      <c r="GN59" s="220"/>
      <c r="GO59" s="220"/>
      <c r="GP59" s="220"/>
      <c r="GQ59" s="220"/>
      <c r="GR59" s="220"/>
      <c r="GS59" s="220"/>
      <c r="GT59" s="220"/>
      <c r="GU59" s="220"/>
      <c r="GV59" s="220"/>
      <c r="GW59" s="220"/>
      <c r="GX59" s="220"/>
      <c r="GY59" s="220"/>
      <c r="GZ59" s="220"/>
      <c r="HA59" s="220"/>
      <c r="HB59" s="220"/>
      <c r="HC59" s="220"/>
      <c r="HD59" s="220"/>
      <c r="HE59" s="220"/>
      <c r="HF59" s="220"/>
      <c r="HG59" s="220"/>
      <c r="HH59" s="220"/>
      <c r="HI59" s="220"/>
      <c r="HJ59" s="220"/>
      <c r="HK59" s="220"/>
      <c r="HL59" s="220"/>
      <c r="HM59" s="220"/>
      <c r="HN59" s="220"/>
      <c r="HO59" s="220"/>
      <c r="HP59" s="220"/>
      <c r="HQ59" s="220"/>
      <c r="HR59" s="220"/>
      <c r="HS59" s="220"/>
      <c r="HT59" s="220"/>
      <c r="HU59" s="220"/>
    </row>
    <row r="60" spans="5:229" s="218" customFormat="1" ht="12" customHeight="1" thickBot="1" x14ac:dyDescent="0.3">
      <c r="E60" s="351"/>
      <c r="F60" s="352"/>
      <c r="G60" s="352"/>
      <c r="H60" s="352"/>
      <c r="I60" s="352"/>
      <c r="J60" s="352"/>
      <c r="K60" s="352"/>
      <c r="L60" s="352"/>
      <c r="M60" s="352"/>
      <c r="N60" s="352"/>
      <c r="O60" s="352"/>
      <c r="P60" s="352"/>
      <c r="Q60" s="353"/>
      <c r="T60" s="337"/>
      <c r="U60" s="338"/>
      <c r="V60" s="339"/>
      <c r="W60" s="221"/>
      <c r="X60" s="221"/>
      <c r="Y60" s="325"/>
      <c r="Z60" s="326"/>
      <c r="AA60" s="327"/>
      <c r="AB60" s="221"/>
      <c r="AC60" s="221"/>
      <c r="AD60" s="325"/>
      <c r="AE60" s="326"/>
      <c r="AF60" s="327"/>
      <c r="AG60" s="221"/>
      <c r="AH60" s="221"/>
      <c r="AI60" s="325"/>
      <c r="AJ60" s="326"/>
      <c r="AK60" s="327"/>
      <c r="AL60" s="221"/>
      <c r="AM60" s="221"/>
      <c r="AN60" s="325"/>
      <c r="AO60" s="326"/>
      <c r="AP60" s="327"/>
      <c r="AQ60" s="221"/>
      <c r="AR60" s="221"/>
      <c r="AS60" s="328"/>
      <c r="AT60" s="328"/>
      <c r="AU60" s="328"/>
      <c r="AV60" s="219"/>
      <c r="AW60" s="219"/>
      <c r="AX60" s="219"/>
      <c r="AY60" s="219"/>
      <c r="AZ60" s="219"/>
      <c r="BA60" s="219"/>
      <c r="BB60" s="219"/>
      <c r="BC60" s="219"/>
      <c r="BD60" s="219"/>
      <c r="BE60" s="219"/>
      <c r="BF60" s="219"/>
      <c r="BG60" s="219"/>
      <c r="BH60" s="220"/>
      <c r="BI60" s="220"/>
      <c r="BJ60" s="220"/>
      <c r="BK60" s="220"/>
      <c r="BL60" s="220"/>
      <c r="BM60" s="220"/>
      <c r="BN60" s="220"/>
      <c r="BO60" s="220"/>
      <c r="BP60" s="220"/>
      <c r="BQ60" s="220"/>
      <c r="BR60" s="220"/>
      <c r="BS60" s="220"/>
      <c r="BT60" s="220"/>
      <c r="BU60" s="220"/>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c r="DT60" s="220"/>
      <c r="DU60" s="220"/>
      <c r="DV60" s="220"/>
      <c r="DW60" s="220"/>
      <c r="DX60" s="220"/>
      <c r="DY60" s="220"/>
      <c r="DZ60" s="220"/>
      <c r="EA60" s="220"/>
      <c r="EB60" s="220"/>
      <c r="EC60" s="220"/>
      <c r="ED60" s="220"/>
      <c r="EE60" s="220"/>
      <c r="EF60" s="220"/>
      <c r="EG60" s="220"/>
      <c r="EH60" s="220"/>
      <c r="EI60" s="220"/>
      <c r="EJ60" s="220"/>
      <c r="EK60" s="220"/>
      <c r="EL60" s="220"/>
      <c r="EM60" s="220"/>
      <c r="EN60" s="220"/>
      <c r="EO60" s="220"/>
      <c r="EP60" s="220"/>
      <c r="EQ60" s="220"/>
      <c r="ER60" s="220"/>
      <c r="ES60" s="220"/>
      <c r="ET60" s="220"/>
      <c r="EU60" s="220"/>
      <c r="EV60" s="220"/>
      <c r="EW60" s="220"/>
      <c r="EX60" s="220"/>
      <c r="EY60" s="220"/>
      <c r="EZ60" s="220"/>
      <c r="FA60" s="220"/>
      <c r="FB60" s="220"/>
      <c r="FC60" s="220"/>
      <c r="FD60" s="220"/>
      <c r="FE60" s="220"/>
      <c r="FF60" s="220"/>
      <c r="FG60" s="220"/>
      <c r="FH60" s="220"/>
      <c r="FI60" s="220"/>
      <c r="FJ60" s="220"/>
      <c r="FK60" s="220"/>
      <c r="FL60" s="220"/>
      <c r="FM60" s="220"/>
      <c r="FN60" s="220"/>
      <c r="FO60" s="220"/>
      <c r="FP60" s="220"/>
      <c r="FQ60" s="220"/>
      <c r="FR60" s="220"/>
      <c r="FS60" s="220"/>
      <c r="FT60" s="220"/>
      <c r="FU60" s="220"/>
      <c r="FV60" s="220"/>
      <c r="FW60" s="220"/>
      <c r="FX60" s="220"/>
      <c r="FY60" s="220"/>
      <c r="FZ60" s="220"/>
      <c r="GA60" s="220"/>
      <c r="GB60" s="220"/>
      <c r="GC60" s="220"/>
      <c r="GD60" s="220"/>
      <c r="GE60" s="220"/>
      <c r="GF60" s="220"/>
      <c r="GG60" s="220"/>
      <c r="GH60" s="220"/>
      <c r="GI60" s="220"/>
      <c r="GJ60" s="220"/>
      <c r="GK60" s="220"/>
      <c r="GL60" s="220"/>
      <c r="GM60" s="220"/>
      <c r="GN60" s="220"/>
      <c r="GO60" s="220"/>
      <c r="GP60" s="220"/>
      <c r="GQ60" s="220"/>
      <c r="GR60" s="220"/>
      <c r="GS60" s="220"/>
      <c r="GT60" s="220"/>
      <c r="GU60" s="220"/>
      <c r="GV60" s="220"/>
      <c r="GW60" s="220"/>
      <c r="GX60" s="220"/>
      <c r="GY60" s="220"/>
      <c r="GZ60" s="220"/>
      <c r="HA60" s="220"/>
      <c r="HB60" s="220"/>
      <c r="HC60" s="220"/>
      <c r="HD60" s="220"/>
      <c r="HE60" s="220"/>
      <c r="HF60" s="220"/>
      <c r="HG60" s="220"/>
      <c r="HH60" s="220"/>
      <c r="HI60" s="220"/>
      <c r="HJ60" s="220"/>
      <c r="HK60" s="220"/>
      <c r="HL60" s="220"/>
      <c r="HM60" s="220"/>
      <c r="HN60" s="220"/>
      <c r="HO60" s="220"/>
      <c r="HP60" s="220"/>
      <c r="HQ60" s="220"/>
      <c r="HR60" s="220"/>
      <c r="HS60" s="220"/>
      <c r="HT60" s="220"/>
      <c r="HU60" s="220"/>
    </row>
    <row r="61" spans="5:229" s="218" customFormat="1" ht="12" customHeight="1" thickBot="1" x14ac:dyDescent="0.3">
      <c r="AV61" s="219"/>
      <c r="AW61" s="219"/>
      <c r="AX61" s="219"/>
      <c r="AY61" s="219"/>
      <c r="AZ61" s="219"/>
      <c r="BA61" s="219"/>
      <c r="BB61" s="219"/>
      <c r="BC61" s="219"/>
      <c r="BD61" s="219"/>
      <c r="BE61" s="219"/>
      <c r="BF61" s="219"/>
      <c r="BG61" s="219"/>
      <c r="BH61" s="220"/>
      <c r="BI61" s="220"/>
      <c r="BJ61" s="220"/>
      <c r="BK61" s="220"/>
      <c r="BL61" s="220"/>
      <c r="BM61" s="220"/>
      <c r="BN61" s="220"/>
      <c r="BO61" s="220"/>
      <c r="BP61" s="220"/>
      <c r="BQ61" s="220"/>
      <c r="BR61" s="220"/>
      <c r="BS61" s="220"/>
      <c r="BT61" s="220"/>
      <c r="BU61" s="220"/>
      <c r="BV61" s="220"/>
      <c r="BW61" s="220"/>
      <c r="BX61" s="220"/>
      <c r="BY61" s="220"/>
      <c r="BZ61" s="220"/>
      <c r="CA61" s="220"/>
      <c r="CB61" s="220"/>
      <c r="CC61" s="220"/>
      <c r="CD61" s="220"/>
      <c r="CE61" s="220"/>
      <c r="CF61" s="220"/>
      <c r="CG61" s="220"/>
      <c r="CH61" s="220"/>
      <c r="CI61" s="220"/>
      <c r="CJ61" s="220"/>
      <c r="CK61" s="220"/>
      <c r="CL61" s="220"/>
      <c r="CM61" s="220"/>
      <c r="CN61" s="220"/>
      <c r="CO61" s="220"/>
      <c r="CP61" s="220"/>
      <c r="CQ61" s="220"/>
      <c r="CR61" s="220"/>
      <c r="CS61" s="220"/>
      <c r="CT61" s="220"/>
      <c r="CU61" s="220"/>
      <c r="CV61" s="220"/>
      <c r="CW61" s="220"/>
      <c r="CX61" s="220"/>
      <c r="CY61" s="220"/>
      <c r="CZ61" s="220"/>
      <c r="DA61" s="220"/>
      <c r="DB61" s="220"/>
      <c r="DC61" s="220"/>
      <c r="DD61" s="220"/>
      <c r="DE61" s="220"/>
      <c r="DF61" s="220"/>
      <c r="DG61" s="220"/>
      <c r="DH61" s="220"/>
      <c r="DI61" s="220"/>
      <c r="DJ61" s="220"/>
      <c r="DK61" s="220"/>
      <c r="DL61" s="220"/>
      <c r="DM61" s="220"/>
      <c r="DN61" s="220"/>
      <c r="DO61" s="220"/>
      <c r="DP61" s="220"/>
      <c r="DQ61" s="220"/>
      <c r="DR61" s="220"/>
      <c r="DS61" s="220"/>
      <c r="DT61" s="220"/>
      <c r="DU61" s="220"/>
      <c r="DV61" s="220"/>
      <c r="DW61" s="220"/>
      <c r="DX61" s="220"/>
      <c r="DY61" s="220"/>
      <c r="DZ61" s="220"/>
      <c r="EA61" s="220"/>
      <c r="EB61" s="220"/>
      <c r="EC61" s="220"/>
      <c r="ED61" s="220"/>
      <c r="EE61" s="220"/>
      <c r="EF61" s="220"/>
      <c r="EG61" s="220"/>
      <c r="EH61" s="220"/>
      <c r="EI61" s="220"/>
      <c r="EJ61" s="220"/>
      <c r="EK61" s="220"/>
      <c r="EL61" s="220"/>
      <c r="EM61" s="220"/>
      <c r="EN61" s="220"/>
      <c r="EO61" s="220"/>
      <c r="EP61" s="220"/>
      <c r="EQ61" s="220"/>
      <c r="ER61" s="220"/>
      <c r="ES61" s="220"/>
      <c r="ET61" s="220"/>
      <c r="EU61" s="220"/>
      <c r="EV61" s="220"/>
      <c r="EW61" s="220"/>
      <c r="EX61" s="220"/>
      <c r="EY61" s="220"/>
      <c r="EZ61" s="220"/>
      <c r="FA61" s="220"/>
      <c r="FB61" s="220"/>
      <c r="FC61" s="220"/>
      <c r="FD61" s="220"/>
      <c r="FE61" s="220"/>
      <c r="FF61" s="220"/>
      <c r="FG61" s="220"/>
      <c r="FH61" s="220"/>
      <c r="FI61" s="220"/>
      <c r="FJ61" s="220"/>
      <c r="FK61" s="220"/>
      <c r="FL61" s="220"/>
      <c r="FM61" s="220"/>
      <c r="FN61" s="220"/>
      <c r="FO61" s="220"/>
      <c r="FP61" s="220"/>
      <c r="FQ61" s="220"/>
      <c r="FR61" s="220"/>
      <c r="FS61" s="220"/>
      <c r="FT61" s="220"/>
      <c r="FU61" s="220"/>
      <c r="FV61" s="220"/>
      <c r="FW61" s="220"/>
      <c r="FX61" s="220"/>
      <c r="FY61" s="220"/>
      <c r="FZ61" s="220"/>
      <c r="GA61" s="220"/>
      <c r="GB61" s="220"/>
      <c r="GC61" s="220"/>
      <c r="GD61" s="220"/>
      <c r="GE61" s="220"/>
      <c r="GF61" s="220"/>
      <c r="GG61" s="220"/>
      <c r="GH61" s="220"/>
      <c r="GI61" s="220"/>
      <c r="GJ61" s="220"/>
      <c r="GK61" s="220"/>
      <c r="GL61" s="220"/>
      <c r="GM61" s="220"/>
      <c r="GN61" s="220"/>
      <c r="GO61" s="220"/>
      <c r="GP61" s="220"/>
      <c r="GQ61" s="220"/>
      <c r="GR61" s="220"/>
      <c r="GS61" s="220"/>
      <c r="GT61" s="220"/>
      <c r="GU61" s="220"/>
      <c r="GV61" s="220"/>
      <c r="GW61" s="220"/>
      <c r="GX61" s="220"/>
      <c r="GY61" s="220"/>
      <c r="GZ61" s="220"/>
      <c r="HA61" s="220"/>
      <c r="HB61" s="220"/>
      <c r="HC61" s="220"/>
      <c r="HD61" s="220"/>
      <c r="HE61" s="220"/>
      <c r="HF61" s="220"/>
      <c r="HG61" s="220"/>
      <c r="HH61" s="220"/>
      <c r="HI61" s="220"/>
      <c r="HJ61" s="220"/>
      <c r="HK61" s="220"/>
      <c r="HL61" s="220"/>
      <c r="HM61" s="220"/>
      <c r="HN61" s="220"/>
      <c r="HO61" s="220"/>
      <c r="HP61" s="220"/>
      <c r="HQ61" s="220"/>
      <c r="HR61" s="220"/>
      <c r="HS61" s="220"/>
      <c r="HT61" s="220"/>
      <c r="HU61" s="220"/>
    </row>
    <row r="62" spans="5:229" s="218" customFormat="1" ht="12" customHeight="1" x14ac:dyDescent="0.25">
      <c r="E62" s="348" t="s">
        <v>1089</v>
      </c>
      <c r="F62" s="349"/>
      <c r="G62" s="349"/>
      <c r="H62" s="349"/>
      <c r="I62" s="349"/>
      <c r="J62" s="349"/>
      <c r="K62" s="349"/>
      <c r="L62" s="349"/>
      <c r="M62" s="349"/>
      <c r="N62" s="349"/>
      <c r="O62" s="349"/>
      <c r="P62" s="349"/>
      <c r="Q62" s="350"/>
      <c r="T62" s="334">
        <f>Y62+AD62+AI62+AN62+AS62</f>
        <v>0</v>
      </c>
      <c r="U62" s="335"/>
      <c r="V62" s="336"/>
      <c r="W62" s="221"/>
      <c r="X62" s="221"/>
      <c r="Y62" s="322"/>
      <c r="Z62" s="323"/>
      <c r="AA62" s="324"/>
      <c r="AB62" s="221"/>
      <c r="AC62" s="221"/>
      <c r="AD62" s="322"/>
      <c r="AE62" s="323"/>
      <c r="AF62" s="324"/>
      <c r="AG62" s="221"/>
      <c r="AH62" s="221"/>
      <c r="AI62" s="322"/>
      <c r="AJ62" s="323"/>
      <c r="AK62" s="324"/>
      <c r="AL62" s="221"/>
      <c r="AM62" s="221"/>
      <c r="AN62" s="322"/>
      <c r="AO62" s="323"/>
      <c r="AP62" s="324"/>
      <c r="AQ62" s="221"/>
      <c r="AR62" s="221"/>
      <c r="AS62" s="328"/>
      <c r="AT62" s="328"/>
      <c r="AU62" s="328"/>
      <c r="AV62" s="219"/>
      <c r="AW62" s="219"/>
      <c r="AX62" s="219"/>
      <c r="AY62" s="219"/>
      <c r="AZ62" s="219"/>
      <c r="BA62" s="219"/>
      <c r="BB62" s="219"/>
      <c r="BC62" s="219"/>
      <c r="BD62" s="219"/>
      <c r="BE62" s="219"/>
      <c r="BF62" s="219"/>
      <c r="BG62" s="219"/>
      <c r="BH62" s="220"/>
      <c r="BI62" s="220"/>
      <c r="BJ62" s="220"/>
      <c r="BK62" s="220"/>
      <c r="BL62" s="220"/>
      <c r="BM62" s="220"/>
      <c r="BN62" s="220"/>
      <c r="BO62" s="220"/>
      <c r="BP62" s="220"/>
      <c r="BQ62" s="220"/>
      <c r="BR62" s="220"/>
      <c r="BS62" s="220"/>
      <c r="BT62" s="220"/>
      <c r="BU62" s="220"/>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220"/>
      <c r="GB62" s="220"/>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220"/>
      <c r="GZ62" s="220"/>
      <c r="HA62" s="220"/>
      <c r="HB62" s="220"/>
      <c r="HC62" s="220"/>
      <c r="HD62" s="220"/>
      <c r="HE62" s="220"/>
      <c r="HF62" s="220"/>
      <c r="HG62" s="220"/>
      <c r="HH62" s="220"/>
      <c r="HI62" s="220"/>
      <c r="HJ62" s="220"/>
      <c r="HK62" s="220"/>
      <c r="HL62" s="220"/>
      <c r="HM62" s="220"/>
      <c r="HN62" s="220"/>
      <c r="HO62" s="220"/>
      <c r="HP62" s="220"/>
      <c r="HQ62" s="220"/>
      <c r="HR62" s="220"/>
      <c r="HS62" s="220"/>
      <c r="HT62" s="220"/>
      <c r="HU62" s="220"/>
    </row>
    <row r="63" spans="5:229" s="218" customFormat="1" ht="12" customHeight="1" thickBot="1" x14ac:dyDescent="0.3">
      <c r="E63" s="351"/>
      <c r="F63" s="352"/>
      <c r="G63" s="352"/>
      <c r="H63" s="352"/>
      <c r="I63" s="352"/>
      <c r="J63" s="352"/>
      <c r="K63" s="352"/>
      <c r="L63" s="352"/>
      <c r="M63" s="352"/>
      <c r="N63" s="352"/>
      <c r="O63" s="352"/>
      <c r="P63" s="352"/>
      <c r="Q63" s="353"/>
      <c r="T63" s="337"/>
      <c r="U63" s="338"/>
      <c r="V63" s="339"/>
      <c r="W63" s="221"/>
      <c r="X63" s="221"/>
      <c r="Y63" s="325"/>
      <c r="Z63" s="326"/>
      <c r="AA63" s="327"/>
      <c r="AB63" s="221"/>
      <c r="AC63" s="221"/>
      <c r="AD63" s="325"/>
      <c r="AE63" s="326"/>
      <c r="AF63" s="327"/>
      <c r="AG63" s="221"/>
      <c r="AH63" s="221"/>
      <c r="AI63" s="325"/>
      <c r="AJ63" s="326"/>
      <c r="AK63" s="327"/>
      <c r="AL63" s="221"/>
      <c r="AM63" s="221"/>
      <c r="AN63" s="325"/>
      <c r="AO63" s="326"/>
      <c r="AP63" s="327"/>
      <c r="AQ63" s="221"/>
      <c r="AR63" s="221"/>
      <c r="AS63" s="328"/>
      <c r="AT63" s="328"/>
      <c r="AU63" s="328"/>
      <c r="AV63" s="219"/>
      <c r="AW63" s="219"/>
      <c r="AX63" s="219"/>
      <c r="AY63" s="219"/>
      <c r="AZ63" s="219"/>
      <c r="BA63" s="219"/>
      <c r="BB63" s="219"/>
      <c r="BC63" s="219"/>
      <c r="BD63" s="219"/>
      <c r="BE63" s="219"/>
      <c r="BF63" s="219"/>
      <c r="BG63" s="219"/>
      <c r="BH63" s="220"/>
      <c r="BI63" s="220"/>
      <c r="BJ63" s="220"/>
      <c r="BK63" s="220"/>
      <c r="BL63" s="220"/>
      <c r="BM63" s="220"/>
      <c r="BN63" s="220"/>
      <c r="BO63" s="220"/>
      <c r="BP63" s="220"/>
      <c r="BQ63" s="220"/>
      <c r="BR63" s="220"/>
      <c r="BS63" s="220"/>
      <c r="BT63" s="220"/>
      <c r="BU63" s="220"/>
      <c r="BV63" s="220"/>
      <c r="BW63" s="220"/>
      <c r="BX63" s="220"/>
      <c r="BY63" s="220"/>
      <c r="BZ63" s="220"/>
      <c r="CA63" s="220"/>
      <c r="CB63" s="220"/>
      <c r="CC63" s="220"/>
      <c r="CD63" s="220"/>
      <c r="CE63" s="220"/>
      <c r="CF63" s="220"/>
      <c r="CG63" s="220"/>
      <c r="CH63" s="220"/>
      <c r="CI63" s="220"/>
      <c r="CJ63" s="220"/>
      <c r="CK63" s="220"/>
      <c r="CL63" s="220"/>
      <c r="CM63" s="220"/>
      <c r="CN63" s="220"/>
      <c r="CO63" s="220"/>
      <c r="CP63" s="220"/>
      <c r="CQ63" s="220"/>
      <c r="CR63" s="220"/>
      <c r="CS63" s="220"/>
      <c r="CT63" s="220"/>
      <c r="CU63" s="220"/>
      <c r="CV63" s="220"/>
      <c r="CW63" s="220"/>
      <c r="CX63" s="220"/>
      <c r="CY63" s="220"/>
      <c r="CZ63" s="220"/>
      <c r="DA63" s="220"/>
      <c r="DB63" s="220"/>
      <c r="DC63" s="220"/>
      <c r="DD63" s="220"/>
      <c r="DE63" s="220"/>
      <c r="DF63" s="220"/>
      <c r="DG63" s="220"/>
      <c r="DH63" s="220"/>
      <c r="DI63" s="220"/>
      <c r="DJ63" s="220"/>
      <c r="DK63" s="220"/>
      <c r="DL63" s="220"/>
      <c r="DM63" s="220"/>
      <c r="DN63" s="220"/>
      <c r="DO63" s="220"/>
      <c r="DP63" s="220"/>
      <c r="DQ63" s="220"/>
      <c r="DR63" s="220"/>
      <c r="DS63" s="220"/>
      <c r="DT63" s="220"/>
      <c r="DU63" s="220"/>
      <c r="DV63" s="220"/>
      <c r="DW63" s="220"/>
      <c r="DX63" s="220"/>
      <c r="DY63" s="220"/>
      <c r="DZ63" s="220"/>
      <c r="EA63" s="220"/>
      <c r="EB63" s="220"/>
      <c r="EC63" s="220"/>
      <c r="ED63" s="220"/>
      <c r="EE63" s="220"/>
      <c r="EF63" s="220"/>
      <c r="EG63" s="220"/>
      <c r="EH63" s="220"/>
      <c r="EI63" s="220"/>
      <c r="EJ63" s="220"/>
      <c r="EK63" s="220"/>
      <c r="EL63" s="220"/>
      <c r="EM63" s="220"/>
      <c r="EN63" s="220"/>
      <c r="EO63" s="220"/>
      <c r="EP63" s="220"/>
      <c r="EQ63" s="220"/>
      <c r="ER63" s="220"/>
      <c r="ES63" s="220"/>
      <c r="ET63" s="220"/>
      <c r="EU63" s="220"/>
      <c r="EV63" s="220"/>
      <c r="EW63" s="220"/>
      <c r="EX63" s="220"/>
      <c r="EY63" s="220"/>
      <c r="EZ63" s="220"/>
      <c r="FA63" s="220"/>
      <c r="FB63" s="220"/>
      <c r="FC63" s="220"/>
      <c r="FD63" s="220"/>
      <c r="FE63" s="220"/>
      <c r="FF63" s="220"/>
      <c r="FG63" s="220"/>
      <c r="FH63" s="220"/>
      <c r="FI63" s="220"/>
      <c r="FJ63" s="220"/>
      <c r="FK63" s="220"/>
      <c r="FL63" s="220"/>
      <c r="FM63" s="220"/>
      <c r="FN63" s="220"/>
      <c r="FO63" s="220"/>
      <c r="FP63" s="220"/>
      <c r="FQ63" s="220"/>
      <c r="FR63" s="220"/>
      <c r="FS63" s="220"/>
      <c r="FT63" s="220"/>
      <c r="FU63" s="220"/>
      <c r="FV63" s="220"/>
      <c r="FW63" s="220"/>
      <c r="FX63" s="220"/>
      <c r="FY63" s="220"/>
      <c r="FZ63" s="220"/>
      <c r="GA63" s="220"/>
      <c r="GB63" s="220"/>
      <c r="GC63" s="220"/>
      <c r="GD63" s="220"/>
      <c r="GE63" s="220"/>
      <c r="GF63" s="220"/>
      <c r="GG63" s="220"/>
      <c r="GH63" s="220"/>
      <c r="GI63" s="220"/>
      <c r="GJ63" s="220"/>
      <c r="GK63" s="220"/>
      <c r="GL63" s="220"/>
      <c r="GM63" s="220"/>
      <c r="GN63" s="220"/>
      <c r="GO63" s="220"/>
      <c r="GP63" s="220"/>
      <c r="GQ63" s="220"/>
      <c r="GR63" s="220"/>
      <c r="GS63" s="220"/>
      <c r="GT63" s="220"/>
      <c r="GU63" s="220"/>
      <c r="GV63" s="220"/>
      <c r="GW63" s="220"/>
      <c r="GX63" s="220"/>
      <c r="GY63" s="220"/>
      <c r="GZ63" s="220"/>
      <c r="HA63" s="220"/>
      <c r="HB63" s="220"/>
      <c r="HC63" s="220"/>
      <c r="HD63" s="220"/>
      <c r="HE63" s="220"/>
      <c r="HF63" s="220"/>
      <c r="HG63" s="220"/>
      <c r="HH63" s="220"/>
      <c r="HI63" s="220"/>
      <c r="HJ63" s="220"/>
      <c r="HK63" s="220"/>
      <c r="HL63" s="220"/>
      <c r="HM63" s="220"/>
      <c r="HN63" s="220"/>
      <c r="HO63" s="220"/>
      <c r="HP63" s="220"/>
      <c r="HQ63" s="220"/>
      <c r="HR63" s="220"/>
      <c r="HS63" s="220"/>
      <c r="HT63" s="220"/>
      <c r="HU63" s="220"/>
    </row>
    <row r="64" spans="5:229" s="218" customFormat="1" ht="12" customHeight="1" thickBot="1" x14ac:dyDescent="0.3">
      <c r="AV64" s="219"/>
      <c r="AW64" s="219"/>
      <c r="AX64" s="219"/>
      <c r="AY64" s="219"/>
      <c r="AZ64" s="219"/>
      <c r="BA64" s="219"/>
      <c r="BB64" s="219"/>
      <c r="BC64" s="219"/>
      <c r="BD64" s="219"/>
      <c r="BE64" s="219"/>
      <c r="BF64" s="219"/>
      <c r="BG64" s="219"/>
      <c r="BH64" s="220"/>
      <c r="BI64" s="220"/>
      <c r="BJ64" s="220"/>
      <c r="BK64" s="220"/>
      <c r="BL64" s="220"/>
      <c r="BM64" s="220"/>
      <c r="BN64" s="220"/>
      <c r="BO64" s="220"/>
      <c r="BP64" s="220"/>
      <c r="BQ64" s="220"/>
      <c r="BR64" s="220"/>
      <c r="BS64" s="220"/>
      <c r="BT64" s="220"/>
      <c r="BU64" s="220"/>
      <c r="BV64" s="220"/>
      <c r="BW64" s="220"/>
      <c r="BX64" s="220"/>
      <c r="BY64" s="220"/>
      <c r="BZ64" s="220"/>
      <c r="CA64" s="220"/>
      <c r="CB64" s="220"/>
      <c r="CC64" s="220"/>
      <c r="CD64" s="220"/>
      <c r="CE64" s="220"/>
      <c r="CF64" s="220"/>
      <c r="CG64" s="220"/>
      <c r="CH64" s="220"/>
      <c r="CI64" s="220"/>
      <c r="CJ64" s="220"/>
      <c r="CK64" s="220"/>
      <c r="CL64" s="220"/>
      <c r="CM64" s="220"/>
      <c r="CN64" s="220"/>
      <c r="CO64" s="220"/>
      <c r="CP64" s="220"/>
      <c r="CQ64" s="220"/>
      <c r="CR64" s="220"/>
      <c r="CS64" s="220"/>
      <c r="CT64" s="220"/>
      <c r="CU64" s="220"/>
      <c r="CV64" s="220"/>
      <c r="CW64" s="220"/>
      <c r="CX64" s="220"/>
      <c r="CY64" s="220"/>
      <c r="CZ64" s="220"/>
      <c r="DA64" s="220"/>
      <c r="DB64" s="220"/>
      <c r="DC64" s="220"/>
      <c r="DD64" s="220"/>
      <c r="DE64" s="220"/>
      <c r="DF64" s="220"/>
      <c r="DG64" s="220"/>
      <c r="DH64" s="220"/>
      <c r="DI64" s="220"/>
      <c r="DJ64" s="220"/>
      <c r="DK64" s="220"/>
      <c r="DL64" s="220"/>
      <c r="DM64" s="220"/>
      <c r="DN64" s="220"/>
      <c r="DO64" s="220"/>
      <c r="DP64" s="220"/>
      <c r="DQ64" s="220"/>
      <c r="DR64" s="220"/>
      <c r="DS64" s="220"/>
      <c r="DT64" s="220"/>
      <c r="DU64" s="220"/>
      <c r="DV64" s="220"/>
      <c r="DW64" s="220"/>
      <c r="DX64" s="220"/>
      <c r="DY64" s="220"/>
      <c r="DZ64" s="220"/>
      <c r="EA64" s="220"/>
      <c r="EB64" s="220"/>
      <c r="EC64" s="220"/>
      <c r="ED64" s="220"/>
      <c r="EE64" s="220"/>
      <c r="EF64" s="220"/>
      <c r="EG64" s="220"/>
      <c r="EH64" s="220"/>
      <c r="EI64" s="220"/>
      <c r="EJ64" s="220"/>
      <c r="EK64" s="220"/>
      <c r="EL64" s="220"/>
      <c r="EM64" s="220"/>
      <c r="EN64" s="220"/>
      <c r="EO64" s="220"/>
      <c r="EP64" s="220"/>
      <c r="EQ64" s="220"/>
      <c r="ER64" s="220"/>
      <c r="ES64" s="220"/>
      <c r="ET64" s="220"/>
      <c r="EU64" s="220"/>
      <c r="EV64" s="220"/>
      <c r="EW64" s="220"/>
      <c r="EX64" s="220"/>
      <c r="EY64" s="220"/>
      <c r="EZ64" s="220"/>
      <c r="FA64" s="220"/>
      <c r="FB64" s="220"/>
      <c r="FC64" s="220"/>
      <c r="FD64" s="220"/>
      <c r="FE64" s="220"/>
      <c r="FF64" s="220"/>
      <c r="FG64" s="220"/>
      <c r="FH64" s="220"/>
      <c r="FI64" s="220"/>
      <c r="FJ64" s="220"/>
      <c r="FK64" s="220"/>
      <c r="FL64" s="220"/>
      <c r="FM64" s="220"/>
      <c r="FN64" s="220"/>
      <c r="FO64" s="220"/>
      <c r="FP64" s="220"/>
      <c r="FQ64" s="220"/>
      <c r="FR64" s="220"/>
      <c r="FS64" s="220"/>
      <c r="FT64" s="220"/>
      <c r="FU64" s="220"/>
      <c r="FV64" s="220"/>
      <c r="FW64" s="220"/>
      <c r="FX64" s="220"/>
      <c r="FY64" s="220"/>
      <c r="FZ64" s="220"/>
      <c r="GA64" s="220"/>
      <c r="GB64" s="220"/>
      <c r="GC64" s="220"/>
      <c r="GD64" s="220"/>
      <c r="GE64" s="220"/>
      <c r="GF64" s="220"/>
      <c r="GG64" s="220"/>
      <c r="GH64" s="220"/>
      <c r="GI64" s="220"/>
      <c r="GJ64" s="220"/>
      <c r="GK64" s="220"/>
      <c r="GL64" s="220"/>
      <c r="GM64" s="220"/>
      <c r="GN64" s="220"/>
      <c r="GO64" s="220"/>
      <c r="GP64" s="220"/>
      <c r="GQ64" s="220"/>
      <c r="GR64" s="220"/>
      <c r="GS64" s="220"/>
      <c r="GT64" s="220"/>
      <c r="GU64" s="220"/>
      <c r="GV64" s="220"/>
      <c r="GW64" s="220"/>
      <c r="GX64" s="220"/>
      <c r="GY64" s="220"/>
      <c r="GZ64" s="220"/>
      <c r="HA64" s="220"/>
      <c r="HB64" s="220"/>
      <c r="HC64" s="220"/>
      <c r="HD64" s="220"/>
      <c r="HE64" s="220"/>
      <c r="HF64" s="220"/>
      <c r="HG64" s="220"/>
      <c r="HH64" s="220"/>
      <c r="HI64" s="220"/>
      <c r="HJ64" s="220"/>
      <c r="HK64" s="220"/>
      <c r="HL64" s="220"/>
      <c r="HM64" s="220"/>
      <c r="HN64" s="220"/>
      <c r="HO64" s="220"/>
      <c r="HP64" s="220"/>
      <c r="HQ64" s="220"/>
      <c r="HR64" s="220"/>
      <c r="HS64" s="220"/>
      <c r="HT64" s="220"/>
      <c r="HU64" s="220"/>
    </row>
    <row r="65" spans="1:229" s="218" customFormat="1" ht="12" customHeight="1" x14ac:dyDescent="0.25">
      <c r="E65" s="348" t="s">
        <v>1091</v>
      </c>
      <c r="F65" s="349"/>
      <c r="G65" s="349"/>
      <c r="H65" s="349"/>
      <c r="I65" s="349"/>
      <c r="J65" s="349"/>
      <c r="K65" s="349"/>
      <c r="L65" s="349"/>
      <c r="M65" s="349"/>
      <c r="N65" s="349"/>
      <c r="O65" s="349"/>
      <c r="P65" s="349"/>
      <c r="Q65" s="350"/>
      <c r="T65" s="334">
        <f>Y65+AD65+AI65+AN65+AS65</f>
        <v>0</v>
      </c>
      <c r="U65" s="335"/>
      <c r="V65" s="336"/>
      <c r="W65" s="221"/>
      <c r="X65" s="221"/>
      <c r="Y65" s="322"/>
      <c r="Z65" s="323"/>
      <c r="AA65" s="324"/>
      <c r="AB65" s="221"/>
      <c r="AC65" s="221"/>
      <c r="AD65" s="322"/>
      <c r="AE65" s="323"/>
      <c r="AF65" s="324"/>
      <c r="AG65" s="221"/>
      <c r="AH65" s="221"/>
      <c r="AI65" s="322"/>
      <c r="AJ65" s="323"/>
      <c r="AK65" s="324"/>
      <c r="AL65" s="221"/>
      <c r="AM65" s="221"/>
      <c r="AN65" s="322"/>
      <c r="AO65" s="323"/>
      <c r="AP65" s="324"/>
      <c r="AQ65" s="221"/>
      <c r="AR65" s="221"/>
      <c r="AS65" s="328"/>
      <c r="AT65" s="328"/>
      <c r="AU65" s="328"/>
      <c r="AV65" s="219"/>
      <c r="AW65" s="219"/>
      <c r="AX65" s="219"/>
      <c r="AY65" s="219"/>
      <c r="AZ65" s="219"/>
      <c r="BA65" s="219"/>
      <c r="BB65" s="219"/>
      <c r="BC65" s="219"/>
      <c r="BD65" s="219"/>
      <c r="BE65" s="219"/>
      <c r="BF65" s="219"/>
      <c r="BG65" s="219"/>
      <c r="BH65" s="220"/>
      <c r="BI65" s="220"/>
      <c r="BJ65" s="220"/>
      <c r="BK65" s="220"/>
      <c r="BL65" s="220"/>
      <c r="BM65" s="220"/>
      <c r="BN65" s="220"/>
      <c r="BO65" s="220"/>
      <c r="BP65" s="220"/>
      <c r="BQ65" s="220"/>
      <c r="BR65" s="220"/>
      <c r="BS65" s="220"/>
      <c r="BT65" s="220"/>
      <c r="BU65" s="220"/>
      <c r="BV65" s="220"/>
      <c r="BW65" s="220"/>
      <c r="BX65" s="220"/>
      <c r="BY65" s="220"/>
      <c r="BZ65" s="220"/>
      <c r="CA65" s="220"/>
      <c r="CB65" s="220"/>
      <c r="CC65" s="220"/>
      <c r="CD65" s="220"/>
      <c r="CE65" s="220"/>
      <c r="CF65" s="220"/>
      <c r="CG65" s="220"/>
      <c r="CH65" s="220"/>
      <c r="CI65" s="220"/>
      <c r="CJ65" s="220"/>
      <c r="CK65" s="220"/>
      <c r="CL65" s="220"/>
      <c r="CM65" s="220"/>
      <c r="CN65" s="220"/>
      <c r="CO65" s="220"/>
      <c r="CP65" s="220"/>
      <c r="CQ65" s="220"/>
      <c r="CR65" s="220"/>
      <c r="CS65" s="220"/>
      <c r="CT65" s="220"/>
      <c r="CU65" s="220"/>
      <c r="CV65" s="220"/>
      <c r="CW65" s="220"/>
      <c r="CX65" s="220"/>
      <c r="CY65" s="220"/>
      <c r="CZ65" s="220"/>
      <c r="DA65" s="220"/>
      <c r="DB65" s="220"/>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220"/>
      <c r="EA65" s="220"/>
      <c r="EB65" s="220"/>
      <c r="EC65" s="220"/>
      <c r="ED65" s="220"/>
      <c r="EE65" s="220"/>
      <c r="EF65" s="220"/>
      <c r="EG65" s="220"/>
      <c r="EH65" s="220"/>
      <c r="EI65" s="220"/>
      <c r="EJ65" s="220"/>
      <c r="EK65" s="220"/>
      <c r="EL65" s="220"/>
      <c r="EM65" s="220"/>
      <c r="EN65" s="220"/>
      <c r="EO65" s="220"/>
      <c r="EP65" s="220"/>
      <c r="EQ65" s="220"/>
      <c r="ER65" s="220"/>
      <c r="ES65" s="220"/>
      <c r="ET65" s="220"/>
      <c r="EU65" s="220"/>
      <c r="EV65" s="220"/>
      <c r="EW65" s="220"/>
      <c r="EX65" s="220"/>
      <c r="EY65" s="220"/>
      <c r="EZ65" s="220"/>
      <c r="FA65" s="220"/>
      <c r="FB65" s="220"/>
      <c r="FC65" s="220"/>
      <c r="FD65" s="220"/>
      <c r="FE65" s="220"/>
      <c r="FF65" s="220"/>
      <c r="FG65" s="220"/>
      <c r="FH65" s="220"/>
      <c r="FI65" s="220"/>
      <c r="FJ65" s="220"/>
      <c r="FK65" s="220"/>
      <c r="FL65" s="220"/>
      <c r="FM65" s="220"/>
      <c r="FN65" s="220"/>
      <c r="FO65" s="220"/>
      <c r="FP65" s="220"/>
      <c r="FQ65" s="220"/>
      <c r="FR65" s="220"/>
      <c r="FS65" s="220"/>
      <c r="FT65" s="220"/>
      <c r="FU65" s="220"/>
      <c r="FV65" s="220"/>
      <c r="FW65" s="220"/>
      <c r="FX65" s="220"/>
      <c r="FY65" s="220"/>
      <c r="FZ65" s="220"/>
      <c r="GA65" s="220"/>
      <c r="GB65" s="220"/>
      <c r="GC65" s="220"/>
      <c r="GD65" s="220"/>
      <c r="GE65" s="220"/>
      <c r="GF65" s="220"/>
      <c r="GG65" s="220"/>
      <c r="GH65" s="220"/>
      <c r="GI65" s="220"/>
      <c r="GJ65" s="220"/>
      <c r="GK65" s="220"/>
      <c r="GL65" s="220"/>
      <c r="GM65" s="220"/>
      <c r="GN65" s="220"/>
      <c r="GO65" s="220"/>
      <c r="GP65" s="220"/>
      <c r="GQ65" s="220"/>
      <c r="GR65" s="220"/>
      <c r="GS65" s="220"/>
      <c r="GT65" s="220"/>
      <c r="GU65" s="220"/>
      <c r="GV65" s="220"/>
      <c r="GW65" s="220"/>
      <c r="GX65" s="220"/>
      <c r="GY65" s="220"/>
      <c r="GZ65" s="220"/>
      <c r="HA65" s="220"/>
      <c r="HB65" s="220"/>
      <c r="HC65" s="220"/>
      <c r="HD65" s="220"/>
      <c r="HE65" s="220"/>
      <c r="HF65" s="220"/>
      <c r="HG65" s="220"/>
      <c r="HH65" s="220"/>
      <c r="HI65" s="220"/>
      <c r="HJ65" s="220"/>
      <c r="HK65" s="220"/>
      <c r="HL65" s="220"/>
      <c r="HM65" s="220"/>
      <c r="HN65" s="220"/>
      <c r="HO65" s="220"/>
      <c r="HP65" s="220"/>
      <c r="HQ65" s="220"/>
      <c r="HR65" s="220"/>
      <c r="HS65" s="220"/>
      <c r="HT65" s="220"/>
      <c r="HU65" s="220"/>
    </row>
    <row r="66" spans="1:229" s="218" customFormat="1" ht="12" customHeight="1" thickBot="1" x14ac:dyDescent="0.3">
      <c r="E66" s="351"/>
      <c r="F66" s="352"/>
      <c r="G66" s="352"/>
      <c r="H66" s="352"/>
      <c r="I66" s="352"/>
      <c r="J66" s="352"/>
      <c r="K66" s="352"/>
      <c r="L66" s="352"/>
      <c r="M66" s="352"/>
      <c r="N66" s="352"/>
      <c r="O66" s="352"/>
      <c r="P66" s="352"/>
      <c r="Q66" s="353"/>
      <c r="T66" s="337"/>
      <c r="U66" s="338"/>
      <c r="V66" s="339"/>
      <c r="W66" s="221"/>
      <c r="X66" s="221"/>
      <c r="Y66" s="325"/>
      <c r="Z66" s="326"/>
      <c r="AA66" s="327"/>
      <c r="AB66" s="221"/>
      <c r="AC66" s="221"/>
      <c r="AD66" s="325"/>
      <c r="AE66" s="326"/>
      <c r="AF66" s="327"/>
      <c r="AG66" s="221"/>
      <c r="AH66" s="221"/>
      <c r="AI66" s="325"/>
      <c r="AJ66" s="326"/>
      <c r="AK66" s="327"/>
      <c r="AL66" s="221"/>
      <c r="AM66" s="221"/>
      <c r="AN66" s="325"/>
      <c r="AO66" s="326"/>
      <c r="AP66" s="327"/>
      <c r="AQ66" s="221"/>
      <c r="AR66" s="221"/>
      <c r="AS66" s="328"/>
      <c r="AT66" s="328"/>
      <c r="AU66" s="328"/>
      <c r="AV66" s="219"/>
      <c r="AW66" s="219"/>
      <c r="AX66" s="219"/>
      <c r="AY66" s="219"/>
      <c r="AZ66" s="219"/>
      <c r="BA66" s="219"/>
      <c r="BB66" s="219"/>
      <c r="BC66" s="219"/>
      <c r="BD66" s="219"/>
      <c r="BE66" s="219"/>
      <c r="BF66" s="219"/>
      <c r="BG66" s="219"/>
      <c r="BH66" s="220"/>
      <c r="BI66" s="220"/>
      <c r="BJ66" s="220"/>
      <c r="BK66" s="220"/>
      <c r="BL66" s="220"/>
      <c r="BM66" s="220"/>
      <c r="BN66" s="220"/>
      <c r="BO66" s="220"/>
      <c r="BP66" s="220"/>
      <c r="BQ66" s="220"/>
      <c r="BR66" s="220"/>
      <c r="BS66" s="220"/>
      <c r="BT66" s="220"/>
      <c r="BU66" s="220"/>
      <c r="BV66" s="220"/>
      <c r="BW66" s="220"/>
      <c r="BX66" s="220"/>
      <c r="BY66" s="220"/>
      <c r="BZ66" s="220"/>
      <c r="CA66" s="220"/>
      <c r="CB66" s="220"/>
      <c r="CC66" s="220"/>
      <c r="CD66" s="220"/>
      <c r="CE66" s="220"/>
      <c r="CF66" s="220"/>
      <c r="CG66" s="220"/>
      <c r="CH66" s="220"/>
      <c r="CI66" s="220"/>
      <c r="CJ66" s="220"/>
      <c r="CK66" s="220"/>
      <c r="CL66" s="220"/>
      <c r="CM66" s="220"/>
      <c r="CN66" s="220"/>
      <c r="CO66" s="220"/>
      <c r="CP66" s="220"/>
      <c r="CQ66" s="220"/>
      <c r="CR66" s="220"/>
      <c r="CS66" s="220"/>
      <c r="CT66" s="220"/>
      <c r="CU66" s="220"/>
      <c r="CV66" s="220"/>
      <c r="CW66" s="220"/>
      <c r="CX66" s="220"/>
      <c r="CY66" s="220"/>
      <c r="CZ66" s="220"/>
      <c r="DA66" s="220"/>
      <c r="DB66" s="220"/>
      <c r="DC66" s="220"/>
      <c r="DD66" s="220"/>
      <c r="DE66" s="220"/>
      <c r="DF66" s="220"/>
      <c r="DG66" s="220"/>
      <c r="DH66" s="220"/>
      <c r="DI66" s="220"/>
      <c r="DJ66" s="220"/>
      <c r="DK66" s="220"/>
      <c r="DL66" s="220"/>
      <c r="DM66" s="220"/>
      <c r="DN66" s="220"/>
      <c r="DO66" s="220"/>
      <c r="DP66" s="220"/>
      <c r="DQ66" s="220"/>
      <c r="DR66" s="220"/>
      <c r="DS66" s="220"/>
      <c r="DT66" s="220"/>
      <c r="DU66" s="220"/>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c r="GU66" s="220"/>
      <c r="GV66" s="220"/>
      <c r="GW66" s="220"/>
      <c r="GX66" s="220"/>
      <c r="GY66" s="220"/>
      <c r="GZ66" s="220"/>
      <c r="HA66" s="220"/>
      <c r="HB66" s="220"/>
      <c r="HC66" s="220"/>
      <c r="HD66" s="220"/>
      <c r="HE66" s="220"/>
      <c r="HF66" s="220"/>
      <c r="HG66" s="220"/>
      <c r="HH66" s="220"/>
      <c r="HI66" s="220"/>
      <c r="HJ66" s="220"/>
      <c r="HK66" s="220"/>
      <c r="HL66" s="220"/>
      <c r="HM66" s="220"/>
      <c r="HN66" s="220"/>
      <c r="HO66" s="220"/>
      <c r="HP66" s="220"/>
      <c r="HQ66" s="220"/>
      <c r="HR66" s="220"/>
      <c r="HS66" s="220"/>
      <c r="HT66" s="220"/>
      <c r="HU66" s="220"/>
    </row>
    <row r="67" spans="1:229" s="218" customFormat="1" ht="12" customHeight="1" thickBot="1" x14ac:dyDescent="0.3">
      <c r="AV67" s="219"/>
      <c r="AW67" s="219"/>
      <c r="AX67" s="219"/>
      <c r="AY67" s="219"/>
      <c r="AZ67" s="219"/>
      <c r="BA67" s="219"/>
      <c r="BB67" s="219"/>
      <c r="BC67" s="219"/>
      <c r="BD67" s="219"/>
      <c r="BE67" s="219"/>
      <c r="BF67" s="219"/>
      <c r="BG67" s="219"/>
      <c r="BH67" s="220"/>
      <c r="BI67" s="220"/>
      <c r="BJ67" s="220"/>
      <c r="BK67" s="220"/>
      <c r="BL67" s="220"/>
      <c r="BM67" s="220"/>
      <c r="BN67" s="220"/>
      <c r="BO67" s="220"/>
      <c r="BP67" s="220"/>
      <c r="BQ67" s="220"/>
      <c r="BR67" s="220"/>
      <c r="BS67" s="220"/>
      <c r="BT67" s="220"/>
      <c r="BU67" s="220"/>
      <c r="BV67" s="220"/>
      <c r="BW67" s="220"/>
      <c r="BX67" s="220"/>
      <c r="BY67" s="220"/>
      <c r="BZ67" s="220"/>
      <c r="CA67" s="220"/>
      <c r="CB67" s="220"/>
      <c r="CC67" s="220"/>
      <c r="CD67" s="220"/>
      <c r="CE67" s="220"/>
      <c r="CF67" s="220"/>
      <c r="CG67" s="220"/>
      <c r="CH67" s="220"/>
      <c r="CI67" s="220"/>
      <c r="CJ67" s="220"/>
      <c r="CK67" s="220"/>
      <c r="CL67" s="220"/>
      <c r="CM67" s="220"/>
      <c r="CN67" s="220"/>
      <c r="CO67" s="220"/>
      <c r="CP67" s="220"/>
      <c r="CQ67" s="220"/>
      <c r="CR67" s="220"/>
      <c r="CS67" s="220"/>
      <c r="CT67" s="220"/>
      <c r="CU67" s="220"/>
      <c r="CV67" s="220"/>
      <c r="CW67" s="220"/>
      <c r="CX67" s="220"/>
      <c r="CY67" s="220"/>
      <c r="CZ67" s="220"/>
      <c r="DA67" s="220"/>
      <c r="DB67" s="220"/>
      <c r="DC67" s="220"/>
      <c r="DD67" s="220"/>
      <c r="DE67" s="220"/>
      <c r="DF67" s="220"/>
      <c r="DG67" s="220"/>
      <c r="DH67" s="220"/>
      <c r="DI67" s="220"/>
      <c r="DJ67" s="220"/>
      <c r="DK67" s="220"/>
      <c r="DL67" s="220"/>
      <c r="DM67" s="220"/>
      <c r="DN67" s="220"/>
      <c r="DO67" s="220"/>
      <c r="DP67" s="220"/>
      <c r="DQ67" s="220"/>
      <c r="DR67" s="220"/>
      <c r="DS67" s="220"/>
      <c r="DT67" s="220"/>
      <c r="DU67" s="220"/>
      <c r="DV67" s="220"/>
      <c r="DW67" s="220"/>
      <c r="DX67" s="220"/>
      <c r="DY67" s="220"/>
      <c r="DZ67" s="220"/>
      <c r="EA67" s="220"/>
      <c r="EB67" s="220"/>
      <c r="EC67" s="220"/>
      <c r="ED67" s="220"/>
      <c r="EE67" s="220"/>
      <c r="EF67" s="220"/>
      <c r="EG67" s="220"/>
      <c r="EH67" s="220"/>
      <c r="EI67" s="220"/>
      <c r="EJ67" s="220"/>
      <c r="EK67" s="220"/>
      <c r="EL67" s="220"/>
      <c r="EM67" s="220"/>
      <c r="EN67" s="220"/>
      <c r="EO67" s="220"/>
      <c r="EP67" s="220"/>
      <c r="EQ67" s="220"/>
      <c r="ER67" s="220"/>
      <c r="ES67" s="220"/>
      <c r="ET67" s="220"/>
      <c r="EU67" s="220"/>
      <c r="EV67" s="220"/>
      <c r="EW67" s="220"/>
      <c r="EX67" s="220"/>
      <c r="EY67" s="220"/>
      <c r="EZ67" s="220"/>
      <c r="FA67" s="220"/>
      <c r="FB67" s="220"/>
      <c r="FC67" s="220"/>
      <c r="FD67" s="220"/>
      <c r="FE67" s="220"/>
      <c r="FF67" s="220"/>
      <c r="FG67" s="220"/>
      <c r="FH67" s="220"/>
      <c r="FI67" s="220"/>
      <c r="FJ67" s="220"/>
      <c r="FK67" s="220"/>
      <c r="FL67" s="220"/>
      <c r="FM67" s="220"/>
      <c r="FN67" s="220"/>
      <c r="FO67" s="220"/>
      <c r="FP67" s="220"/>
      <c r="FQ67" s="220"/>
      <c r="FR67" s="220"/>
      <c r="FS67" s="220"/>
      <c r="FT67" s="220"/>
      <c r="FU67" s="220"/>
      <c r="FV67" s="220"/>
      <c r="FW67" s="220"/>
      <c r="FX67" s="220"/>
      <c r="FY67" s="220"/>
      <c r="FZ67" s="220"/>
      <c r="GA67" s="220"/>
      <c r="GB67" s="220"/>
      <c r="GC67" s="220"/>
      <c r="GD67" s="220"/>
      <c r="GE67" s="220"/>
      <c r="GF67" s="220"/>
      <c r="GG67" s="220"/>
      <c r="GH67" s="220"/>
      <c r="GI67" s="220"/>
      <c r="GJ67" s="220"/>
      <c r="GK67" s="220"/>
      <c r="GL67" s="220"/>
      <c r="GM67" s="220"/>
      <c r="GN67" s="220"/>
      <c r="GO67" s="220"/>
      <c r="GP67" s="220"/>
      <c r="GQ67" s="220"/>
      <c r="GR67" s="220"/>
      <c r="GS67" s="220"/>
      <c r="GT67" s="220"/>
      <c r="GU67" s="220"/>
      <c r="GV67" s="220"/>
      <c r="GW67" s="220"/>
      <c r="GX67" s="220"/>
      <c r="GY67" s="220"/>
      <c r="GZ67" s="220"/>
      <c r="HA67" s="220"/>
      <c r="HB67" s="220"/>
      <c r="HC67" s="220"/>
      <c r="HD67" s="220"/>
      <c r="HE67" s="220"/>
      <c r="HF67" s="220"/>
      <c r="HG67" s="220"/>
      <c r="HH67" s="220"/>
      <c r="HI67" s="220"/>
      <c r="HJ67" s="220"/>
      <c r="HK67" s="220"/>
      <c r="HL67" s="220"/>
      <c r="HM67" s="220"/>
      <c r="HN67" s="220"/>
      <c r="HO67" s="220"/>
      <c r="HP67" s="220"/>
      <c r="HQ67" s="220"/>
      <c r="HR67" s="220"/>
      <c r="HS67" s="220"/>
      <c r="HT67" s="220"/>
      <c r="HU67" s="220"/>
    </row>
    <row r="68" spans="1:229" s="218" customFormat="1" ht="12" customHeight="1" x14ac:dyDescent="0.25">
      <c r="E68" s="348" t="s">
        <v>183</v>
      </c>
      <c r="F68" s="349"/>
      <c r="G68" s="349"/>
      <c r="H68" s="349"/>
      <c r="I68" s="349"/>
      <c r="J68" s="349"/>
      <c r="K68" s="349"/>
      <c r="L68" s="349"/>
      <c r="M68" s="349"/>
      <c r="N68" s="349"/>
      <c r="O68" s="349"/>
      <c r="P68" s="349"/>
      <c r="Q68" s="350"/>
      <c r="T68" s="334">
        <f>Y68+AD68+AI68+AN68+AS68</f>
        <v>0</v>
      </c>
      <c r="U68" s="335"/>
      <c r="V68" s="336"/>
      <c r="W68" s="221"/>
      <c r="X68" s="221"/>
      <c r="Y68" s="322"/>
      <c r="Z68" s="323"/>
      <c r="AA68" s="324"/>
      <c r="AB68" s="221"/>
      <c r="AC68" s="221"/>
      <c r="AD68" s="322"/>
      <c r="AE68" s="323"/>
      <c r="AF68" s="324"/>
      <c r="AH68" s="221"/>
      <c r="AI68" s="322"/>
      <c r="AJ68" s="323"/>
      <c r="AK68" s="324"/>
      <c r="AL68" s="221"/>
      <c r="AM68" s="221"/>
      <c r="AN68" s="322"/>
      <c r="AO68" s="323"/>
      <c r="AP68" s="324"/>
      <c r="AQ68" s="221"/>
      <c r="AR68" s="221"/>
      <c r="AS68" s="328"/>
      <c r="AT68" s="328"/>
      <c r="AU68" s="328"/>
      <c r="AV68" s="219"/>
      <c r="AW68" s="219"/>
      <c r="AX68" s="219"/>
      <c r="AY68" s="219"/>
      <c r="AZ68" s="219"/>
      <c r="BA68" s="219"/>
      <c r="BB68" s="219"/>
      <c r="BC68" s="219"/>
      <c r="BD68" s="219"/>
      <c r="BE68" s="219"/>
      <c r="BF68" s="219"/>
      <c r="BG68" s="219"/>
      <c r="BH68" s="220"/>
      <c r="BI68" s="220"/>
      <c r="BJ68" s="220"/>
      <c r="BK68" s="220"/>
      <c r="BL68" s="220"/>
      <c r="BM68" s="220"/>
      <c r="BN68" s="220"/>
      <c r="BO68" s="220"/>
      <c r="BP68" s="220"/>
      <c r="BQ68" s="220"/>
      <c r="BR68" s="220"/>
      <c r="BS68" s="220"/>
      <c r="BT68" s="220"/>
      <c r="BU68" s="220"/>
      <c r="BV68" s="220"/>
      <c r="BW68" s="220"/>
      <c r="BX68" s="220"/>
      <c r="BY68" s="220"/>
      <c r="BZ68" s="220"/>
      <c r="CA68" s="220"/>
      <c r="CB68" s="220"/>
      <c r="CC68" s="220"/>
      <c r="CD68" s="220"/>
      <c r="CE68" s="220"/>
      <c r="CF68" s="220"/>
      <c r="CG68" s="220"/>
      <c r="CH68" s="220"/>
      <c r="CI68" s="220"/>
      <c r="CJ68" s="220"/>
      <c r="CK68" s="220"/>
      <c r="CL68" s="220"/>
      <c r="CM68" s="220"/>
      <c r="CN68" s="220"/>
      <c r="CO68" s="220"/>
      <c r="CP68" s="220"/>
      <c r="CQ68" s="220"/>
      <c r="CR68" s="220"/>
      <c r="CS68" s="220"/>
      <c r="CT68" s="220"/>
      <c r="CU68" s="220"/>
      <c r="CV68" s="220"/>
      <c r="CW68" s="220"/>
      <c r="CX68" s="220"/>
      <c r="CY68" s="220"/>
      <c r="CZ68" s="220"/>
      <c r="DA68" s="220"/>
      <c r="DB68" s="220"/>
      <c r="DC68" s="220"/>
      <c r="DD68" s="220"/>
      <c r="DE68" s="220"/>
      <c r="DF68" s="220"/>
      <c r="DG68" s="220"/>
      <c r="DH68" s="220"/>
      <c r="DI68" s="220"/>
      <c r="DJ68" s="220"/>
      <c r="DK68" s="220"/>
      <c r="DL68" s="220"/>
      <c r="DM68" s="220"/>
      <c r="DN68" s="220"/>
      <c r="DO68" s="220"/>
      <c r="DP68" s="220"/>
      <c r="DQ68" s="220"/>
      <c r="DR68" s="220"/>
      <c r="DS68" s="220"/>
      <c r="DT68" s="220"/>
      <c r="DU68" s="220"/>
      <c r="DV68" s="220"/>
      <c r="DW68" s="220"/>
      <c r="DX68" s="220"/>
      <c r="DY68" s="220"/>
      <c r="DZ68" s="220"/>
      <c r="EA68" s="220"/>
      <c r="EB68" s="220"/>
      <c r="EC68" s="220"/>
      <c r="ED68" s="220"/>
      <c r="EE68" s="220"/>
      <c r="EF68" s="220"/>
      <c r="EG68" s="220"/>
      <c r="EH68" s="220"/>
      <c r="EI68" s="220"/>
      <c r="EJ68" s="220"/>
      <c r="EK68" s="220"/>
      <c r="EL68" s="220"/>
      <c r="EM68" s="220"/>
      <c r="EN68" s="220"/>
      <c r="EO68" s="220"/>
      <c r="EP68" s="220"/>
      <c r="EQ68" s="220"/>
      <c r="ER68" s="220"/>
      <c r="ES68" s="220"/>
      <c r="ET68" s="220"/>
      <c r="EU68" s="220"/>
      <c r="EV68" s="220"/>
      <c r="EW68" s="220"/>
      <c r="EX68" s="220"/>
      <c r="EY68" s="220"/>
      <c r="EZ68" s="220"/>
      <c r="FA68" s="220"/>
      <c r="FB68" s="220"/>
      <c r="FC68" s="220"/>
      <c r="FD68" s="220"/>
      <c r="FE68" s="220"/>
      <c r="FF68" s="220"/>
      <c r="FG68" s="220"/>
      <c r="FH68" s="220"/>
      <c r="FI68" s="220"/>
      <c r="FJ68" s="220"/>
      <c r="FK68" s="220"/>
      <c r="FL68" s="220"/>
      <c r="FM68" s="220"/>
      <c r="FN68" s="220"/>
      <c r="FO68" s="220"/>
      <c r="FP68" s="220"/>
      <c r="FQ68" s="220"/>
      <c r="FR68" s="220"/>
      <c r="FS68" s="220"/>
      <c r="FT68" s="220"/>
      <c r="FU68" s="220"/>
      <c r="FV68" s="220"/>
      <c r="FW68" s="220"/>
      <c r="FX68" s="220"/>
      <c r="FY68" s="220"/>
      <c r="FZ68" s="220"/>
      <c r="GA68" s="220"/>
      <c r="GB68" s="220"/>
      <c r="GC68" s="220"/>
      <c r="GD68" s="220"/>
      <c r="GE68" s="220"/>
      <c r="GF68" s="220"/>
      <c r="GG68" s="220"/>
      <c r="GH68" s="220"/>
      <c r="GI68" s="220"/>
      <c r="GJ68" s="220"/>
      <c r="GK68" s="220"/>
      <c r="GL68" s="220"/>
      <c r="GM68" s="220"/>
      <c r="GN68" s="220"/>
      <c r="GO68" s="220"/>
      <c r="GP68" s="220"/>
      <c r="GQ68" s="220"/>
      <c r="GR68" s="220"/>
      <c r="GS68" s="220"/>
      <c r="GT68" s="220"/>
      <c r="GU68" s="220"/>
      <c r="GV68" s="220"/>
      <c r="GW68" s="220"/>
      <c r="GX68" s="220"/>
      <c r="GY68" s="220"/>
      <c r="GZ68" s="220"/>
      <c r="HA68" s="220"/>
      <c r="HB68" s="220"/>
      <c r="HC68" s="220"/>
      <c r="HD68" s="220"/>
      <c r="HE68" s="220"/>
      <c r="HF68" s="220"/>
      <c r="HG68" s="220"/>
      <c r="HH68" s="220"/>
      <c r="HI68" s="220"/>
      <c r="HJ68" s="220"/>
      <c r="HK68" s="220"/>
      <c r="HL68" s="220"/>
      <c r="HM68" s="220"/>
      <c r="HN68" s="220"/>
      <c r="HO68" s="220"/>
      <c r="HP68" s="220"/>
      <c r="HQ68" s="220"/>
      <c r="HR68" s="220"/>
      <c r="HS68" s="220"/>
      <c r="HT68" s="220"/>
      <c r="HU68" s="220"/>
    </row>
    <row r="69" spans="1:229" s="218" customFormat="1" ht="12" customHeight="1" thickBot="1" x14ac:dyDescent="0.3">
      <c r="E69" s="351"/>
      <c r="F69" s="352"/>
      <c r="G69" s="352"/>
      <c r="H69" s="352"/>
      <c r="I69" s="352"/>
      <c r="J69" s="352"/>
      <c r="K69" s="352"/>
      <c r="L69" s="352"/>
      <c r="M69" s="352"/>
      <c r="N69" s="352"/>
      <c r="O69" s="352"/>
      <c r="P69" s="352"/>
      <c r="Q69" s="353"/>
      <c r="T69" s="337"/>
      <c r="U69" s="338"/>
      <c r="V69" s="339"/>
      <c r="W69" s="221"/>
      <c r="X69" s="221"/>
      <c r="Y69" s="325"/>
      <c r="Z69" s="326"/>
      <c r="AA69" s="327"/>
      <c r="AB69" s="221"/>
      <c r="AC69" s="221"/>
      <c r="AD69" s="325"/>
      <c r="AE69" s="326"/>
      <c r="AF69" s="327"/>
      <c r="AH69" s="221"/>
      <c r="AI69" s="325"/>
      <c r="AJ69" s="326"/>
      <c r="AK69" s="327"/>
      <c r="AL69" s="221"/>
      <c r="AM69" s="221"/>
      <c r="AN69" s="325"/>
      <c r="AO69" s="326"/>
      <c r="AP69" s="327"/>
      <c r="AQ69" s="221"/>
      <c r="AR69" s="221"/>
      <c r="AS69" s="328"/>
      <c r="AT69" s="328"/>
      <c r="AU69" s="328"/>
      <c r="AV69" s="219"/>
      <c r="AW69" s="219"/>
      <c r="AX69" s="219"/>
      <c r="AY69" s="219"/>
      <c r="AZ69" s="219"/>
      <c r="BA69" s="219"/>
      <c r="BB69" s="219"/>
      <c r="BC69" s="219"/>
      <c r="BD69" s="219"/>
      <c r="BE69" s="219"/>
      <c r="BF69" s="219"/>
      <c r="BG69" s="219"/>
      <c r="BH69" s="220"/>
      <c r="BI69" s="220"/>
      <c r="BJ69" s="220"/>
      <c r="BK69" s="220"/>
      <c r="BL69" s="220"/>
      <c r="BM69" s="220"/>
      <c r="BN69" s="220"/>
      <c r="BO69" s="220"/>
      <c r="BP69" s="220"/>
      <c r="BQ69" s="220"/>
      <c r="BR69" s="220"/>
      <c r="BS69" s="220"/>
      <c r="BT69" s="220"/>
      <c r="BU69" s="220"/>
      <c r="BV69" s="220"/>
      <c r="BW69" s="220"/>
      <c r="BX69" s="220"/>
      <c r="BY69" s="220"/>
      <c r="BZ69" s="220"/>
      <c r="CA69" s="220"/>
      <c r="CB69" s="220"/>
      <c r="CC69" s="220"/>
      <c r="CD69" s="220"/>
      <c r="CE69" s="220"/>
      <c r="CF69" s="220"/>
      <c r="CG69" s="220"/>
      <c r="CH69" s="220"/>
      <c r="CI69" s="220"/>
      <c r="CJ69" s="220"/>
      <c r="CK69" s="220"/>
      <c r="CL69" s="220"/>
      <c r="CM69" s="220"/>
      <c r="CN69" s="220"/>
      <c r="CO69" s="220"/>
      <c r="CP69" s="220"/>
      <c r="CQ69" s="220"/>
      <c r="CR69" s="220"/>
      <c r="CS69" s="220"/>
      <c r="CT69" s="220"/>
      <c r="CU69" s="220"/>
      <c r="CV69" s="220"/>
      <c r="CW69" s="220"/>
      <c r="CX69" s="220"/>
      <c r="CY69" s="220"/>
      <c r="CZ69" s="220"/>
      <c r="DA69" s="220"/>
      <c r="DB69" s="220"/>
      <c r="DC69" s="220"/>
      <c r="DD69" s="220"/>
      <c r="DE69" s="220"/>
      <c r="DF69" s="220"/>
      <c r="DG69" s="220"/>
      <c r="DH69" s="220"/>
      <c r="DI69" s="220"/>
      <c r="DJ69" s="220"/>
      <c r="DK69" s="220"/>
      <c r="DL69" s="220"/>
      <c r="DM69" s="220"/>
      <c r="DN69" s="220"/>
      <c r="DO69" s="220"/>
      <c r="DP69" s="220"/>
      <c r="DQ69" s="220"/>
      <c r="DR69" s="220"/>
      <c r="DS69" s="220"/>
      <c r="DT69" s="220"/>
      <c r="DU69" s="220"/>
      <c r="DV69" s="220"/>
      <c r="DW69" s="220"/>
      <c r="DX69" s="220"/>
      <c r="DY69" s="220"/>
      <c r="DZ69" s="220"/>
      <c r="EA69" s="220"/>
      <c r="EB69" s="220"/>
      <c r="EC69" s="220"/>
      <c r="ED69" s="220"/>
      <c r="EE69" s="220"/>
      <c r="EF69" s="220"/>
      <c r="EG69" s="220"/>
      <c r="EH69" s="220"/>
      <c r="EI69" s="220"/>
      <c r="EJ69" s="220"/>
      <c r="EK69" s="220"/>
      <c r="EL69" s="220"/>
      <c r="EM69" s="220"/>
      <c r="EN69" s="220"/>
      <c r="EO69" s="220"/>
      <c r="EP69" s="220"/>
      <c r="EQ69" s="220"/>
      <c r="ER69" s="220"/>
      <c r="ES69" s="220"/>
      <c r="ET69" s="220"/>
      <c r="EU69" s="220"/>
      <c r="EV69" s="220"/>
      <c r="EW69" s="220"/>
      <c r="EX69" s="220"/>
      <c r="EY69" s="220"/>
      <c r="EZ69" s="220"/>
      <c r="FA69" s="220"/>
      <c r="FB69" s="220"/>
      <c r="FC69" s="220"/>
      <c r="FD69" s="220"/>
      <c r="FE69" s="220"/>
      <c r="FF69" s="220"/>
      <c r="FG69" s="220"/>
      <c r="FH69" s="220"/>
      <c r="FI69" s="220"/>
      <c r="FJ69" s="220"/>
      <c r="FK69" s="220"/>
      <c r="FL69" s="220"/>
      <c r="FM69" s="220"/>
      <c r="FN69" s="220"/>
      <c r="FO69" s="220"/>
      <c r="FP69" s="220"/>
      <c r="FQ69" s="220"/>
      <c r="FR69" s="220"/>
      <c r="FS69" s="220"/>
      <c r="FT69" s="220"/>
      <c r="FU69" s="220"/>
      <c r="FV69" s="220"/>
      <c r="FW69" s="220"/>
      <c r="FX69" s="220"/>
      <c r="FY69" s="220"/>
      <c r="FZ69" s="220"/>
      <c r="GA69" s="220"/>
      <c r="GB69" s="220"/>
      <c r="GC69" s="220"/>
      <c r="GD69" s="220"/>
      <c r="GE69" s="220"/>
      <c r="GF69" s="220"/>
      <c r="GG69" s="220"/>
      <c r="GH69" s="220"/>
      <c r="GI69" s="220"/>
      <c r="GJ69" s="220"/>
      <c r="GK69" s="220"/>
      <c r="GL69" s="220"/>
      <c r="GM69" s="220"/>
      <c r="GN69" s="220"/>
      <c r="GO69" s="220"/>
      <c r="GP69" s="220"/>
      <c r="GQ69" s="220"/>
      <c r="GR69" s="220"/>
      <c r="GS69" s="220"/>
      <c r="GT69" s="220"/>
      <c r="GU69" s="220"/>
      <c r="GV69" s="220"/>
      <c r="GW69" s="220"/>
      <c r="GX69" s="220"/>
      <c r="GY69" s="220"/>
      <c r="GZ69" s="220"/>
      <c r="HA69" s="220"/>
      <c r="HB69" s="220"/>
      <c r="HC69" s="220"/>
      <c r="HD69" s="220"/>
      <c r="HE69" s="220"/>
      <c r="HF69" s="220"/>
      <c r="HG69" s="220"/>
      <c r="HH69" s="220"/>
      <c r="HI69" s="220"/>
      <c r="HJ69" s="220"/>
      <c r="HK69" s="220"/>
      <c r="HL69" s="220"/>
      <c r="HM69" s="220"/>
      <c r="HN69" s="220"/>
      <c r="HO69" s="220"/>
      <c r="HP69" s="220"/>
      <c r="HQ69" s="220"/>
      <c r="HR69" s="220"/>
      <c r="HS69" s="220"/>
      <c r="HT69" s="220"/>
      <c r="HU69" s="220"/>
    </row>
    <row r="70" spans="1:229" s="218" customFormat="1" ht="12" customHeight="1" thickBot="1" x14ac:dyDescent="0.3">
      <c r="AV70" s="219"/>
      <c r="AW70" s="219"/>
      <c r="AX70" s="219"/>
      <c r="AY70" s="219"/>
      <c r="AZ70" s="219"/>
      <c r="BA70" s="219"/>
      <c r="BB70" s="219"/>
      <c r="BC70" s="219"/>
      <c r="BD70" s="219"/>
      <c r="BE70" s="219"/>
      <c r="BF70" s="219"/>
      <c r="BG70" s="219"/>
      <c r="BH70" s="220"/>
      <c r="BI70" s="220"/>
      <c r="BJ70" s="220"/>
      <c r="BK70" s="220"/>
      <c r="BL70" s="220"/>
      <c r="BM70" s="220"/>
      <c r="BN70" s="220"/>
      <c r="BO70" s="220"/>
      <c r="BP70" s="220"/>
      <c r="BQ70" s="220"/>
      <c r="BR70" s="220"/>
      <c r="BS70" s="220"/>
      <c r="BT70" s="220"/>
      <c r="BU70" s="220"/>
      <c r="BV70" s="220"/>
      <c r="BW70" s="220"/>
      <c r="BX70" s="220"/>
      <c r="BY70" s="220"/>
      <c r="BZ70" s="220"/>
      <c r="CA70" s="220"/>
      <c r="CB70" s="220"/>
      <c r="CC70" s="220"/>
      <c r="CD70" s="220"/>
      <c r="CE70" s="220"/>
      <c r="CF70" s="220"/>
      <c r="CG70" s="220"/>
      <c r="CH70" s="220"/>
      <c r="CI70" s="220"/>
      <c r="CJ70" s="220"/>
      <c r="CK70" s="220"/>
      <c r="CL70" s="220"/>
      <c r="CM70" s="220"/>
      <c r="CN70" s="220"/>
      <c r="CO70" s="220"/>
      <c r="CP70" s="220"/>
      <c r="CQ70" s="220"/>
      <c r="CR70" s="220"/>
      <c r="CS70" s="220"/>
      <c r="CT70" s="220"/>
      <c r="CU70" s="220"/>
      <c r="CV70" s="220"/>
      <c r="CW70" s="220"/>
      <c r="CX70" s="220"/>
      <c r="CY70" s="220"/>
      <c r="CZ70" s="220"/>
      <c r="DA70" s="220"/>
      <c r="DB70" s="220"/>
      <c r="DC70" s="220"/>
      <c r="DD70" s="220"/>
      <c r="DE70" s="220"/>
      <c r="DF70" s="220"/>
      <c r="DG70" s="220"/>
      <c r="DH70" s="220"/>
      <c r="DI70" s="220"/>
      <c r="DJ70" s="220"/>
      <c r="DK70" s="220"/>
      <c r="DL70" s="220"/>
      <c r="DM70" s="220"/>
      <c r="DN70" s="220"/>
      <c r="DO70" s="220"/>
      <c r="DP70" s="220"/>
      <c r="DQ70" s="220"/>
      <c r="DR70" s="220"/>
      <c r="DS70" s="220"/>
      <c r="DT70" s="220"/>
      <c r="DU70" s="220"/>
      <c r="DV70" s="220"/>
      <c r="DW70" s="220"/>
      <c r="DX70" s="220"/>
      <c r="DY70" s="220"/>
      <c r="DZ70" s="220"/>
      <c r="EA70" s="220"/>
      <c r="EB70" s="220"/>
      <c r="EC70" s="220"/>
      <c r="ED70" s="220"/>
      <c r="EE70" s="220"/>
      <c r="EF70" s="220"/>
      <c r="EG70" s="220"/>
      <c r="EH70" s="220"/>
      <c r="EI70" s="220"/>
      <c r="EJ70" s="220"/>
      <c r="EK70" s="220"/>
      <c r="EL70" s="220"/>
      <c r="EM70" s="220"/>
      <c r="EN70" s="220"/>
      <c r="EO70" s="220"/>
      <c r="EP70" s="220"/>
      <c r="EQ70" s="220"/>
      <c r="ER70" s="220"/>
      <c r="ES70" s="220"/>
      <c r="ET70" s="220"/>
      <c r="EU70" s="220"/>
      <c r="EV70" s="220"/>
      <c r="EW70" s="220"/>
      <c r="EX70" s="220"/>
      <c r="EY70" s="220"/>
      <c r="EZ70" s="220"/>
      <c r="FA70" s="220"/>
      <c r="FB70" s="220"/>
      <c r="FC70" s="220"/>
      <c r="FD70" s="220"/>
      <c r="FE70" s="220"/>
      <c r="FF70" s="220"/>
      <c r="FG70" s="220"/>
      <c r="FH70" s="220"/>
      <c r="FI70" s="220"/>
      <c r="FJ70" s="220"/>
      <c r="FK70" s="220"/>
      <c r="FL70" s="220"/>
      <c r="FM70" s="220"/>
      <c r="FN70" s="220"/>
      <c r="FO70" s="220"/>
      <c r="FP70" s="220"/>
      <c r="FQ70" s="220"/>
      <c r="FR70" s="220"/>
      <c r="FS70" s="220"/>
      <c r="FT70" s="220"/>
      <c r="FU70" s="220"/>
      <c r="FV70" s="220"/>
      <c r="FW70" s="220"/>
      <c r="FX70" s="220"/>
      <c r="FY70" s="220"/>
      <c r="FZ70" s="220"/>
      <c r="GA70" s="220"/>
      <c r="GB70" s="220"/>
      <c r="GC70" s="220"/>
      <c r="GD70" s="220"/>
      <c r="GE70" s="220"/>
      <c r="GF70" s="220"/>
      <c r="GG70" s="220"/>
      <c r="GH70" s="220"/>
      <c r="GI70" s="220"/>
      <c r="GJ70" s="220"/>
      <c r="GK70" s="220"/>
      <c r="GL70" s="220"/>
      <c r="GM70" s="220"/>
      <c r="GN70" s="220"/>
      <c r="GO70" s="220"/>
      <c r="GP70" s="220"/>
      <c r="GQ70" s="220"/>
      <c r="GR70" s="220"/>
      <c r="GS70" s="220"/>
      <c r="GT70" s="220"/>
      <c r="GU70" s="220"/>
      <c r="GV70" s="220"/>
      <c r="GW70" s="220"/>
      <c r="GX70" s="220"/>
      <c r="GY70" s="220"/>
      <c r="GZ70" s="220"/>
      <c r="HA70" s="220"/>
      <c r="HB70" s="220"/>
      <c r="HC70" s="220"/>
      <c r="HD70" s="220"/>
      <c r="HE70" s="220"/>
      <c r="HF70" s="220"/>
      <c r="HG70" s="220"/>
      <c r="HH70" s="220"/>
      <c r="HI70" s="220"/>
      <c r="HJ70" s="220"/>
      <c r="HK70" s="220"/>
      <c r="HL70" s="220"/>
      <c r="HM70" s="220"/>
      <c r="HN70" s="220"/>
      <c r="HO70" s="220"/>
      <c r="HP70" s="220"/>
      <c r="HQ70" s="220"/>
      <c r="HR70" s="220"/>
      <c r="HS70" s="220"/>
      <c r="HT70" s="220"/>
      <c r="HU70" s="220"/>
    </row>
    <row r="71" spans="1:229" s="218" customFormat="1" ht="12" customHeight="1" x14ac:dyDescent="0.25">
      <c r="E71" s="356" t="s">
        <v>184</v>
      </c>
      <c r="F71" s="357"/>
      <c r="G71" s="357"/>
      <c r="H71" s="357"/>
      <c r="I71" s="357"/>
      <c r="J71" s="357"/>
      <c r="K71" s="357"/>
      <c r="L71" s="357"/>
      <c r="M71" s="357"/>
      <c r="N71" s="357"/>
      <c r="O71" s="357"/>
      <c r="P71" s="357"/>
      <c r="Q71" s="358"/>
      <c r="T71" s="334">
        <f>Y71+AD71+AI71+AN71+AS71</f>
        <v>0</v>
      </c>
      <c r="U71" s="335"/>
      <c r="V71" s="336"/>
      <c r="W71" s="221"/>
      <c r="X71" s="221"/>
      <c r="Y71" s="322"/>
      <c r="Z71" s="323"/>
      <c r="AA71" s="324"/>
      <c r="AB71" s="221"/>
      <c r="AC71" s="221"/>
      <c r="AD71" s="322"/>
      <c r="AE71" s="323"/>
      <c r="AF71" s="324"/>
      <c r="AH71" s="221"/>
      <c r="AI71" s="322"/>
      <c r="AJ71" s="323"/>
      <c r="AK71" s="324"/>
      <c r="AL71" s="221"/>
      <c r="AM71" s="221"/>
      <c r="AN71" s="322"/>
      <c r="AO71" s="323"/>
      <c r="AP71" s="324"/>
      <c r="AQ71" s="221"/>
      <c r="AR71" s="221"/>
      <c r="AS71" s="328"/>
      <c r="AT71" s="328"/>
      <c r="AU71" s="328"/>
      <c r="AV71" s="219"/>
      <c r="AW71" s="219"/>
      <c r="AX71" s="219"/>
      <c r="AY71" s="219"/>
      <c r="AZ71" s="219"/>
      <c r="BA71" s="219"/>
      <c r="BB71" s="219"/>
      <c r="BC71" s="219"/>
      <c r="BD71" s="219"/>
      <c r="BE71" s="219"/>
      <c r="BF71" s="219"/>
      <c r="BG71" s="219"/>
      <c r="BH71" s="220"/>
      <c r="BI71" s="220"/>
      <c r="BJ71" s="220"/>
      <c r="BK71" s="220"/>
      <c r="BL71" s="220"/>
      <c r="BM71" s="220"/>
      <c r="BN71" s="220"/>
      <c r="BO71" s="220"/>
      <c r="BP71" s="220"/>
      <c r="BQ71" s="220"/>
      <c r="BR71" s="220"/>
      <c r="BS71" s="220"/>
      <c r="BT71" s="220"/>
      <c r="BU71" s="220"/>
      <c r="BV71" s="220"/>
      <c r="BW71" s="220"/>
      <c r="BX71" s="220"/>
      <c r="BY71" s="220"/>
      <c r="BZ71" s="220"/>
      <c r="CA71" s="220"/>
      <c r="CB71" s="220"/>
      <c r="CC71" s="220"/>
      <c r="CD71" s="220"/>
      <c r="CE71" s="220"/>
      <c r="CF71" s="220"/>
      <c r="CG71" s="220"/>
      <c r="CH71" s="220"/>
      <c r="CI71" s="220"/>
      <c r="CJ71" s="220"/>
      <c r="CK71" s="220"/>
      <c r="CL71" s="220"/>
      <c r="CM71" s="220"/>
      <c r="CN71" s="220"/>
      <c r="CO71" s="220"/>
      <c r="CP71" s="220"/>
      <c r="CQ71" s="220"/>
      <c r="CR71" s="220"/>
      <c r="CS71" s="220"/>
      <c r="CT71" s="220"/>
      <c r="CU71" s="220"/>
      <c r="CV71" s="220"/>
      <c r="CW71" s="220"/>
      <c r="CX71" s="220"/>
      <c r="CY71" s="220"/>
      <c r="CZ71" s="220"/>
      <c r="DA71" s="220"/>
      <c r="DB71" s="220"/>
      <c r="DC71" s="220"/>
      <c r="DD71" s="220"/>
      <c r="DE71" s="220"/>
      <c r="DF71" s="220"/>
      <c r="DG71" s="220"/>
      <c r="DH71" s="220"/>
      <c r="DI71" s="220"/>
      <c r="DJ71" s="220"/>
      <c r="DK71" s="220"/>
      <c r="DL71" s="220"/>
      <c r="DM71" s="220"/>
      <c r="DN71" s="220"/>
      <c r="DO71" s="220"/>
      <c r="DP71" s="220"/>
      <c r="DQ71" s="220"/>
      <c r="DR71" s="220"/>
      <c r="DS71" s="220"/>
      <c r="DT71" s="220"/>
      <c r="DU71" s="220"/>
      <c r="DV71" s="220"/>
      <c r="DW71" s="220"/>
      <c r="DX71" s="220"/>
      <c r="DY71" s="220"/>
      <c r="DZ71" s="220"/>
      <c r="EA71" s="220"/>
      <c r="EB71" s="220"/>
      <c r="EC71" s="220"/>
      <c r="ED71" s="220"/>
      <c r="EE71" s="220"/>
      <c r="EF71" s="220"/>
      <c r="EG71" s="220"/>
      <c r="EH71" s="220"/>
      <c r="EI71" s="220"/>
      <c r="EJ71" s="220"/>
      <c r="EK71" s="220"/>
      <c r="EL71" s="220"/>
      <c r="EM71" s="220"/>
      <c r="EN71" s="220"/>
      <c r="EO71" s="220"/>
      <c r="EP71" s="220"/>
      <c r="EQ71" s="220"/>
      <c r="ER71" s="220"/>
      <c r="ES71" s="220"/>
      <c r="ET71" s="220"/>
      <c r="EU71" s="220"/>
      <c r="EV71" s="220"/>
      <c r="EW71" s="220"/>
      <c r="EX71" s="220"/>
      <c r="EY71" s="220"/>
      <c r="EZ71" s="220"/>
      <c r="FA71" s="220"/>
      <c r="FB71" s="220"/>
      <c r="FC71" s="220"/>
      <c r="FD71" s="220"/>
      <c r="FE71" s="220"/>
      <c r="FF71" s="220"/>
      <c r="FG71" s="220"/>
      <c r="FH71" s="220"/>
      <c r="FI71" s="220"/>
      <c r="FJ71" s="220"/>
      <c r="FK71" s="220"/>
      <c r="FL71" s="220"/>
      <c r="FM71" s="220"/>
      <c r="FN71" s="220"/>
      <c r="FO71" s="220"/>
      <c r="FP71" s="220"/>
      <c r="FQ71" s="220"/>
      <c r="FR71" s="220"/>
      <c r="FS71" s="220"/>
      <c r="FT71" s="220"/>
      <c r="FU71" s="220"/>
      <c r="FV71" s="220"/>
      <c r="FW71" s="220"/>
      <c r="FX71" s="220"/>
      <c r="FY71" s="220"/>
      <c r="FZ71" s="220"/>
      <c r="GA71" s="220"/>
      <c r="GB71" s="220"/>
      <c r="GC71" s="220"/>
      <c r="GD71" s="220"/>
      <c r="GE71" s="220"/>
      <c r="GF71" s="220"/>
      <c r="GG71" s="220"/>
      <c r="GH71" s="220"/>
      <c r="GI71" s="220"/>
      <c r="GJ71" s="220"/>
      <c r="GK71" s="220"/>
      <c r="GL71" s="220"/>
      <c r="GM71" s="220"/>
      <c r="GN71" s="220"/>
      <c r="GO71" s="220"/>
      <c r="GP71" s="220"/>
      <c r="GQ71" s="220"/>
      <c r="GR71" s="220"/>
      <c r="GS71" s="220"/>
      <c r="GT71" s="220"/>
      <c r="GU71" s="220"/>
      <c r="GV71" s="220"/>
      <c r="GW71" s="220"/>
      <c r="GX71" s="220"/>
      <c r="GY71" s="220"/>
      <c r="GZ71" s="220"/>
      <c r="HA71" s="220"/>
      <c r="HB71" s="220"/>
      <c r="HC71" s="220"/>
      <c r="HD71" s="220"/>
      <c r="HE71" s="220"/>
      <c r="HF71" s="220"/>
      <c r="HG71" s="220"/>
      <c r="HH71" s="220"/>
      <c r="HI71" s="220"/>
      <c r="HJ71" s="220"/>
      <c r="HK71" s="220"/>
      <c r="HL71" s="220"/>
      <c r="HM71" s="220"/>
      <c r="HN71" s="220"/>
      <c r="HO71" s="220"/>
      <c r="HP71" s="220"/>
      <c r="HQ71" s="220"/>
      <c r="HR71" s="220"/>
      <c r="HS71" s="220"/>
      <c r="HT71" s="220"/>
      <c r="HU71" s="220"/>
    </row>
    <row r="72" spans="1:229" s="218" customFormat="1" ht="12" customHeight="1" thickBot="1" x14ac:dyDescent="0.3">
      <c r="E72" s="359"/>
      <c r="F72" s="360"/>
      <c r="G72" s="360"/>
      <c r="H72" s="360"/>
      <c r="I72" s="360"/>
      <c r="J72" s="360"/>
      <c r="K72" s="360"/>
      <c r="L72" s="360"/>
      <c r="M72" s="360"/>
      <c r="N72" s="360"/>
      <c r="O72" s="360"/>
      <c r="P72" s="360"/>
      <c r="Q72" s="361"/>
      <c r="T72" s="337"/>
      <c r="U72" s="338"/>
      <c r="V72" s="339"/>
      <c r="W72" s="221"/>
      <c r="X72" s="221"/>
      <c r="Y72" s="325"/>
      <c r="Z72" s="326"/>
      <c r="AA72" s="327"/>
      <c r="AB72" s="221"/>
      <c r="AC72" s="221"/>
      <c r="AD72" s="325"/>
      <c r="AE72" s="326"/>
      <c r="AF72" s="327"/>
      <c r="AH72" s="221"/>
      <c r="AI72" s="325"/>
      <c r="AJ72" s="326"/>
      <c r="AK72" s="327"/>
      <c r="AL72" s="221"/>
      <c r="AM72" s="221"/>
      <c r="AN72" s="325"/>
      <c r="AO72" s="326"/>
      <c r="AP72" s="327"/>
      <c r="AQ72" s="221"/>
      <c r="AR72" s="221"/>
      <c r="AS72" s="328"/>
      <c r="AT72" s="328"/>
      <c r="AU72" s="328"/>
      <c r="AV72" s="219"/>
      <c r="AW72" s="219"/>
      <c r="AX72" s="219"/>
      <c r="AY72" s="219"/>
      <c r="AZ72" s="219"/>
      <c r="BA72" s="219"/>
      <c r="BB72" s="219"/>
      <c r="BC72" s="219"/>
      <c r="BD72" s="219"/>
      <c r="BE72" s="219"/>
      <c r="BF72" s="219"/>
      <c r="BG72" s="219"/>
      <c r="BH72" s="220"/>
      <c r="BI72" s="220"/>
      <c r="BJ72" s="220"/>
      <c r="BK72" s="220"/>
      <c r="BL72" s="220"/>
      <c r="BM72" s="220"/>
      <c r="BN72" s="220"/>
      <c r="BO72" s="220"/>
      <c r="BP72" s="220"/>
      <c r="BQ72" s="220"/>
      <c r="BR72" s="220"/>
      <c r="BS72" s="220"/>
      <c r="BT72" s="220"/>
      <c r="BU72" s="220"/>
      <c r="BV72" s="220"/>
      <c r="BW72" s="220"/>
      <c r="BX72" s="220"/>
      <c r="BY72" s="220"/>
      <c r="BZ72" s="220"/>
      <c r="CA72" s="220"/>
      <c r="CB72" s="220"/>
      <c r="CC72" s="220"/>
      <c r="CD72" s="220"/>
      <c r="CE72" s="220"/>
      <c r="CF72" s="220"/>
      <c r="CG72" s="220"/>
      <c r="CH72" s="220"/>
      <c r="CI72" s="220"/>
      <c r="CJ72" s="220"/>
      <c r="CK72" s="220"/>
      <c r="CL72" s="220"/>
      <c r="CM72" s="220"/>
      <c r="CN72" s="220"/>
      <c r="CO72" s="220"/>
      <c r="CP72" s="220"/>
      <c r="CQ72" s="220"/>
      <c r="CR72" s="220"/>
      <c r="CS72" s="220"/>
      <c r="CT72" s="220"/>
      <c r="CU72" s="220"/>
      <c r="CV72" s="220"/>
      <c r="CW72" s="220"/>
      <c r="CX72" s="220"/>
      <c r="CY72" s="220"/>
      <c r="CZ72" s="220"/>
      <c r="DA72" s="220"/>
      <c r="DB72" s="220"/>
      <c r="DC72" s="220"/>
      <c r="DD72" s="220"/>
      <c r="DE72" s="220"/>
      <c r="DF72" s="220"/>
      <c r="DG72" s="220"/>
      <c r="DH72" s="220"/>
      <c r="DI72" s="220"/>
      <c r="DJ72" s="220"/>
      <c r="DK72" s="220"/>
      <c r="DL72" s="220"/>
      <c r="DM72" s="220"/>
      <c r="DN72" s="220"/>
      <c r="DO72" s="220"/>
      <c r="DP72" s="220"/>
      <c r="DQ72" s="220"/>
      <c r="DR72" s="220"/>
      <c r="DS72" s="220"/>
      <c r="DT72" s="220"/>
      <c r="DU72" s="220"/>
      <c r="DV72" s="220"/>
      <c r="DW72" s="220"/>
      <c r="DX72" s="220"/>
      <c r="DY72" s="220"/>
      <c r="DZ72" s="220"/>
      <c r="EA72" s="220"/>
      <c r="EB72" s="220"/>
      <c r="EC72" s="220"/>
      <c r="ED72" s="220"/>
      <c r="EE72" s="220"/>
      <c r="EF72" s="220"/>
      <c r="EG72" s="220"/>
      <c r="EH72" s="220"/>
      <c r="EI72" s="220"/>
      <c r="EJ72" s="220"/>
      <c r="EK72" s="220"/>
      <c r="EL72" s="220"/>
      <c r="EM72" s="220"/>
      <c r="EN72" s="220"/>
      <c r="EO72" s="220"/>
      <c r="EP72" s="220"/>
      <c r="EQ72" s="220"/>
      <c r="ER72" s="220"/>
      <c r="ES72" s="220"/>
      <c r="ET72" s="220"/>
      <c r="EU72" s="220"/>
      <c r="EV72" s="220"/>
      <c r="EW72" s="220"/>
      <c r="EX72" s="220"/>
      <c r="EY72" s="220"/>
      <c r="EZ72" s="220"/>
      <c r="FA72" s="220"/>
      <c r="FB72" s="220"/>
      <c r="FC72" s="220"/>
      <c r="FD72" s="220"/>
      <c r="FE72" s="220"/>
      <c r="FF72" s="220"/>
      <c r="FG72" s="220"/>
      <c r="FH72" s="220"/>
      <c r="FI72" s="220"/>
      <c r="FJ72" s="220"/>
      <c r="FK72" s="220"/>
      <c r="FL72" s="220"/>
      <c r="FM72" s="220"/>
      <c r="FN72" s="220"/>
      <c r="FO72" s="220"/>
      <c r="FP72" s="220"/>
      <c r="FQ72" s="220"/>
      <c r="FR72" s="220"/>
      <c r="FS72" s="220"/>
      <c r="FT72" s="220"/>
      <c r="FU72" s="220"/>
      <c r="FV72" s="220"/>
      <c r="FW72" s="220"/>
      <c r="FX72" s="220"/>
      <c r="FY72" s="220"/>
      <c r="FZ72" s="220"/>
      <c r="GA72" s="220"/>
      <c r="GB72" s="220"/>
      <c r="GC72" s="220"/>
      <c r="GD72" s="220"/>
      <c r="GE72" s="220"/>
      <c r="GF72" s="220"/>
      <c r="GG72" s="220"/>
      <c r="GH72" s="220"/>
      <c r="GI72" s="220"/>
      <c r="GJ72" s="220"/>
      <c r="GK72" s="220"/>
      <c r="GL72" s="220"/>
      <c r="GM72" s="220"/>
      <c r="GN72" s="220"/>
      <c r="GO72" s="220"/>
      <c r="GP72" s="220"/>
      <c r="GQ72" s="220"/>
      <c r="GR72" s="220"/>
      <c r="GS72" s="220"/>
      <c r="GT72" s="220"/>
      <c r="GU72" s="220"/>
      <c r="GV72" s="220"/>
      <c r="GW72" s="220"/>
      <c r="GX72" s="220"/>
      <c r="GY72" s="220"/>
      <c r="GZ72" s="220"/>
      <c r="HA72" s="220"/>
      <c r="HB72" s="220"/>
      <c r="HC72" s="220"/>
      <c r="HD72" s="220"/>
      <c r="HE72" s="220"/>
      <c r="HF72" s="220"/>
      <c r="HG72" s="220"/>
      <c r="HH72" s="220"/>
      <c r="HI72" s="220"/>
      <c r="HJ72" s="220"/>
      <c r="HK72" s="220"/>
      <c r="HL72" s="220"/>
      <c r="HM72" s="220"/>
      <c r="HN72" s="220"/>
      <c r="HO72" s="220"/>
      <c r="HP72" s="220"/>
      <c r="HQ72" s="220"/>
      <c r="HR72" s="220"/>
      <c r="HS72" s="220"/>
      <c r="HT72" s="220"/>
      <c r="HU72" s="220"/>
    </row>
    <row r="73" spans="1:229" ht="12" customHeight="1" x14ac:dyDescent="0.25">
      <c r="AV73" s="104"/>
      <c r="AW73" s="104"/>
      <c r="AX73" s="104"/>
      <c r="AY73" s="104"/>
      <c r="AZ73" s="104"/>
      <c r="BA73" s="104"/>
      <c r="BB73" s="104"/>
      <c r="BC73" s="104"/>
      <c r="BD73" s="104"/>
      <c r="BE73" s="104"/>
      <c r="BF73" s="104"/>
      <c r="BG73" s="104"/>
      <c r="BH73" s="105"/>
      <c r="BI73" s="105"/>
      <c r="BJ73" s="105"/>
      <c r="BK73" s="105"/>
      <c r="BL73" s="105"/>
      <c r="BM73" s="105"/>
      <c r="BN73" s="105"/>
      <c r="BO73" s="105"/>
      <c r="BP73" s="105"/>
      <c r="BQ73" s="105"/>
      <c r="BR73" s="105"/>
      <c r="BS73" s="105"/>
      <c r="BT73" s="105"/>
      <c r="BU73" s="105"/>
      <c r="BV73" s="105"/>
      <c r="BW73" s="105"/>
      <c r="BX73" s="105"/>
      <c r="BY73" s="105"/>
      <c r="BZ73" s="105"/>
      <c r="CA73" s="105"/>
      <c r="CB73" s="105"/>
      <c r="CC73" s="105"/>
      <c r="CD73" s="105"/>
      <c r="CE73" s="105"/>
      <c r="CF73" s="105"/>
      <c r="CG73" s="105"/>
      <c r="CH73" s="105"/>
      <c r="CI73" s="105"/>
      <c r="CJ73" s="105"/>
      <c r="CK73" s="105"/>
      <c r="CL73" s="105"/>
      <c r="CM73" s="105"/>
      <c r="CN73" s="105"/>
      <c r="CO73" s="105"/>
      <c r="CP73" s="105"/>
      <c r="CQ73" s="105"/>
      <c r="CR73" s="105"/>
      <c r="CS73" s="105"/>
      <c r="CT73" s="105"/>
      <c r="CU73" s="105"/>
      <c r="CV73" s="105"/>
      <c r="CW73" s="105"/>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05"/>
      <c r="EB73" s="105"/>
      <c r="EC73" s="105"/>
      <c r="ED73" s="105"/>
      <c r="EE73" s="105"/>
      <c r="EF73" s="105"/>
      <c r="EG73" s="105"/>
      <c r="EH73" s="105"/>
      <c r="EI73" s="105"/>
      <c r="EJ73" s="105"/>
      <c r="EK73" s="105"/>
      <c r="EL73" s="105"/>
      <c r="EM73" s="105"/>
      <c r="EN73" s="105"/>
      <c r="EO73" s="105"/>
      <c r="EP73" s="105"/>
      <c r="EQ73" s="105"/>
      <c r="ER73" s="105"/>
      <c r="ES73" s="105"/>
      <c r="ET73" s="105"/>
      <c r="EU73" s="105"/>
      <c r="EV73" s="105"/>
      <c r="EW73" s="105"/>
      <c r="EX73" s="105"/>
      <c r="EY73" s="105"/>
      <c r="EZ73" s="105"/>
      <c r="FA73" s="105"/>
      <c r="FB73" s="105"/>
      <c r="FC73" s="105"/>
      <c r="FD73" s="105"/>
      <c r="FE73" s="105"/>
      <c r="FF73" s="105"/>
      <c r="FG73" s="105"/>
      <c r="FH73" s="105"/>
      <c r="FI73" s="105"/>
      <c r="FJ73" s="105"/>
      <c r="FK73" s="105"/>
      <c r="FL73" s="105"/>
      <c r="FM73" s="105"/>
      <c r="FN73" s="105"/>
      <c r="FO73" s="105"/>
      <c r="FP73" s="105"/>
      <c r="FQ73" s="105"/>
      <c r="FR73" s="105"/>
      <c r="FS73" s="105"/>
      <c r="FT73" s="105"/>
      <c r="FU73" s="105"/>
      <c r="FV73" s="105"/>
      <c r="FW73" s="105"/>
      <c r="FX73" s="105"/>
      <c r="FY73" s="105"/>
      <c r="FZ73" s="105"/>
      <c r="GA73" s="105"/>
      <c r="GB73" s="105"/>
      <c r="GC73" s="105"/>
      <c r="GD73" s="105"/>
      <c r="GE73" s="105"/>
      <c r="GF73" s="105"/>
      <c r="GG73" s="105"/>
      <c r="GH73" s="105"/>
      <c r="GI73" s="105"/>
      <c r="GJ73" s="105"/>
      <c r="GK73" s="105"/>
      <c r="GL73" s="105"/>
      <c r="GM73" s="105"/>
      <c r="GN73" s="105"/>
      <c r="GO73" s="105"/>
      <c r="GP73" s="105"/>
      <c r="GQ73" s="105"/>
      <c r="GR73" s="105"/>
      <c r="GS73" s="105"/>
      <c r="GT73" s="105"/>
      <c r="GU73" s="105"/>
      <c r="GV73" s="105"/>
      <c r="GW73" s="105"/>
      <c r="GX73" s="105"/>
      <c r="GY73" s="105"/>
      <c r="GZ73" s="105"/>
      <c r="HA73" s="105"/>
      <c r="HB73" s="105"/>
      <c r="HC73" s="105"/>
      <c r="HD73" s="105"/>
      <c r="HE73" s="105"/>
      <c r="HF73" s="105"/>
      <c r="HG73" s="105"/>
      <c r="HH73" s="105"/>
      <c r="HI73" s="105"/>
      <c r="HJ73" s="105"/>
      <c r="HK73" s="105"/>
      <c r="HL73" s="105"/>
      <c r="HM73" s="105"/>
      <c r="HN73" s="105"/>
      <c r="HO73" s="105"/>
      <c r="HP73" s="105"/>
      <c r="HQ73" s="105"/>
      <c r="HR73" s="105"/>
      <c r="HS73" s="105"/>
      <c r="HT73" s="105"/>
      <c r="HU73" s="105"/>
    </row>
    <row r="74" spans="1:229" ht="12" customHeight="1" x14ac:dyDescent="0.25">
      <c r="AV74" s="104"/>
      <c r="AW74" s="104"/>
      <c r="AX74" s="104"/>
      <c r="AY74" s="104"/>
      <c r="AZ74" s="104"/>
      <c r="BA74" s="104"/>
      <c r="BB74" s="104"/>
      <c r="BC74" s="104"/>
      <c r="BD74" s="104"/>
      <c r="BE74" s="104"/>
      <c r="BF74" s="104"/>
      <c r="BG74" s="104"/>
      <c r="BH74" s="105"/>
      <c r="BI74" s="105"/>
      <c r="BJ74" s="105"/>
      <c r="BK74" s="105"/>
      <c r="BL74" s="105"/>
      <c r="BM74" s="105"/>
      <c r="BN74" s="105"/>
      <c r="BO74" s="105"/>
      <c r="BP74" s="105"/>
      <c r="BQ74" s="105"/>
      <c r="BR74" s="105"/>
      <c r="BS74" s="105"/>
      <c r="BT74" s="105"/>
      <c r="BU74" s="105"/>
      <c r="BV74" s="105"/>
      <c r="BW74" s="105"/>
      <c r="BX74" s="105"/>
      <c r="BY74" s="105"/>
      <c r="BZ74" s="105"/>
      <c r="CA74" s="105"/>
      <c r="CB74" s="105"/>
      <c r="CC74" s="105"/>
      <c r="CD74" s="105"/>
      <c r="CE74" s="105"/>
      <c r="CF74" s="105"/>
      <c r="CG74" s="105"/>
      <c r="CH74" s="105"/>
      <c r="CI74" s="105"/>
      <c r="CJ74" s="105"/>
      <c r="CK74" s="105"/>
      <c r="CL74" s="105"/>
      <c r="CM74" s="105"/>
      <c r="CN74" s="105"/>
      <c r="CO74" s="105"/>
      <c r="CP74" s="105"/>
      <c r="CQ74" s="105"/>
      <c r="CR74" s="105"/>
      <c r="CS74" s="105"/>
      <c r="CT74" s="105"/>
      <c r="CU74" s="105"/>
      <c r="CV74" s="105"/>
      <c r="CW74" s="105"/>
      <c r="CX74" s="105"/>
      <c r="CY74" s="105"/>
      <c r="CZ74" s="105"/>
      <c r="DA74" s="105"/>
      <c r="DB74" s="105"/>
      <c r="DC74" s="105"/>
      <c r="DD74" s="105"/>
      <c r="DE74" s="105"/>
      <c r="DF74" s="105"/>
      <c r="DG74" s="105"/>
      <c r="DH74" s="105"/>
      <c r="DI74" s="105"/>
      <c r="DJ74" s="105"/>
      <c r="DK74" s="105"/>
      <c r="DL74" s="105"/>
      <c r="DM74" s="105"/>
      <c r="DN74" s="105"/>
      <c r="DO74" s="105"/>
      <c r="DP74" s="105"/>
      <c r="DQ74" s="105"/>
      <c r="DR74" s="105"/>
      <c r="DS74" s="105"/>
      <c r="DT74" s="105"/>
      <c r="DU74" s="105"/>
      <c r="DV74" s="105"/>
      <c r="DW74" s="105"/>
      <c r="DX74" s="105"/>
      <c r="DY74" s="105"/>
      <c r="DZ74" s="105"/>
      <c r="EA74" s="105"/>
      <c r="EB74" s="105"/>
      <c r="EC74" s="105"/>
      <c r="ED74" s="105"/>
      <c r="EE74" s="105"/>
      <c r="EF74" s="105"/>
      <c r="EG74" s="105"/>
      <c r="EH74" s="105"/>
      <c r="EI74" s="105"/>
      <c r="EJ74" s="105"/>
      <c r="EK74" s="105"/>
      <c r="EL74" s="105"/>
      <c r="EM74" s="105"/>
      <c r="EN74" s="105"/>
      <c r="EO74" s="105"/>
      <c r="EP74" s="105"/>
      <c r="EQ74" s="105"/>
      <c r="ER74" s="105"/>
      <c r="ES74" s="105"/>
      <c r="ET74" s="105"/>
      <c r="EU74" s="105"/>
      <c r="EV74" s="105"/>
      <c r="EW74" s="105"/>
      <c r="EX74" s="105"/>
      <c r="EY74" s="105"/>
      <c r="EZ74" s="105"/>
      <c r="FA74" s="105"/>
      <c r="FB74" s="105"/>
      <c r="FC74" s="105"/>
      <c r="FD74" s="105"/>
      <c r="FE74" s="105"/>
      <c r="FF74" s="105"/>
      <c r="FG74" s="105"/>
      <c r="FH74" s="105"/>
      <c r="FI74" s="105"/>
      <c r="FJ74" s="105"/>
      <c r="FK74" s="105"/>
      <c r="FL74" s="105"/>
      <c r="FM74" s="105"/>
      <c r="FN74" s="105"/>
      <c r="FO74" s="105"/>
      <c r="FP74" s="105"/>
      <c r="FQ74" s="105"/>
      <c r="FR74" s="105"/>
      <c r="FS74" s="105"/>
      <c r="FT74" s="105"/>
      <c r="FU74" s="105"/>
      <c r="FV74" s="105"/>
      <c r="FW74" s="105"/>
      <c r="FX74" s="105"/>
      <c r="FY74" s="105"/>
      <c r="FZ74" s="105"/>
      <c r="GA74" s="105"/>
      <c r="GB74" s="105"/>
      <c r="GC74" s="105"/>
      <c r="GD74" s="105"/>
      <c r="GE74" s="105"/>
      <c r="GF74" s="105"/>
      <c r="GG74" s="105"/>
      <c r="GH74" s="105"/>
      <c r="GI74" s="105"/>
      <c r="GJ74" s="105"/>
      <c r="GK74" s="105"/>
      <c r="GL74" s="105"/>
      <c r="GM74" s="105"/>
      <c r="GN74" s="105"/>
      <c r="GO74" s="105"/>
      <c r="GP74" s="105"/>
      <c r="GQ74" s="105"/>
      <c r="GR74" s="105"/>
      <c r="GS74" s="105"/>
      <c r="GT74" s="105"/>
      <c r="GU74" s="105"/>
      <c r="GV74" s="105"/>
      <c r="GW74" s="105"/>
      <c r="GX74" s="105"/>
      <c r="GY74" s="105"/>
      <c r="GZ74" s="105"/>
      <c r="HA74" s="105"/>
      <c r="HB74" s="105"/>
      <c r="HC74" s="105"/>
      <c r="HD74" s="105"/>
      <c r="HE74" s="105"/>
      <c r="HF74" s="105"/>
      <c r="HG74" s="105"/>
      <c r="HH74" s="105"/>
      <c r="HI74" s="105"/>
      <c r="HJ74" s="105"/>
      <c r="HK74" s="105"/>
      <c r="HL74" s="105"/>
      <c r="HM74" s="105"/>
      <c r="HN74" s="105"/>
      <c r="HO74" s="105"/>
      <c r="HP74" s="105"/>
      <c r="HQ74" s="105"/>
      <c r="HR74" s="105"/>
      <c r="HS74" s="105"/>
      <c r="HT74" s="105"/>
      <c r="HU74" s="105"/>
    </row>
    <row r="75" spans="1:229" ht="12" customHeight="1" x14ac:dyDescent="0.25">
      <c r="AV75" s="104"/>
      <c r="AW75" s="104"/>
      <c r="AX75" s="104"/>
      <c r="AY75" s="104"/>
      <c r="AZ75" s="104"/>
      <c r="BA75" s="104"/>
      <c r="BB75" s="104"/>
      <c r="BC75" s="104"/>
      <c r="BD75" s="104"/>
      <c r="BE75" s="104"/>
      <c r="BF75" s="104"/>
      <c r="BG75" s="104"/>
      <c r="BH75" s="105"/>
      <c r="BI75" s="105"/>
      <c r="BJ75" s="105"/>
      <c r="BK75" s="105"/>
      <c r="BL75" s="105"/>
      <c r="BM75" s="105"/>
      <c r="BN75" s="105"/>
      <c r="BO75" s="105"/>
      <c r="BP75" s="105"/>
      <c r="BQ75" s="105"/>
      <c r="BR75" s="105"/>
      <c r="BS75" s="105"/>
      <c r="BT75" s="105"/>
      <c r="BU75" s="105"/>
      <c r="BV75" s="105"/>
      <c r="BW75" s="105"/>
      <c r="BX75" s="105"/>
      <c r="BY75" s="105"/>
      <c r="BZ75" s="105"/>
      <c r="CA75" s="105"/>
      <c r="CB75" s="105"/>
      <c r="CC75" s="105"/>
      <c r="CD75" s="105"/>
      <c r="CE75" s="105"/>
      <c r="CF75" s="105"/>
      <c r="CG75" s="105"/>
      <c r="CH75" s="105"/>
      <c r="CI75" s="105"/>
      <c r="CJ75" s="105"/>
      <c r="CK75" s="105"/>
      <c r="CL75" s="105"/>
      <c r="CM75" s="105"/>
      <c r="CN75" s="105"/>
      <c r="CO75" s="105"/>
      <c r="CP75" s="105"/>
      <c r="CQ75" s="105"/>
      <c r="CR75" s="105"/>
      <c r="CS75" s="105"/>
      <c r="CT75" s="105"/>
      <c r="CU75" s="105"/>
      <c r="CV75" s="105"/>
      <c r="CW75" s="105"/>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c r="DU75" s="105"/>
      <c r="DV75" s="105"/>
      <c r="DW75" s="105"/>
      <c r="DX75" s="105"/>
      <c r="DY75" s="105"/>
      <c r="DZ75" s="105"/>
      <c r="EA75" s="105"/>
      <c r="EB75" s="105"/>
      <c r="EC75" s="105"/>
      <c r="ED75" s="105"/>
      <c r="EE75" s="105"/>
      <c r="EF75" s="105"/>
      <c r="EG75" s="105"/>
      <c r="EH75" s="105"/>
      <c r="EI75" s="105"/>
      <c r="EJ75" s="105"/>
      <c r="EK75" s="105"/>
      <c r="EL75" s="105"/>
      <c r="EM75" s="105"/>
      <c r="EN75" s="105"/>
      <c r="EO75" s="105"/>
      <c r="EP75" s="105"/>
      <c r="EQ75" s="105"/>
      <c r="ER75" s="105"/>
      <c r="ES75" s="105"/>
      <c r="ET75" s="105"/>
      <c r="EU75" s="105"/>
      <c r="EV75" s="105"/>
      <c r="EW75" s="105"/>
      <c r="EX75" s="105"/>
      <c r="EY75" s="105"/>
      <c r="EZ75" s="105"/>
      <c r="FA75" s="105"/>
      <c r="FB75" s="105"/>
      <c r="FC75" s="105"/>
      <c r="FD75" s="105"/>
      <c r="FE75" s="105"/>
      <c r="FF75" s="105"/>
      <c r="FG75" s="105"/>
      <c r="FH75" s="105"/>
      <c r="FI75" s="105"/>
      <c r="FJ75" s="105"/>
      <c r="FK75" s="105"/>
      <c r="FL75" s="105"/>
      <c r="FM75" s="105"/>
      <c r="FN75" s="105"/>
      <c r="FO75" s="105"/>
      <c r="FP75" s="105"/>
      <c r="FQ75" s="105"/>
      <c r="FR75" s="105"/>
      <c r="FS75" s="105"/>
      <c r="FT75" s="105"/>
      <c r="FU75" s="105"/>
      <c r="FV75" s="105"/>
      <c r="FW75" s="105"/>
      <c r="FX75" s="105"/>
      <c r="FY75" s="105"/>
      <c r="FZ75" s="105"/>
      <c r="GA75" s="105"/>
      <c r="GB75" s="105"/>
      <c r="GC75" s="105"/>
      <c r="GD75" s="105"/>
      <c r="GE75" s="105"/>
      <c r="GF75" s="105"/>
      <c r="GG75" s="105"/>
      <c r="GH75" s="105"/>
      <c r="GI75" s="105"/>
      <c r="GJ75" s="105"/>
      <c r="GK75" s="105"/>
      <c r="GL75" s="105"/>
      <c r="GM75" s="105"/>
      <c r="GN75" s="105"/>
      <c r="GO75" s="105"/>
      <c r="GP75" s="105"/>
      <c r="GQ75" s="105"/>
      <c r="GR75" s="105"/>
      <c r="GS75" s="105"/>
      <c r="GT75" s="105"/>
      <c r="GU75" s="105"/>
      <c r="GV75" s="105"/>
      <c r="GW75" s="105"/>
      <c r="GX75" s="105"/>
      <c r="GY75" s="105"/>
      <c r="GZ75" s="105"/>
      <c r="HA75" s="105"/>
      <c r="HB75" s="105"/>
      <c r="HC75" s="105"/>
      <c r="HD75" s="105"/>
      <c r="HE75" s="105"/>
      <c r="HF75" s="105"/>
      <c r="HG75" s="105"/>
      <c r="HH75" s="105"/>
      <c r="HI75" s="105"/>
      <c r="HJ75" s="105"/>
      <c r="HK75" s="105"/>
      <c r="HL75" s="105"/>
      <c r="HM75" s="105"/>
      <c r="HN75" s="105"/>
      <c r="HO75" s="105"/>
      <c r="HP75" s="105"/>
      <c r="HQ75" s="105"/>
      <c r="HR75" s="105"/>
      <c r="HS75" s="105"/>
      <c r="HT75" s="105"/>
      <c r="HU75" s="105"/>
    </row>
    <row r="76" spans="1:229" ht="12" customHeight="1" x14ac:dyDescent="0.25">
      <c r="A76" s="295" t="s">
        <v>185</v>
      </c>
      <c r="B76" s="295"/>
      <c r="C76" s="295"/>
      <c r="D76" s="295"/>
      <c r="E76" s="295"/>
      <c r="F76" s="295"/>
      <c r="G76" s="295"/>
      <c r="H76" s="295"/>
      <c r="I76" s="295"/>
      <c r="J76" s="295"/>
      <c r="K76" s="295"/>
      <c r="L76" s="295"/>
      <c r="M76" s="295"/>
      <c r="N76" s="295"/>
      <c r="O76" s="295"/>
      <c r="P76" s="295"/>
      <c r="Q76" s="295"/>
      <c r="R76" s="295"/>
      <c r="S76" s="295"/>
      <c r="T76" s="295"/>
      <c r="U76" s="295"/>
      <c r="V76" s="295"/>
      <c r="W76" s="295"/>
      <c r="X76" s="295"/>
      <c r="Y76" s="295"/>
      <c r="Z76" s="295"/>
      <c r="AA76" s="295"/>
      <c r="AB76" s="295"/>
      <c r="AC76" s="295"/>
      <c r="AD76" s="295"/>
      <c r="AE76" s="295"/>
      <c r="AF76" s="295"/>
      <c r="AG76" s="295"/>
      <c r="AH76" s="295"/>
      <c r="AI76" s="295"/>
      <c r="AJ76" s="295"/>
      <c r="AK76" s="295"/>
      <c r="AL76" s="295"/>
      <c r="AM76" s="295"/>
      <c r="AN76" s="295"/>
      <c r="AO76" s="295"/>
      <c r="AP76" s="295"/>
      <c r="AQ76" s="295"/>
      <c r="AR76" s="295"/>
      <c r="AS76" s="295"/>
      <c r="AT76" s="295"/>
      <c r="AU76" s="295"/>
      <c r="AV76" s="104"/>
      <c r="AW76" s="104"/>
      <c r="AX76" s="104"/>
      <c r="AY76" s="104"/>
      <c r="AZ76" s="104"/>
      <c r="BA76" s="104"/>
      <c r="BB76" s="104"/>
      <c r="BC76" s="104"/>
      <c r="BD76" s="104"/>
      <c r="BE76" s="104"/>
      <c r="BF76" s="104"/>
      <c r="BG76" s="104"/>
      <c r="BH76" s="105"/>
      <c r="BI76" s="105"/>
      <c r="BJ76" s="105"/>
      <c r="BK76" s="105"/>
      <c r="BL76" s="105"/>
      <c r="BM76" s="105"/>
      <c r="BN76" s="105"/>
      <c r="BO76" s="105"/>
      <c r="BP76" s="105"/>
      <c r="BQ76" s="105"/>
      <c r="BR76" s="105"/>
      <c r="BS76" s="105"/>
      <c r="BT76" s="105"/>
      <c r="BU76" s="105"/>
      <c r="BV76" s="105"/>
      <c r="BW76" s="105"/>
      <c r="BX76" s="105"/>
      <c r="BY76" s="105"/>
      <c r="BZ76" s="105"/>
      <c r="CA76" s="105"/>
      <c r="CB76" s="105"/>
      <c r="CC76" s="105"/>
      <c r="CD76" s="105"/>
      <c r="CE76" s="105"/>
      <c r="CF76" s="105"/>
      <c r="CG76" s="105"/>
      <c r="CH76" s="105"/>
      <c r="CI76" s="105"/>
      <c r="CJ76" s="105"/>
      <c r="CK76" s="105"/>
      <c r="CL76" s="105"/>
      <c r="CM76" s="105"/>
      <c r="CN76" s="105"/>
      <c r="CO76" s="105"/>
      <c r="CP76" s="105"/>
      <c r="CQ76" s="105"/>
      <c r="CR76" s="105"/>
      <c r="CS76" s="105"/>
      <c r="CT76" s="105"/>
      <c r="CU76" s="105"/>
      <c r="CV76" s="105"/>
      <c r="CW76" s="105"/>
      <c r="CX76" s="105"/>
      <c r="CY76" s="105"/>
      <c r="CZ76" s="105"/>
      <c r="DA76" s="105"/>
      <c r="DB76" s="105"/>
      <c r="DC76" s="105"/>
      <c r="DD76" s="105"/>
      <c r="DE76" s="105"/>
      <c r="DF76" s="105"/>
      <c r="DG76" s="105"/>
      <c r="DH76" s="105"/>
      <c r="DI76" s="105"/>
      <c r="DJ76" s="105"/>
      <c r="DK76" s="105"/>
      <c r="DL76" s="105"/>
      <c r="DM76" s="105"/>
      <c r="DN76" s="105"/>
      <c r="DO76" s="105"/>
      <c r="DP76" s="105"/>
      <c r="DQ76" s="105"/>
      <c r="DR76" s="105"/>
      <c r="DS76" s="105"/>
      <c r="DT76" s="105"/>
      <c r="DU76" s="105"/>
      <c r="DV76" s="105"/>
      <c r="DW76" s="105"/>
      <c r="DX76" s="105"/>
      <c r="DY76" s="105"/>
      <c r="DZ76" s="105"/>
      <c r="EA76" s="105"/>
      <c r="EB76" s="105"/>
      <c r="EC76" s="105"/>
      <c r="ED76" s="105"/>
      <c r="EE76" s="105"/>
      <c r="EF76" s="105"/>
      <c r="EG76" s="105"/>
      <c r="EH76" s="105"/>
      <c r="EI76" s="105"/>
      <c r="EJ76" s="105"/>
      <c r="EK76" s="105"/>
      <c r="EL76" s="105"/>
      <c r="EM76" s="105"/>
      <c r="EN76" s="105"/>
      <c r="EO76" s="105"/>
      <c r="EP76" s="105"/>
      <c r="EQ76" s="105"/>
      <c r="ER76" s="105"/>
      <c r="ES76" s="105"/>
      <c r="ET76" s="105"/>
      <c r="EU76" s="105"/>
      <c r="EV76" s="105"/>
      <c r="EW76" s="105"/>
      <c r="EX76" s="105"/>
      <c r="EY76" s="105"/>
      <c r="EZ76" s="105"/>
      <c r="FA76" s="105"/>
      <c r="FB76" s="105"/>
      <c r="FC76" s="105"/>
      <c r="FD76" s="105"/>
      <c r="FE76" s="105"/>
      <c r="FF76" s="105"/>
      <c r="FG76" s="105"/>
      <c r="FH76" s="105"/>
      <c r="FI76" s="105"/>
      <c r="FJ76" s="105"/>
      <c r="FK76" s="105"/>
      <c r="FL76" s="105"/>
      <c r="FM76" s="105"/>
      <c r="FN76" s="105"/>
      <c r="FO76" s="105"/>
      <c r="FP76" s="105"/>
      <c r="FQ76" s="105"/>
      <c r="FR76" s="105"/>
      <c r="FS76" s="105"/>
      <c r="FT76" s="105"/>
      <c r="FU76" s="105"/>
      <c r="FV76" s="105"/>
      <c r="FW76" s="105"/>
      <c r="FX76" s="105"/>
      <c r="FY76" s="105"/>
      <c r="FZ76" s="105"/>
      <c r="GA76" s="105"/>
      <c r="GB76" s="105"/>
      <c r="GC76" s="105"/>
      <c r="GD76" s="105"/>
      <c r="GE76" s="105"/>
      <c r="GF76" s="105"/>
      <c r="GG76" s="105"/>
      <c r="GH76" s="105"/>
      <c r="GI76" s="105"/>
      <c r="GJ76" s="105"/>
      <c r="GK76" s="105"/>
      <c r="GL76" s="105"/>
      <c r="GM76" s="105"/>
      <c r="GN76" s="105"/>
      <c r="GO76" s="105"/>
      <c r="GP76" s="105"/>
      <c r="GQ76" s="105"/>
      <c r="GR76" s="105"/>
      <c r="GS76" s="105"/>
      <c r="GT76" s="105"/>
      <c r="GU76" s="105"/>
      <c r="GV76" s="105"/>
      <c r="GW76" s="105"/>
      <c r="GX76" s="105"/>
      <c r="GY76" s="105"/>
      <c r="GZ76" s="105"/>
      <c r="HA76" s="105"/>
      <c r="HB76" s="105"/>
      <c r="HC76" s="105"/>
      <c r="HD76" s="105"/>
      <c r="HE76" s="105"/>
      <c r="HF76" s="105"/>
      <c r="HG76" s="105"/>
      <c r="HH76" s="105"/>
      <c r="HI76" s="105"/>
      <c r="HJ76" s="105"/>
      <c r="HK76" s="105"/>
      <c r="HL76" s="105"/>
      <c r="HM76" s="105"/>
      <c r="HN76" s="105"/>
      <c r="HO76" s="105"/>
      <c r="HP76" s="105"/>
      <c r="HQ76" s="105"/>
      <c r="HR76" s="105"/>
      <c r="HS76" s="105"/>
      <c r="HT76" s="105"/>
      <c r="HU76" s="105"/>
    </row>
    <row r="77" spans="1:229" ht="12" customHeight="1" x14ac:dyDescent="0.25">
      <c r="A77" s="94"/>
      <c r="B77" s="94"/>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291" t="s">
        <v>186</v>
      </c>
      <c r="AN77" s="291"/>
      <c r="AO77" s="291"/>
      <c r="AP77" s="291"/>
      <c r="AQ77" s="94"/>
      <c r="AR77" s="291" t="s">
        <v>165</v>
      </c>
      <c r="AS77" s="291"/>
      <c r="AT77" s="291"/>
      <c r="AU77" s="291"/>
      <c r="AV77" s="104"/>
      <c r="AW77" s="104"/>
      <c r="AX77" s="104"/>
      <c r="AY77" s="104"/>
      <c r="AZ77" s="104"/>
      <c r="BA77" s="104"/>
      <c r="BB77" s="104"/>
      <c r="BC77" s="104"/>
      <c r="BD77" s="104"/>
      <c r="BE77" s="104"/>
      <c r="BF77" s="104"/>
      <c r="BG77" s="104"/>
      <c r="BH77" s="105"/>
      <c r="BI77" s="105"/>
      <c r="BJ77" s="105"/>
      <c r="BK77" s="105"/>
      <c r="BL77" s="105"/>
      <c r="BM77" s="105"/>
      <c r="BN77" s="105"/>
      <c r="BO77" s="105"/>
      <c r="BP77" s="105"/>
      <c r="BQ77" s="105"/>
      <c r="BR77" s="105"/>
      <c r="BS77" s="105"/>
      <c r="BT77" s="105"/>
      <c r="BU77" s="105"/>
      <c r="BV77" s="105"/>
      <c r="BW77" s="105"/>
      <c r="BX77" s="105"/>
      <c r="BY77" s="105"/>
      <c r="BZ77" s="105"/>
      <c r="CA77" s="105"/>
      <c r="CB77" s="105"/>
      <c r="CC77" s="105"/>
      <c r="CD77" s="105"/>
      <c r="CE77" s="105"/>
      <c r="CF77" s="105"/>
      <c r="CG77" s="105"/>
      <c r="CH77" s="105"/>
      <c r="CI77" s="105"/>
      <c r="CJ77" s="105"/>
      <c r="CK77" s="105"/>
      <c r="CL77" s="105"/>
      <c r="CM77" s="105"/>
      <c r="CN77" s="105"/>
      <c r="CO77" s="105"/>
      <c r="CP77" s="105"/>
      <c r="CQ77" s="105"/>
      <c r="CR77" s="105"/>
      <c r="CS77" s="105"/>
      <c r="CT77" s="105"/>
      <c r="CU77" s="105"/>
      <c r="CV77" s="105"/>
      <c r="CW77" s="105"/>
      <c r="CX77" s="105"/>
      <c r="CY77" s="105"/>
      <c r="CZ77" s="105"/>
      <c r="DA77" s="105"/>
      <c r="DB77" s="105"/>
      <c r="DC77" s="105"/>
      <c r="DD77" s="105"/>
      <c r="DE77" s="105"/>
      <c r="DF77" s="105"/>
      <c r="DG77" s="105"/>
      <c r="DH77" s="105"/>
      <c r="DI77" s="105"/>
      <c r="DJ77" s="105"/>
      <c r="DK77" s="105"/>
      <c r="DL77" s="105"/>
      <c r="DM77" s="105"/>
      <c r="DN77" s="105"/>
      <c r="DO77" s="105"/>
      <c r="DP77" s="105"/>
      <c r="DQ77" s="105"/>
      <c r="DR77" s="105"/>
      <c r="DS77" s="105"/>
      <c r="DT77" s="105"/>
      <c r="DU77" s="105"/>
      <c r="DV77" s="105"/>
      <c r="DW77" s="105"/>
      <c r="DX77" s="105"/>
      <c r="DY77" s="105"/>
      <c r="DZ77" s="105"/>
      <c r="EA77" s="105"/>
      <c r="EB77" s="105"/>
      <c r="EC77" s="105"/>
      <c r="ED77" s="105"/>
      <c r="EE77" s="105"/>
      <c r="EF77" s="105"/>
      <c r="EG77" s="105"/>
      <c r="EH77" s="105"/>
      <c r="EI77" s="105"/>
      <c r="EJ77" s="105"/>
      <c r="EK77" s="105"/>
      <c r="EL77" s="105"/>
      <c r="EM77" s="105"/>
      <c r="EN77" s="105"/>
      <c r="EO77" s="105"/>
      <c r="EP77" s="105"/>
      <c r="EQ77" s="105"/>
      <c r="ER77" s="105"/>
      <c r="ES77" s="105"/>
      <c r="ET77" s="105"/>
      <c r="EU77" s="105"/>
      <c r="EV77" s="105"/>
      <c r="EW77" s="105"/>
      <c r="EX77" s="105"/>
      <c r="EY77" s="105"/>
      <c r="EZ77" s="105"/>
      <c r="FA77" s="105"/>
      <c r="FB77" s="105"/>
      <c r="FC77" s="105"/>
      <c r="FD77" s="105"/>
      <c r="FE77" s="105"/>
      <c r="FF77" s="105"/>
      <c r="FG77" s="105"/>
      <c r="FH77" s="105"/>
      <c r="FI77" s="105"/>
      <c r="FJ77" s="105"/>
      <c r="FK77" s="105"/>
      <c r="FL77" s="105"/>
      <c r="FM77" s="105"/>
      <c r="FN77" s="105"/>
      <c r="FO77" s="105"/>
      <c r="FP77" s="105"/>
      <c r="FQ77" s="105"/>
      <c r="FR77" s="105"/>
      <c r="FS77" s="105"/>
      <c r="FT77" s="105"/>
      <c r="FU77" s="105"/>
      <c r="FV77" s="105"/>
      <c r="FW77" s="105"/>
      <c r="FX77" s="105"/>
      <c r="FY77" s="105"/>
      <c r="FZ77" s="105"/>
      <c r="GA77" s="105"/>
      <c r="GB77" s="105"/>
      <c r="GC77" s="105"/>
      <c r="GD77" s="105"/>
      <c r="GE77" s="105"/>
      <c r="GF77" s="105"/>
      <c r="GG77" s="105"/>
      <c r="GH77" s="105"/>
      <c r="GI77" s="105"/>
      <c r="GJ77" s="105"/>
      <c r="GK77" s="105"/>
      <c r="GL77" s="105"/>
      <c r="GM77" s="105"/>
      <c r="GN77" s="105"/>
      <c r="GO77" s="105"/>
      <c r="GP77" s="105"/>
      <c r="GQ77" s="105"/>
      <c r="GR77" s="105"/>
      <c r="GS77" s="105"/>
      <c r="GT77" s="105"/>
      <c r="GU77" s="105"/>
      <c r="GV77" s="105"/>
      <c r="GW77" s="105"/>
      <c r="GX77" s="105"/>
      <c r="GY77" s="105"/>
      <c r="GZ77" s="105"/>
      <c r="HA77" s="105"/>
      <c r="HB77" s="105"/>
      <c r="HC77" s="105"/>
      <c r="HD77" s="105"/>
      <c r="HE77" s="105"/>
      <c r="HF77" s="105"/>
      <c r="HG77" s="105"/>
      <c r="HH77" s="105"/>
      <c r="HI77" s="105"/>
      <c r="HJ77" s="105"/>
      <c r="HK77" s="105"/>
      <c r="HL77" s="105"/>
      <c r="HM77" s="105"/>
      <c r="HN77" s="105"/>
      <c r="HO77" s="105"/>
      <c r="HP77" s="105"/>
      <c r="HQ77" s="105"/>
      <c r="HR77" s="105"/>
      <c r="HS77" s="105"/>
      <c r="HT77" s="105"/>
      <c r="HU77" s="105"/>
    </row>
    <row r="78" spans="1:229" ht="12" customHeight="1" x14ac:dyDescent="0.25">
      <c r="A78" s="94"/>
      <c r="B78" s="94"/>
      <c r="C78" s="94"/>
      <c r="D78" s="94"/>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291"/>
      <c r="AN78" s="291"/>
      <c r="AO78" s="291"/>
      <c r="AP78" s="291"/>
      <c r="AQ78" s="94"/>
      <c r="AR78" s="291"/>
      <c r="AS78" s="291"/>
      <c r="AT78" s="291"/>
      <c r="AU78" s="291"/>
      <c r="AV78" s="104"/>
      <c r="AW78" s="104"/>
      <c r="AX78" s="104"/>
      <c r="AY78" s="104"/>
      <c r="AZ78" s="104"/>
      <c r="BA78" s="104"/>
      <c r="BB78" s="104"/>
      <c r="BC78" s="104"/>
      <c r="BD78" s="104"/>
      <c r="BE78" s="104"/>
      <c r="BF78" s="104"/>
      <c r="BG78" s="104"/>
      <c r="BH78" s="105"/>
      <c r="BI78" s="105"/>
      <c r="BJ78" s="105"/>
      <c r="BK78" s="105"/>
      <c r="BL78" s="105"/>
      <c r="BM78" s="105"/>
      <c r="BN78" s="105"/>
      <c r="BO78" s="105"/>
      <c r="BP78" s="105"/>
      <c r="BQ78" s="105"/>
      <c r="BR78" s="105"/>
      <c r="BS78" s="105"/>
      <c r="BT78" s="105"/>
      <c r="BU78" s="105"/>
      <c r="BV78" s="105"/>
      <c r="BW78" s="105"/>
      <c r="BX78" s="105"/>
      <c r="BY78" s="105"/>
      <c r="BZ78" s="105"/>
      <c r="CA78" s="105"/>
      <c r="CB78" s="105"/>
      <c r="CC78" s="105"/>
      <c r="CD78" s="105"/>
      <c r="CE78" s="105"/>
      <c r="CF78" s="105"/>
      <c r="CG78" s="105"/>
      <c r="CH78" s="105"/>
      <c r="CI78" s="105"/>
      <c r="CJ78" s="105"/>
      <c r="CK78" s="105"/>
      <c r="CL78" s="105"/>
      <c r="CM78" s="105"/>
      <c r="CN78" s="105"/>
      <c r="CO78" s="105"/>
      <c r="CP78" s="105"/>
      <c r="CQ78" s="105"/>
      <c r="CR78" s="105"/>
      <c r="CS78" s="105"/>
      <c r="CT78" s="105"/>
      <c r="CU78" s="105"/>
      <c r="CV78" s="105"/>
      <c r="CW78" s="105"/>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05"/>
      <c r="DY78" s="105"/>
      <c r="DZ78" s="105"/>
      <c r="EA78" s="105"/>
      <c r="EB78" s="105"/>
      <c r="EC78" s="105"/>
      <c r="ED78" s="105"/>
      <c r="EE78" s="105"/>
      <c r="EF78" s="105"/>
      <c r="EG78" s="105"/>
      <c r="EH78" s="105"/>
      <c r="EI78" s="105"/>
      <c r="EJ78" s="105"/>
      <c r="EK78" s="105"/>
      <c r="EL78" s="105"/>
      <c r="EM78" s="105"/>
      <c r="EN78" s="105"/>
      <c r="EO78" s="105"/>
      <c r="EP78" s="105"/>
      <c r="EQ78" s="105"/>
      <c r="ER78" s="105"/>
      <c r="ES78" s="105"/>
      <c r="ET78" s="105"/>
      <c r="EU78" s="105"/>
      <c r="EV78" s="105"/>
      <c r="EW78" s="105"/>
      <c r="EX78" s="105"/>
      <c r="EY78" s="105"/>
      <c r="EZ78" s="105"/>
      <c r="FA78" s="105"/>
      <c r="FB78" s="105"/>
      <c r="FC78" s="105"/>
      <c r="FD78" s="105"/>
      <c r="FE78" s="105"/>
      <c r="FF78" s="105"/>
      <c r="FG78" s="105"/>
      <c r="FH78" s="105"/>
      <c r="FI78" s="105"/>
      <c r="FJ78" s="105"/>
      <c r="FK78" s="105"/>
      <c r="FL78" s="105"/>
      <c r="FM78" s="105"/>
      <c r="FN78" s="105"/>
      <c r="FO78" s="105"/>
      <c r="FP78" s="105"/>
      <c r="FQ78" s="105"/>
      <c r="FR78" s="105"/>
      <c r="FS78" s="105"/>
      <c r="FT78" s="105"/>
      <c r="FU78" s="105"/>
      <c r="FV78" s="105"/>
      <c r="FW78" s="105"/>
      <c r="FX78" s="105"/>
      <c r="FY78" s="105"/>
      <c r="FZ78" s="105"/>
      <c r="GA78" s="105"/>
      <c r="GB78" s="105"/>
      <c r="GC78" s="105"/>
      <c r="GD78" s="105"/>
      <c r="GE78" s="105"/>
      <c r="GF78" s="105"/>
      <c r="GG78" s="105"/>
      <c r="GH78" s="105"/>
      <c r="GI78" s="105"/>
      <c r="GJ78" s="105"/>
      <c r="GK78" s="105"/>
      <c r="GL78" s="105"/>
      <c r="GM78" s="105"/>
      <c r="GN78" s="105"/>
      <c r="GO78" s="105"/>
      <c r="GP78" s="105"/>
      <c r="GQ78" s="105"/>
      <c r="GR78" s="105"/>
      <c r="GS78" s="105"/>
      <c r="GT78" s="105"/>
      <c r="GU78" s="105"/>
      <c r="GV78" s="105"/>
      <c r="GW78" s="105"/>
      <c r="GX78" s="105"/>
      <c r="GY78" s="105"/>
      <c r="GZ78" s="105"/>
      <c r="HA78" s="105"/>
      <c r="HB78" s="105"/>
      <c r="HC78" s="105"/>
      <c r="HD78" s="105"/>
      <c r="HE78" s="105"/>
      <c r="HF78" s="105"/>
      <c r="HG78" s="105"/>
      <c r="HH78" s="105"/>
      <c r="HI78" s="105"/>
      <c r="HJ78" s="105"/>
      <c r="HK78" s="105"/>
      <c r="HL78" s="105"/>
      <c r="HM78" s="105"/>
      <c r="HN78" s="105"/>
      <c r="HO78" s="105"/>
      <c r="HP78" s="105"/>
      <c r="HQ78" s="105"/>
      <c r="HR78" s="105"/>
      <c r="HS78" s="105"/>
      <c r="HT78" s="105"/>
      <c r="HU78" s="105"/>
    </row>
    <row r="79" spans="1:229" ht="12" customHeight="1" x14ac:dyDescent="0.25">
      <c r="A79" s="94"/>
      <c r="B79" s="94"/>
      <c r="C79" s="94"/>
      <c r="D79" s="94"/>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104"/>
      <c r="AW79" s="104"/>
      <c r="AX79" s="104"/>
      <c r="AY79" s="104"/>
      <c r="AZ79" s="104"/>
      <c r="BA79" s="104"/>
      <c r="BB79" s="104"/>
      <c r="BC79" s="104"/>
      <c r="BD79" s="104"/>
      <c r="BE79" s="104"/>
      <c r="BF79" s="104"/>
      <c r="BG79" s="104"/>
      <c r="BH79" s="105"/>
      <c r="BI79" s="105"/>
      <c r="BJ79" s="105"/>
      <c r="BK79" s="105"/>
      <c r="BL79" s="105"/>
      <c r="BM79" s="105"/>
      <c r="BN79" s="105"/>
      <c r="BO79" s="105"/>
      <c r="BP79" s="105"/>
      <c r="BQ79" s="105"/>
      <c r="BR79" s="105"/>
      <c r="BS79" s="105"/>
      <c r="BT79" s="105"/>
      <c r="BU79" s="105"/>
      <c r="BV79" s="105"/>
      <c r="BW79" s="105"/>
      <c r="BX79" s="105"/>
      <c r="BY79" s="105"/>
      <c r="BZ79" s="105"/>
      <c r="CA79" s="105"/>
      <c r="CB79" s="105"/>
      <c r="CC79" s="105"/>
      <c r="CD79" s="105"/>
      <c r="CE79" s="105"/>
      <c r="CF79" s="105"/>
      <c r="CG79" s="105"/>
      <c r="CH79" s="105"/>
      <c r="CI79" s="105"/>
      <c r="CJ79" s="105"/>
      <c r="CK79" s="105"/>
      <c r="CL79" s="105"/>
      <c r="CM79" s="105"/>
      <c r="CN79" s="105"/>
      <c r="CO79" s="105"/>
      <c r="CP79" s="105"/>
      <c r="CQ79" s="105"/>
      <c r="CR79" s="105"/>
      <c r="CS79" s="105"/>
      <c r="CT79" s="105"/>
      <c r="CU79" s="105"/>
      <c r="CV79" s="105"/>
      <c r="CW79" s="105"/>
      <c r="CX79" s="105"/>
      <c r="CY79" s="105"/>
      <c r="CZ79" s="105"/>
      <c r="DA79" s="105"/>
      <c r="DB79" s="105"/>
      <c r="DC79" s="105"/>
      <c r="DD79" s="105"/>
      <c r="DE79" s="105"/>
      <c r="DF79" s="105"/>
      <c r="DG79" s="105"/>
      <c r="DH79" s="105"/>
      <c r="DI79" s="105"/>
      <c r="DJ79" s="105"/>
      <c r="DK79" s="105"/>
      <c r="DL79" s="105"/>
      <c r="DM79" s="105"/>
      <c r="DN79" s="105"/>
      <c r="DO79" s="105"/>
      <c r="DP79" s="105"/>
      <c r="DQ79" s="105"/>
      <c r="DR79" s="105"/>
      <c r="DS79" s="105"/>
      <c r="DT79" s="105"/>
      <c r="DU79" s="105"/>
      <c r="DV79" s="105"/>
      <c r="DW79" s="105"/>
      <c r="DX79" s="105"/>
      <c r="DY79" s="105"/>
      <c r="DZ79" s="105"/>
      <c r="EA79" s="105"/>
      <c r="EB79" s="105"/>
      <c r="EC79" s="105"/>
      <c r="ED79" s="105"/>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05"/>
      <c r="FH79" s="105"/>
      <c r="FI79" s="105"/>
      <c r="FJ79" s="105"/>
      <c r="FK79" s="105"/>
      <c r="FL79" s="105"/>
      <c r="FM79" s="105"/>
      <c r="FN79" s="105"/>
      <c r="FO79" s="105"/>
      <c r="FP79" s="105"/>
      <c r="FQ79" s="105"/>
      <c r="FR79" s="105"/>
      <c r="FS79" s="105"/>
      <c r="FT79" s="105"/>
      <c r="FU79" s="105"/>
      <c r="FV79" s="105"/>
      <c r="FW79" s="105"/>
      <c r="FX79" s="105"/>
      <c r="FY79" s="105"/>
      <c r="FZ79" s="105"/>
      <c r="GA79" s="105"/>
      <c r="GB79" s="105"/>
      <c r="GC79" s="105"/>
      <c r="GD79" s="105"/>
      <c r="GE79" s="105"/>
      <c r="GF79" s="105"/>
      <c r="GG79" s="105"/>
      <c r="GH79" s="105"/>
      <c r="GI79" s="105"/>
      <c r="GJ79" s="105"/>
      <c r="GK79" s="105"/>
      <c r="GL79" s="105"/>
      <c r="GM79" s="105"/>
      <c r="GN79" s="105"/>
      <c r="GO79" s="105"/>
      <c r="GP79" s="105"/>
      <c r="GQ79" s="105"/>
      <c r="GR79" s="105"/>
      <c r="GS79" s="105"/>
      <c r="GT79" s="105"/>
      <c r="GU79" s="105"/>
      <c r="GV79" s="105"/>
      <c r="GW79" s="105"/>
      <c r="GX79" s="105"/>
      <c r="GY79" s="105"/>
      <c r="GZ79" s="105"/>
      <c r="HA79" s="105"/>
      <c r="HB79" s="105"/>
      <c r="HC79" s="105"/>
      <c r="HD79" s="105"/>
      <c r="HE79" s="105"/>
      <c r="HF79" s="105"/>
      <c r="HG79" s="105"/>
      <c r="HH79" s="105"/>
      <c r="HI79" s="105"/>
      <c r="HJ79" s="105"/>
      <c r="HK79" s="105"/>
      <c r="HL79" s="105"/>
      <c r="HM79" s="105"/>
      <c r="HN79" s="105"/>
      <c r="HO79" s="105"/>
      <c r="HP79" s="105"/>
      <c r="HQ79" s="105"/>
      <c r="HR79" s="105"/>
      <c r="HS79" s="105"/>
      <c r="HT79" s="105"/>
      <c r="HU79" s="105"/>
    </row>
    <row r="80" spans="1:229" ht="12" customHeight="1" x14ac:dyDescent="0.25">
      <c r="A80" s="94"/>
      <c r="B80" s="94"/>
      <c r="C80" s="94"/>
      <c r="D80" s="94"/>
      <c r="E80" s="94"/>
      <c r="F80" s="94"/>
      <c r="G80" s="94"/>
      <c r="H80" s="94"/>
      <c r="I80" s="94"/>
      <c r="J80" s="94"/>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c r="AL80" s="94"/>
      <c r="AM80" s="94"/>
      <c r="AN80" s="94"/>
      <c r="AO80" s="94"/>
      <c r="AP80" s="94"/>
      <c r="AQ80" s="94"/>
      <c r="AR80" s="94"/>
      <c r="AS80" s="94"/>
      <c r="AT80" s="94"/>
      <c r="AU80" s="94"/>
      <c r="AV80" s="104"/>
      <c r="AW80" s="104"/>
      <c r="AX80" s="104"/>
      <c r="AY80" s="104"/>
      <c r="AZ80" s="104"/>
      <c r="BA80" s="104"/>
      <c r="BB80" s="104"/>
      <c r="BC80" s="104"/>
      <c r="BD80" s="104"/>
      <c r="BE80" s="104"/>
      <c r="BF80" s="104"/>
      <c r="BG80" s="104"/>
      <c r="BH80" s="105"/>
      <c r="BI80" s="105"/>
      <c r="BJ80" s="105"/>
      <c r="BK80" s="105"/>
      <c r="BL80" s="105"/>
      <c r="BM80" s="105"/>
      <c r="BN80" s="105"/>
      <c r="BO80" s="105"/>
      <c r="BP80" s="105"/>
      <c r="BQ80" s="105"/>
      <c r="BR80" s="105"/>
      <c r="BS80" s="105"/>
      <c r="BT80" s="105"/>
      <c r="BU80" s="105"/>
      <c r="BV80" s="105"/>
      <c r="BW80" s="105"/>
      <c r="BX80" s="105"/>
      <c r="BY80" s="105"/>
      <c r="BZ80" s="105"/>
      <c r="CA80" s="105"/>
      <c r="CB80" s="105"/>
      <c r="CC80" s="105"/>
      <c r="CD80" s="105"/>
      <c r="CE80" s="105"/>
      <c r="CF80" s="105"/>
      <c r="CG80" s="105"/>
      <c r="CH80" s="105"/>
      <c r="CI80" s="105"/>
      <c r="CJ80" s="105"/>
      <c r="CK80" s="105"/>
      <c r="CL80" s="105"/>
      <c r="CM80" s="105"/>
      <c r="CN80" s="105"/>
      <c r="CO80" s="105"/>
      <c r="CP80" s="105"/>
      <c r="CQ80" s="105"/>
      <c r="CR80" s="105"/>
      <c r="CS80" s="105"/>
      <c r="CT80" s="105"/>
      <c r="CU80" s="105"/>
      <c r="CV80" s="105"/>
      <c r="CW80" s="105"/>
      <c r="CX80" s="105"/>
      <c r="CY80" s="105"/>
      <c r="CZ80" s="105"/>
      <c r="DA80" s="105"/>
      <c r="DB80" s="105"/>
      <c r="DC80" s="105"/>
      <c r="DD80" s="105"/>
      <c r="DE80" s="105"/>
      <c r="DF80" s="105"/>
      <c r="DG80" s="105"/>
      <c r="DH80" s="105"/>
      <c r="DI80" s="105"/>
      <c r="DJ80" s="105"/>
      <c r="DK80" s="105"/>
      <c r="DL80" s="105"/>
      <c r="DM80" s="105"/>
      <c r="DN80" s="105"/>
      <c r="DO80" s="105"/>
      <c r="DP80" s="105"/>
      <c r="DQ80" s="105"/>
      <c r="DR80" s="105"/>
      <c r="DS80" s="105"/>
      <c r="DT80" s="105"/>
      <c r="DU80" s="105"/>
      <c r="DV80" s="105"/>
      <c r="DW80" s="105"/>
      <c r="DX80" s="105"/>
      <c r="DY80" s="105"/>
      <c r="DZ80" s="105"/>
      <c r="EA80" s="105"/>
      <c r="EB80" s="105"/>
      <c r="EC80" s="105"/>
      <c r="ED80" s="105"/>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05"/>
      <c r="FH80" s="105"/>
      <c r="FI80" s="105"/>
      <c r="FJ80" s="105"/>
      <c r="FK80" s="105"/>
      <c r="FL80" s="105"/>
      <c r="FM80" s="105"/>
      <c r="FN80" s="105"/>
      <c r="FO80" s="105"/>
      <c r="FP80" s="105"/>
      <c r="FQ80" s="105"/>
      <c r="FR80" s="105"/>
      <c r="FS80" s="105"/>
      <c r="FT80" s="105"/>
      <c r="FU80" s="105"/>
      <c r="FV80" s="105"/>
      <c r="FW80" s="105"/>
      <c r="FX80" s="105"/>
      <c r="FY80" s="105"/>
      <c r="FZ80" s="105"/>
      <c r="GA80" s="105"/>
      <c r="GB80" s="105"/>
      <c r="GC80" s="105"/>
      <c r="GD80" s="105"/>
      <c r="GE80" s="105"/>
      <c r="GF80" s="105"/>
      <c r="GG80" s="105"/>
      <c r="GH80" s="105"/>
      <c r="GI80" s="105"/>
      <c r="GJ80" s="105"/>
      <c r="GK80" s="105"/>
      <c r="GL80" s="105"/>
      <c r="GM80" s="105"/>
      <c r="GN80" s="105"/>
      <c r="GO80" s="105"/>
      <c r="GP80" s="105"/>
      <c r="GQ80" s="105"/>
      <c r="GR80" s="105"/>
      <c r="GS80" s="105"/>
      <c r="GT80" s="105"/>
      <c r="GU80" s="105"/>
      <c r="GV80" s="105"/>
      <c r="GW80" s="105"/>
      <c r="GX80" s="105"/>
      <c r="GY80" s="105"/>
      <c r="GZ80" s="105"/>
      <c r="HA80" s="105"/>
      <c r="HB80" s="105"/>
      <c r="HC80" s="105"/>
      <c r="HD80" s="105"/>
      <c r="HE80" s="105"/>
      <c r="HF80" s="105"/>
      <c r="HG80" s="105"/>
      <c r="HH80" s="105"/>
      <c r="HI80" s="105"/>
      <c r="HJ80" s="105"/>
      <c r="HK80" s="105"/>
      <c r="HL80" s="105"/>
      <c r="HM80" s="105"/>
      <c r="HN80" s="105"/>
      <c r="HO80" s="105"/>
      <c r="HP80" s="105"/>
      <c r="HQ80" s="105"/>
      <c r="HR80" s="105"/>
      <c r="HS80" s="105"/>
      <c r="HT80" s="105"/>
      <c r="HU80" s="105"/>
    </row>
    <row r="81" spans="1:229" ht="12" customHeight="1" x14ac:dyDescent="0.25">
      <c r="A81" s="94"/>
      <c r="B81" s="94"/>
      <c r="C81" s="94"/>
      <c r="D81" s="94"/>
      <c r="E81" s="94"/>
      <c r="F81" s="94"/>
      <c r="G81" s="94"/>
      <c r="H81" s="94"/>
      <c r="I81" s="94"/>
      <c r="J81" s="94"/>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94"/>
      <c r="AM81" s="94"/>
      <c r="AN81" s="94"/>
      <c r="AO81" s="94"/>
      <c r="AP81" s="94"/>
      <c r="AQ81" s="94"/>
      <c r="AR81" s="94"/>
      <c r="AS81" s="94"/>
      <c r="AT81" s="94"/>
      <c r="AU81" s="94"/>
      <c r="AV81" s="104"/>
      <c r="AW81" s="104"/>
      <c r="AX81" s="104"/>
      <c r="AY81" s="104"/>
      <c r="AZ81" s="104"/>
      <c r="BA81" s="104"/>
      <c r="BB81" s="104"/>
      <c r="BC81" s="104"/>
      <c r="BD81" s="104"/>
      <c r="BE81" s="104"/>
      <c r="BF81" s="104"/>
      <c r="BG81" s="104"/>
      <c r="BH81" s="105"/>
      <c r="BI81" s="105"/>
      <c r="BJ81" s="105"/>
      <c r="BK81" s="105"/>
      <c r="BL81" s="105"/>
      <c r="BM81" s="105"/>
      <c r="BN81" s="105"/>
      <c r="BO81" s="105"/>
      <c r="BP81" s="105"/>
      <c r="BQ81" s="105"/>
      <c r="BR81" s="105"/>
      <c r="BS81" s="105"/>
      <c r="BT81" s="105"/>
      <c r="BU81" s="105"/>
      <c r="BV81" s="105"/>
      <c r="BW81" s="105"/>
      <c r="BX81" s="105"/>
      <c r="BY81" s="105"/>
      <c r="BZ81" s="105"/>
      <c r="CA81" s="105"/>
      <c r="CB81" s="105"/>
      <c r="CC81" s="105"/>
      <c r="CD81" s="105"/>
      <c r="CE81" s="105"/>
      <c r="CF81" s="105"/>
      <c r="CG81" s="105"/>
      <c r="CH81" s="105"/>
      <c r="CI81" s="105"/>
      <c r="CJ81" s="105"/>
      <c r="CK81" s="105"/>
      <c r="CL81" s="105"/>
      <c r="CM81" s="105"/>
      <c r="CN81" s="105"/>
      <c r="CO81" s="105"/>
      <c r="CP81" s="105"/>
      <c r="CQ81" s="105"/>
      <c r="CR81" s="105"/>
      <c r="CS81" s="105"/>
      <c r="CT81" s="105"/>
      <c r="CU81" s="105"/>
      <c r="CV81" s="105"/>
      <c r="CW81" s="105"/>
      <c r="CX81" s="105"/>
      <c r="CY81" s="105"/>
      <c r="CZ81" s="105"/>
      <c r="DA81" s="105"/>
      <c r="DB81" s="105"/>
      <c r="DC81" s="105"/>
      <c r="DD81" s="105"/>
      <c r="DE81" s="105"/>
      <c r="DF81" s="105"/>
      <c r="DG81" s="105"/>
      <c r="DH81" s="105"/>
      <c r="DI81" s="105"/>
      <c r="DJ81" s="105"/>
      <c r="DK81" s="105"/>
      <c r="DL81" s="105"/>
      <c r="DM81" s="105"/>
      <c r="DN81" s="105"/>
      <c r="DO81" s="105"/>
      <c r="DP81" s="105"/>
      <c r="DQ81" s="105"/>
      <c r="DR81" s="105"/>
      <c r="DS81" s="105"/>
      <c r="DT81" s="105"/>
      <c r="DU81" s="105"/>
      <c r="DV81" s="105"/>
      <c r="DW81" s="105"/>
      <c r="DX81" s="105"/>
      <c r="DY81" s="105"/>
      <c r="DZ81" s="105"/>
      <c r="EA81" s="105"/>
      <c r="EB81" s="105"/>
      <c r="EC81" s="105"/>
      <c r="ED81" s="105"/>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05"/>
      <c r="FH81" s="105"/>
      <c r="FI81" s="105"/>
      <c r="FJ81" s="105"/>
      <c r="FK81" s="105"/>
      <c r="FL81" s="105"/>
      <c r="FM81" s="105"/>
      <c r="FN81" s="105"/>
      <c r="FO81" s="105"/>
      <c r="FP81" s="105"/>
      <c r="FQ81" s="105"/>
      <c r="FR81" s="105"/>
      <c r="FS81" s="105"/>
      <c r="FT81" s="105"/>
      <c r="FU81" s="105"/>
      <c r="FV81" s="105"/>
      <c r="FW81" s="105"/>
      <c r="FX81" s="105"/>
      <c r="FY81" s="105"/>
      <c r="FZ81" s="105"/>
      <c r="GA81" s="105"/>
      <c r="GB81" s="105"/>
      <c r="GC81" s="105"/>
      <c r="GD81" s="105"/>
      <c r="GE81" s="105"/>
      <c r="GF81" s="105"/>
      <c r="GG81" s="105"/>
      <c r="GH81" s="105"/>
      <c r="GI81" s="105"/>
      <c r="GJ81" s="105"/>
      <c r="GK81" s="105"/>
      <c r="GL81" s="105"/>
      <c r="GM81" s="105"/>
      <c r="GN81" s="105"/>
      <c r="GO81" s="105"/>
      <c r="GP81" s="105"/>
      <c r="GQ81" s="105"/>
      <c r="GR81" s="105"/>
      <c r="GS81" s="105"/>
      <c r="GT81" s="105"/>
      <c r="GU81" s="105"/>
      <c r="GV81" s="105"/>
      <c r="GW81" s="105"/>
      <c r="GX81" s="105"/>
      <c r="GY81" s="105"/>
      <c r="GZ81" s="105"/>
      <c r="HA81" s="105"/>
      <c r="HB81" s="105"/>
      <c r="HC81" s="105"/>
      <c r="HD81" s="105"/>
      <c r="HE81" s="105"/>
      <c r="HF81" s="105"/>
      <c r="HG81" s="105"/>
      <c r="HH81" s="105"/>
      <c r="HI81" s="105"/>
      <c r="HJ81" s="105"/>
      <c r="HK81" s="105"/>
      <c r="HL81" s="105"/>
      <c r="HM81" s="105"/>
      <c r="HN81" s="105"/>
      <c r="HO81" s="105"/>
      <c r="HP81" s="105"/>
      <c r="HQ81" s="105"/>
      <c r="HR81" s="105"/>
      <c r="HS81" s="105"/>
      <c r="HT81" s="105"/>
      <c r="HU81" s="105"/>
    </row>
    <row r="82" spans="1:229" ht="12" customHeight="1" x14ac:dyDescent="0.25">
      <c r="A82" s="94"/>
      <c r="B82" s="94"/>
      <c r="C82" s="94"/>
      <c r="D82" s="94"/>
      <c r="E82" s="94"/>
      <c r="F82" s="94"/>
      <c r="G82" s="94"/>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104"/>
      <c r="AW82" s="104"/>
      <c r="AX82" s="104"/>
      <c r="AY82" s="104"/>
      <c r="AZ82" s="104"/>
      <c r="BA82" s="104"/>
      <c r="BB82" s="104"/>
      <c r="BC82" s="104"/>
      <c r="BD82" s="104"/>
      <c r="BE82" s="104"/>
      <c r="BF82" s="104"/>
      <c r="BG82" s="104"/>
      <c r="BH82" s="105"/>
      <c r="BI82" s="105"/>
      <c r="BJ82" s="105"/>
      <c r="BK82" s="105"/>
      <c r="BL82" s="105"/>
      <c r="BM82" s="105"/>
      <c r="BN82" s="105"/>
      <c r="BO82" s="105"/>
      <c r="BP82" s="105"/>
      <c r="BQ82" s="105"/>
      <c r="BR82" s="105"/>
      <c r="BS82" s="105"/>
      <c r="BT82" s="105"/>
      <c r="BU82" s="105"/>
      <c r="BV82" s="105"/>
      <c r="BW82" s="105"/>
      <c r="BX82" s="105"/>
      <c r="BY82" s="105"/>
      <c r="BZ82" s="105"/>
      <c r="CA82" s="105"/>
      <c r="CB82" s="105"/>
      <c r="CC82" s="105"/>
      <c r="CD82" s="105"/>
      <c r="CE82" s="105"/>
      <c r="CF82" s="105"/>
      <c r="CG82" s="105"/>
      <c r="CH82" s="105"/>
      <c r="CI82" s="105"/>
      <c r="CJ82" s="105"/>
      <c r="CK82" s="105"/>
      <c r="CL82" s="105"/>
      <c r="CM82" s="105"/>
      <c r="CN82" s="105"/>
      <c r="CO82" s="105"/>
      <c r="CP82" s="105"/>
      <c r="CQ82" s="105"/>
      <c r="CR82" s="105"/>
      <c r="CS82" s="105"/>
      <c r="CT82" s="105"/>
      <c r="CU82" s="105"/>
      <c r="CV82" s="105"/>
      <c r="CW82" s="105"/>
      <c r="CX82" s="105"/>
      <c r="CY82" s="105"/>
      <c r="CZ82" s="105"/>
      <c r="DA82" s="105"/>
      <c r="DB82" s="105"/>
      <c r="DC82" s="105"/>
      <c r="DD82" s="105"/>
      <c r="DE82" s="105"/>
      <c r="DF82" s="105"/>
      <c r="DG82" s="105"/>
      <c r="DH82" s="105"/>
      <c r="DI82" s="105"/>
      <c r="DJ82" s="105"/>
      <c r="DK82" s="105"/>
      <c r="DL82" s="105"/>
      <c r="DM82" s="105"/>
      <c r="DN82" s="105"/>
      <c r="DO82" s="105"/>
      <c r="DP82" s="105"/>
      <c r="DQ82" s="105"/>
      <c r="DR82" s="105"/>
      <c r="DS82" s="105"/>
      <c r="DT82" s="105"/>
      <c r="DU82" s="105"/>
      <c r="DV82" s="105"/>
      <c r="DW82" s="105"/>
      <c r="DX82" s="105"/>
      <c r="DY82" s="105"/>
      <c r="DZ82" s="105"/>
      <c r="EA82" s="105"/>
      <c r="EB82" s="105"/>
      <c r="EC82" s="105"/>
      <c r="ED82" s="105"/>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05"/>
      <c r="FH82" s="105"/>
      <c r="FI82" s="105"/>
      <c r="FJ82" s="105"/>
      <c r="FK82" s="105"/>
      <c r="FL82" s="105"/>
      <c r="FM82" s="105"/>
      <c r="FN82" s="105"/>
      <c r="FO82" s="105"/>
      <c r="FP82" s="105"/>
      <c r="FQ82" s="105"/>
      <c r="FR82" s="105"/>
      <c r="FS82" s="105"/>
      <c r="FT82" s="105"/>
      <c r="FU82" s="105"/>
      <c r="FV82" s="105"/>
      <c r="FW82" s="105"/>
      <c r="FX82" s="105"/>
      <c r="FY82" s="105"/>
      <c r="FZ82" s="105"/>
      <c r="GA82" s="105"/>
      <c r="GB82" s="105"/>
      <c r="GC82" s="105"/>
      <c r="GD82" s="105"/>
      <c r="GE82" s="105"/>
      <c r="GF82" s="105"/>
      <c r="GG82" s="105"/>
      <c r="GH82" s="105"/>
      <c r="GI82" s="105"/>
      <c r="GJ82" s="105"/>
      <c r="GK82" s="105"/>
      <c r="GL82" s="105"/>
      <c r="GM82" s="105"/>
      <c r="GN82" s="105"/>
      <c r="GO82" s="105"/>
      <c r="GP82" s="105"/>
      <c r="GQ82" s="105"/>
      <c r="GR82" s="105"/>
      <c r="GS82" s="105"/>
      <c r="GT82" s="105"/>
      <c r="GU82" s="105"/>
      <c r="GV82" s="105"/>
      <c r="GW82" s="105"/>
      <c r="GX82" s="105"/>
      <c r="GY82" s="105"/>
      <c r="GZ82" s="105"/>
      <c r="HA82" s="105"/>
      <c r="HB82" s="105"/>
      <c r="HC82" s="105"/>
      <c r="HD82" s="105"/>
      <c r="HE82" s="105"/>
      <c r="HF82" s="105"/>
      <c r="HG82" s="105"/>
      <c r="HH82" s="105"/>
      <c r="HI82" s="105"/>
      <c r="HJ82" s="105"/>
      <c r="HK82" s="105"/>
      <c r="HL82" s="105"/>
      <c r="HM82" s="105"/>
      <c r="HN82" s="105"/>
      <c r="HO82" s="105"/>
      <c r="HP82" s="105"/>
      <c r="HQ82" s="105"/>
      <c r="HR82" s="105"/>
      <c r="HS82" s="105"/>
      <c r="HT82" s="105"/>
      <c r="HU82" s="105"/>
    </row>
    <row r="83" spans="1:229" ht="12" customHeight="1" x14ac:dyDescent="0.25">
      <c r="A83" s="94"/>
      <c r="B83" s="94"/>
      <c r="C83" s="94"/>
      <c r="D83" s="94"/>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104"/>
      <c r="AW83" s="104"/>
      <c r="AX83" s="104"/>
      <c r="AY83" s="104"/>
      <c r="AZ83" s="104"/>
      <c r="BA83" s="104"/>
      <c r="BB83" s="104"/>
      <c r="BC83" s="104"/>
      <c r="BD83" s="104"/>
      <c r="BE83" s="104"/>
      <c r="BF83" s="104"/>
      <c r="BG83" s="104"/>
      <c r="BH83" s="105"/>
      <c r="BI83" s="105"/>
      <c r="BJ83" s="105"/>
      <c r="BK83" s="105"/>
      <c r="BL83" s="105"/>
      <c r="BM83" s="105"/>
      <c r="BN83" s="105"/>
      <c r="BO83" s="105"/>
      <c r="BP83" s="105"/>
      <c r="BQ83" s="105"/>
      <c r="BR83" s="105"/>
      <c r="BS83" s="105"/>
      <c r="BT83" s="105"/>
      <c r="BU83" s="105"/>
      <c r="BV83" s="105"/>
      <c r="BW83" s="105"/>
      <c r="BX83" s="105"/>
      <c r="BY83" s="105"/>
      <c r="BZ83" s="105"/>
      <c r="CA83" s="105"/>
      <c r="CB83" s="105"/>
      <c r="CC83" s="105"/>
      <c r="CD83" s="105"/>
      <c r="CE83" s="105"/>
      <c r="CF83" s="105"/>
      <c r="CG83" s="105"/>
      <c r="CH83" s="105"/>
      <c r="CI83" s="105"/>
      <c r="CJ83" s="105"/>
      <c r="CK83" s="105"/>
      <c r="CL83" s="105"/>
      <c r="CM83" s="105"/>
      <c r="CN83" s="105"/>
      <c r="CO83" s="105"/>
      <c r="CP83" s="105"/>
      <c r="CQ83" s="105"/>
      <c r="CR83" s="105"/>
      <c r="CS83" s="105"/>
      <c r="CT83" s="105"/>
      <c r="CU83" s="105"/>
      <c r="CV83" s="105"/>
      <c r="CW83" s="105"/>
      <c r="CX83" s="105"/>
      <c r="CY83" s="105"/>
      <c r="CZ83" s="105"/>
      <c r="DA83" s="105"/>
      <c r="DB83" s="105"/>
      <c r="DC83" s="105"/>
      <c r="DD83" s="105"/>
      <c r="DE83" s="105"/>
      <c r="DF83" s="105"/>
      <c r="DG83" s="105"/>
      <c r="DH83" s="105"/>
      <c r="DI83" s="105"/>
      <c r="DJ83" s="105"/>
      <c r="DK83" s="105"/>
      <c r="DL83" s="105"/>
      <c r="DM83" s="105"/>
      <c r="DN83" s="105"/>
      <c r="DO83" s="105"/>
      <c r="DP83" s="105"/>
      <c r="DQ83" s="105"/>
      <c r="DR83" s="105"/>
      <c r="DS83" s="105"/>
      <c r="DT83" s="105"/>
      <c r="DU83" s="105"/>
      <c r="DV83" s="105"/>
      <c r="DW83" s="105"/>
      <c r="DX83" s="105"/>
      <c r="DY83" s="105"/>
      <c r="DZ83" s="105"/>
      <c r="EA83" s="105"/>
      <c r="EB83" s="105"/>
      <c r="EC83" s="105"/>
      <c r="ED83" s="105"/>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05"/>
      <c r="FH83" s="105"/>
      <c r="FI83" s="105"/>
      <c r="FJ83" s="105"/>
      <c r="FK83" s="105"/>
      <c r="FL83" s="105"/>
      <c r="FM83" s="105"/>
      <c r="FN83" s="105"/>
      <c r="FO83" s="105"/>
      <c r="FP83" s="105"/>
      <c r="FQ83" s="105"/>
      <c r="FR83" s="105"/>
      <c r="FS83" s="105"/>
      <c r="FT83" s="105"/>
      <c r="FU83" s="105"/>
      <c r="FV83" s="105"/>
      <c r="FW83" s="105"/>
      <c r="FX83" s="105"/>
      <c r="FY83" s="105"/>
      <c r="FZ83" s="105"/>
      <c r="GA83" s="105"/>
      <c r="GB83" s="105"/>
      <c r="GC83" s="105"/>
      <c r="GD83" s="105"/>
      <c r="GE83" s="105"/>
      <c r="GF83" s="105"/>
      <c r="GG83" s="105"/>
      <c r="GH83" s="105"/>
      <c r="GI83" s="105"/>
      <c r="GJ83" s="105"/>
      <c r="GK83" s="105"/>
      <c r="GL83" s="105"/>
      <c r="GM83" s="105"/>
      <c r="GN83" s="105"/>
      <c r="GO83" s="105"/>
      <c r="GP83" s="105"/>
      <c r="GQ83" s="105"/>
      <c r="GR83" s="105"/>
      <c r="GS83" s="105"/>
      <c r="GT83" s="105"/>
      <c r="GU83" s="105"/>
      <c r="GV83" s="105"/>
      <c r="GW83" s="105"/>
      <c r="GX83" s="105"/>
      <c r="GY83" s="105"/>
      <c r="GZ83" s="105"/>
      <c r="HA83" s="105"/>
      <c r="HB83" s="105"/>
      <c r="HC83" s="105"/>
      <c r="HD83" s="105"/>
      <c r="HE83" s="105"/>
      <c r="HF83" s="105"/>
      <c r="HG83" s="105"/>
      <c r="HH83" s="105"/>
      <c r="HI83" s="105"/>
      <c r="HJ83" s="105"/>
      <c r="HK83" s="105"/>
      <c r="HL83" s="105"/>
      <c r="HM83" s="105"/>
      <c r="HN83" s="105"/>
      <c r="HO83" s="105"/>
      <c r="HP83" s="105"/>
      <c r="HQ83" s="105"/>
      <c r="HR83" s="105"/>
      <c r="HS83" s="105"/>
      <c r="HT83" s="105"/>
      <c r="HU83" s="105"/>
    </row>
    <row r="84" spans="1:229" ht="12" customHeight="1" x14ac:dyDescent="0.25">
      <c r="A84" s="94"/>
      <c r="B84" s="94"/>
      <c r="C84" s="94"/>
      <c r="D84" s="94"/>
      <c r="E84" s="94"/>
      <c r="F84" s="94"/>
      <c r="G84" s="94"/>
      <c r="H84" s="94"/>
      <c r="I84" s="94"/>
      <c r="J84" s="94"/>
      <c r="K84" s="94"/>
      <c r="L84" s="94"/>
      <c r="M84" s="94"/>
      <c r="N84" s="94"/>
      <c r="O84" s="94"/>
      <c r="P84" s="94"/>
      <c r="Q84" s="94"/>
      <c r="R84" s="94"/>
      <c r="S84" s="94"/>
      <c r="T84" s="94"/>
      <c r="U84" s="94"/>
      <c r="V84" s="94"/>
      <c r="W84" s="94"/>
      <c r="X84" s="94"/>
      <c r="Y84" s="94"/>
      <c r="Z84" s="94"/>
      <c r="AA84" s="94"/>
      <c r="AB84" s="94"/>
      <c r="AC84" s="94"/>
      <c r="AD84" s="94"/>
      <c r="AE84" s="94"/>
      <c r="AF84" s="94"/>
      <c r="AG84" s="94"/>
      <c r="AH84" s="94"/>
      <c r="AI84" s="94"/>
      <c r="AJ84" s="94"/>
      <c r="AK84" s="94"/>
      <c r="AL84" s="94"/>
      <c r="AM84" s="94"/>
      <c r="AN84" s="94"/>
      <c r="AO84" s="94"/>
      <c r="AP84" s="94"/>
      <c r="AQ84" s="94"/>
      <c r="AR84" s="94"/>
      <c r="AS84" s="94"/>
      <c r="AT84" s="94"/>
      <c r="AU84" s="94"/>
      <c r="AV84" s="104"/>
      <c r="AW84" s="104"/>
      <c r="AX84" s="104"/>
      <c r="AY84" s="104"/>
      <c r="AZ84" s="104"/>
      <c r="BA84" s="104"/>
      <c r="BB84" s="104"/>
      <c r="BC84" s="104"/>
      <c r="BD84" s="104"/>
      <c r="BE84" s="104"/>
      <c r="BF84" s="104"/>
      <c r="BG84" s="104"/>
      <c r="BH84" s="105"/>
      <c r="BI84" s="105"/>
      <c r="BJ84" s="105"/>
      <c r="BK84" s="105"/>
      <c r="BL84" s="105"/>
      <c r="BM84" s="105"/>
      <c r="BN84" s="105"/>
      <c r="BO84" s="105"/>
      <c r="BP84" s="105"/>
      <c r="BQ84" s="105"/>
      <c r="BR84" s="105"/>
      <c r="BS84" s="105"/>
      <c r="BT84" s="105"/>
      <c r="BU84" s="105"/>
      <c r="BV84" s="105"/>
      <c r="BW84" s="105"/>
      <c r="BX84" s="105"/>
      <c r="BY84" s="105"/>
      <c r="BZ84" s="105"/>
      <c r="CA84" s="105"/>
      <c r="CB84" s="105"/>
      <c r="CC84" s="105"/>
      <c r="CD84" s="105"/>
      <c r="CE84" s="105"/>
      <c r="CF84" s="105"/>
      <c r="CG84" s="105"/>
      <c r="CH84" s="105"/>
      <c r="CI84" s="105"/>
      <c r="CJ84" s="105"/>
      <c r="CK84" s="105"/>
      <c r="CL84" s="105"/>
      <c r="CM84" s="105"/>
      <c r="CN84" s="105"/>
      <c r="CO84" s="105"/>
      <c r="CP84" s="105"/>
      <c r="CQ84" s="105"/>
      <c r="CR84" s="105"/>
      <c r="CS84" s="105"/>
      <c r="CT84" s="105"/>
      <c r="CU84" s="105"/>
      <c r="CV84" s="105"/>
      <c r="CW84" s="105"/>
      <c r="CX84" s="105"/>
      <c r="CY84" s="105"/>
      <c r="CZ84" s="105"/>
      <c r="DA84" s="105"/>
      <c r="DB84" s="105"/>
      <c r="DC84" s="105"/>
      <c r="DD84" s="105"/>
      <c r="DE84" s="105"/>
      <c r="DF84" s="105"/>
      <c r="DG84" s="105"/>
      <c r="DH84" s="105"/>
      <c r="DI84" s="105"/>
      <c r="DJ84" s="105"/>
      <c r="DK84" s="105"/>
      <c r="DL84" s="105"/>
      <c r="DM84" s="105"/>
      <c r="DN84" s="105"/>
      <c r="DO84" s="105"/>
      <c r="DP84" s="105"/>
      <c r="DQ84" s="105"/>
      <c r="DR84" s="105"/>
      <c r="DS84" s="105"/>
      <c r="DT84" s="105"/>
      <c r="DU84" s="105"/>
      <c r="DV84" s="105"/>
      <c r="DW84" s="105"/>
      <c r="DX84" s="105"/>
      <c r="DY84" s="105"/>
      <c r="DZ84" s="105"/>
      <c r="EA84" s="105"/>
      <c r="EB84" s="105"/>
      <c r="EC84" s="105"/>
      <c r="ED84" s="105"/>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05"/>
      <c r="FH84" s="105"/>
      <c r="FI84" s="105"/>
      <c r="FJ84" s="105"/>
      <c r="FK84" s="105"/>
      <c r="FL84" s="105"/>
      <c r="FM84" s="105"/>
      <c r="FN84" s="105"/>
      <c r="FO84" s="105"/>
      <c r="FP84" s="105"/>
      <c r="FQ84" s="105"/>
      <c r="FR84" s="105"/>
      <c r="FS84" s="105"/>
      <c r="FT84" s="105"/>
      <c r="FU84" s="105"/>
      <c r="FV84" s="105"/>
      <c r="FW84" s="105"/>
      <c r="FX84" s="105"/>
      <c r="FY84" s="105"/>
      <c r="FZ84" s="105"/>
      <c r="GA84" s="105"/>
      <c r="GB84" s="105"/>
      <c r="GC84" s="105"/>
      <c r="GD84" s="105"/>
      <c r="GE84" s="105"/>
      <c r="GF84" s="105"/>
      <c r="GG84" s="105"/>
      <c r="GH84" s="105"/>
      <c r="GI84" s="105"/>
      <c r="GJ84" s="105"/>
      <c r="GK84" s="105"/>
      <c r="GL84" s="105"/>
      <c r="GM84" s="105"/>
      <c r="GN84" s="105"/>
      <c r="GO84" s="105"/>
      <c r="GP84" s="105"/>
      <c r="GQ84" s="105"/>
      <c r="GR84" s="105"/>
      <c r="GS84" s="105"/>
      <c r="GT84" s="105"/>
      <c r="GU84" s="105"/>
      <c r="GV84" s="105"/>
      <c r="GW84" s="105"/>
      <c r="GX84" s="105"/>
      <c r="GY84" s="105"/>
      <c r="GZ84" s="105"/>
      <c r="HA84" s="105"/>
      <c r="HB84" s="105"/>
      <c r="HC84" s="105"/>
      <c r="HD84" s="105"/>
      <c r="HE84" s="105"/>
      <c r="HF84" s="105"/>
      <c r="HG84" s="105"/>
      <c r="HH84" s="105"/>
      <c r="HI84" s="105"/>
      <c r="HJ84" s="105"/>
      <c r="HK84" s="105"/>
      <c r="HL84" s="105"/>
      <c r="HM84" s="105"/>
      <c r="HN84" s="105"/>
      <c r="HO84" s="105"/>
      <c r="HP84" s="105"/>
      <c r="HQ84" s="105"/>
      <c r="HR84" s="105"/>
      <c r="HS84" s="105"/>
      <c r="HT84" s="105"/>
      <c r="HU84" s="105"/>
    </row>
    <row r="85" spans="1:229" ht="12" customHeight="1" x14ac:dyDescent="0.25">
      <c r="A85" s="94"/>
      <c r="B85" s="94"/>
      <c r="C85" s="94"/>
      <c r="D85" s="94"/>
      <c r="E85" s="94"/>
      <c r="F85" s="94"/>
      <c r="G85" s="94"/>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c r="AL85" s="94"/>
      <c r="AM85" s="94"/>
      <c r="AN85" s="94"/>
      <c r="AO85" s="94"/>
      <c r="AP85" s="94"/>
      <c r="AQ85" s="94"/>
      <c r="AR85" s="94"/>
      <c r="AS85" s="94"/>
      <c r="AT85" s="94"/>
      <c r="AU85" s="94"/>
      <c r="AV85" s="104"/>
      <c r="AW85" s="104"/>
      <c r="AX85" s="104"/>
      <c r="AY85" s="104"/>
      <c r="AZ85" s="104"/>
      <c r="BA85" s="104"/>
      <c r="BB85" s="104"/>
      <c r="BC85" s="104"/>
      <c r="BD85" s="104"/>
      <c r="BE85" s="104"/>
      <c r="BF85" s="104"/>
      <c r="BG85" s="104"/>
      <c r="BH85" s="105"/>
      <c r="BI85" s="105"/>
      <c r="BJ85" s="105"/>
      <c r="BK85" s="105"/>
      <c r="BL85" s="105"/>
      <c r="BM85" s="105"/>
      <c r="BN85" s="105"/>
      <c r="BO85" s="105"/>
      <c r="BP85" s="105"/>
      <c r="BQ85" s="105"/>
      <c r="BR85" s="105"/>
      <c r="BS85" s="105"/>
      <c r="BT85" s="105"/>
      <c r="BU85" s="105"/>
      <c r="BV85" s="105"/>
      <c r="BW85" s="105"/>
      <c r="BX85" s="105"/>
      <c r="BY85" s="105"/>
      <c r="BZ85" s="105"/>
      <c r="CA85" s="105"/>
      <c r="CB85" s="105"/>
      <c r="CC85" s="105"/>
      <c r="CD85" s="105"/>
      <c r="CE85" s="105"/>
      <c r="CF85" s="105"/>
      <c r="CG85" s="105"/>
      <c r="CH85" s="105"/>
      <c r="CI85" s="105"/>
      <c r="CJ85" s="105"/>
      <c r="CK85" s="105"/>
      <c r="CL85" s="105"/>
      <c r="CM85" s="105"/>
      <c r="CN85" s="105"/>
      <c r="CO85" s="105"/>
      <c r="CP85" s="105"/>
      <c r="CQ85" s="105"/>
      <c r="CR85" s="105"/>
      <c r="CS85" s="105"/>
      <c r="CT85" s="105"/>
      <c r="CU85" s="105"/>
      <c r="CV85" s="105"/>
      <c r="CW85" s="105"/>
      <c r="CX85" s="105"/>
      <c r="CY85" s="105"/>
      <c r="CZ85" s="105"/>
      <c r="DA85" s="105"/>
      <c r="DB85" s="105"/>
      <c r="DC85" s="105"/>
      <c r="DD85" s="105"/>
      <c r="DE85" s="105"/>
      <c r="DF85" s="105"/>
      <c r="DG85" s="105"/>
      <c r="DH85" s="105"/>
      <c r="DI85" s="105"/>
      <c r="DJ85" s="105"/>
      <c r="DK85" s="105"/>
      <c r="DL85" s="105"/>
      <c r="DM85" s="105"/>
      <c r="DN85" s="105"/>
      <c r="DO85" s="105"/>
      <c r="DP85" s="105"/>
      <c r="DQ85" s="105"/>
      <c r="DR85" s="105"/>
      <c r="DS85" s="105"/>
      <c r="DT85" s="105"/>
      <c r="DU85" s="105"/>
      <c r="DV85" s="105"/>
      <c r="DW85" s="105"/>
      <c r="DX85" s="105"/>
      <c r="DY85" s="105"/>
      <c r="DZ85" s="105"/>
      <c r="EA85" s="105"/>
      <c r="EB85" s="105"/>
      <c r="EC85" s="105"/>
      <c r="ED85" s="105"/>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05"/>
      <c r="FH85" s="105"/>
      <c r="FI85" s="105"/>
      <c r="FJ85" s="105"/>
      <c r="FK85" s="105"/>
      <c r="FL85" s="105"/>
      <c r="FM85" s="105"/>
      <c r="FN85" s="105"/>
      <c r="FO85" s="105"/>
      <c r="FP85" s="105"/>
      <c r="FQ85" s="105"/>
      <c r="FR85" s="105"/>
      <c r="FS85" s="105"/>
      <c r="FT85" s="105"/>
      <c r="FU85" s="105"/>
      <c r="FV85" s="105"/>
      <c r="FW85" s="105"/>
      <c r="FX85" s="105"/>
      <c r="FY85" s="105"/>
      <c r="FZ85" s="105"/>
      <c r="GA85" s="105"/>
      <c r="GB85" s="105"/>
      <c r="GC85" s="105"/>
      <c r="GD85" s="105"/>
      <c r="GE85" s="105"/>
      <c r="GF85" s="105"/>
      <c r="GG85" s="105"/>
      <c r="GH85" s="105"/>
      <c r="GI85" s="105"/>
      <c r="GJ85" s="105"/>
      <c r="GK85" s="105"/>
      <c r="GL85" s="105"/>
      <c r="GM85" s="105"/>
      <c r="GN85" s="105"/>
      <c r="GO85" s="105"/>
      <c r="GP85" s="105"/>
      <c r="GQ85" s="105"/>
      <c r="GR85" s="105"/>
      <c r="GS85" s="105"/>
      <c r="GT85" s="105"/>
      <c r="GU85" s="105"/>
      <c r="GV85" s="105"/>
      <c r="GW85" s="105"/>
      <c r="GX85" s="105"/>
      <c r="GY85" s="105"/>
      <c r="GZ85" s="105"/>
      <c r="HA85" s="105"/>
      <c r="HB85" s="105"/>
      <c r="HC85" s="105"/>
      <c r="HD85" s="105"/>
      <c r="HE85" s="105"/>
      <c r="HF85" s="105"/>
      <c r="HG85" s="105"/>
      <c r="HH85" s="105"/>
      <c r="HI85" s="105"/>
      <c r="HJ85" s="105"/>
      <c r="HK85" s="105"/>
      <c r="HL85" s="105"/>
      <c r="HM85" s="105"/>
      <c r="HN85" s="105"/>
      <c r="HO85" s="105"/>
      <c r="HP85" s="105"/>
      <c r="HQ85" s="105"/>
      <c r="HR85" s="105"/>
      <c r="HS85" s="105"/>
      <c r="HT85" s="105"/>
      <c r="HU85" s="105"/>
    </row>
    <row r="86" spans="1:229" ht="12" customHeight="1" x14ac:dyDescent="0.25">
      <c r="A86" s="94"/>
      <c r="B86" s="94"/>
      <c r="C86" s="94"/>
      <c r="D86" s="94"/>
      <c r="E86" s="94"/>
      <c r="F86" s="94"/>
      <c r="G86" s="94"/>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94"/>
      <c r="AM86" s="94"/>
      <c r="AN86" s="94"/>
      <c r="AO86" s="94"/>
      <c r="AP86" s="94"/>
      <c r="AQ86" s="94"/>
      <c r="AR86" s="94"/>
      <c r="AS86" s="94"/>
      <c r="AT86" s="94"/>
      <c r="AU86" s="94"/>
      <c r="AV86" s="104"/>
      <c r="AW86" s="104"/>
      <c r="AX86" s="104"/>
      <c r="AY86" s="104"/>
      <c r="AZ86" s="104"/>
      <c r="BA86" s="104"/>
      <c r="BB86" s="104"/>
      <c r="BC86" s="104"/>
      <c r="BD86" s="104"/>
      <c r="BE86" s="104"/>
      <c r="BF86" s="104"/>
      <c r="BG86" s="104"/>
      <c r="BH86" s="105"/>
      <c r="BI86" s="105"/>
      <c r="BJ86" s="105"/>
      <c r="BK86" s="105"/>
      <c r="BL86" s="105"/>
      <c r="BM86" s="105"/>
      <c r="BN86" s="105"/>
      <c r="BO86" s="105"/>
      <c r="BP86" s="105"/>
      <c r="BQ86" s="105"/>
      <c r="BR86" s="105"/>
      <c r="BS86" s="105"/>
      <c r="BT86" s="105"/>
      <c r="BU86" s="105"/>
      <c r="BV86" s="105"/>
      <c r="BW86" s="105"/>
      <c r="BX86" s="105"/>
      <c r="BY86" s="105"/>
      <c r="BZ86" s="105"/>
      <c r="CA86" s="105"/>
      <c r="CB86" s="105"/>
      <c r="CC86" s="105"/>
      <c r="CD86" s="105"/>
      <c r="CE86" s="105"/>
      <c r="CF86" s="105"/>
      <c r="CG86" s="105"/>
      <c r="CH86" s="105"/>
      <c r="CI86" s="105"/>
      <c r="CJ86" s="105"/>
      <c r="CK86" s="105"/>
      <c r="CL86" s="105"/>
      <c r="CM86" s="105"/>
      <c r="CN86" s="105"/>
      <c r="CO86" s="105"/>
      <c r="CP86" s="105"/>
      <c r="CQ86" s="105"/>
      <c r="CR86" s="105"/>
      <c r="CS86" s="105"/>
      <c r="CT86" s="105"/>
      <c r="CU86" s="105"/>
      <c r="CV86" s="105"/>
      <c r="CW86" s="105"/>
      <c r="CX86" s="105"/>
      <c r="CY86" s="105"/>
      <c r="CZ86" s="105"/>
      <c r="DA86" s="105"/>
      <c r="DB86" s="105"/>
      <c r="DC86" s="105"/>
      <c r="DD86" s="105"/>
      <c r="DE86" s="105"/>
      <c r="DF86" s="105"/>
      <c r="DG86" s="105"/>
      <c r="DH86" s="105"/>
      <c r="DI86" s="105"/>
      <c r="DJ86" s="105"/>
      <c r="DK86" s="105"/>
      <c r="DL86" s="105"/>
      <c r="DM86" s="105"/>
      <c r="DN86" s="105"/>
      <c r="DO86" s="105"/>
      <c r="DP86" s="105"/>
      <c r="DQ86" s="105"/>
      <c r="DR86" s="105"/>
      <c r="DS86" s="105"/>
      <c r="DT86" s="105"/>
      <c r="DU86" s="105"/>
      <c r="DV86" s="105"/>
      <c r="DW86" s="105"/>
      <c r="DX86" s="105"/>
      <c r="DY86" s="105"/>
      <c r="DZ86" s="105"/>
      <c r="EA86" s="105"/>
      <c r="EB86" s="105"/>
      <c r="EC86" s="105"/>
      <c r="ED86" s="105"/>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05"/>
      <c r="FH86" s="105"/>
      <c r="FI86" s="105"/>
      <c r="FJ86" s="105"/>
      <c r="FK86" s="105"/>
      <c r="FL86" s="105"/>
      <c r="FM86" s="105"/>
      <c r="FN86" s="105"/>
      <c r="FO86" s="105"/>
      <c r="FP86" s="105"/>
      <c r="FQ86" s="105"/>
      <c r="FR86" s="105"/>
      <c r="FS86" s="105"/>
      <c r="FT86" s="105"/>
      <c r="FU86" s="105"/>
      <c r="FV86" s="105"/>
      <c r="FW86" s="105"/>
      <c r="FX86" s="105"/>
      <c r="FY86" s="105"/>
      <c r="FZ86" s="105"/>
      <c r="GA86" s="105"/>
      <c r="GB86" s="105"/>
      <c r="GC86" s="105"/>
      <c r="GD86" s="105"/>
      <c r="GE86" s="105"/>
      <c r="GF86" s="105"/>
      <c r="GG86" s="105"/>
      <c r="GH86" s="105"/>
      <c r="GI86" s="105"/>
      <c r="GJ86" s="105"/>
      <c r="GK86" s="105"/>
      <c r="GL86" s="105"/>
      <c r="GM86" s="105"/>
      <c r="GN86" s="105"/>
      <c r="GO86" s="105"/>
      <c r="GP86" s="105"/>
      <c r="GQ86" s="105"/>
      <c r="GR86" s="105"/>
      <c r="GS86" s="105"/>
      <c r="GT86" s="105"/>
      <c r="GU86" s="105"/>
      <c r="GV86" s="105"/>
      <c r="GW86" s="105"/>
      <c r="GX86" s="105"/>
      <c r="GY86" s="105"/>
      <c r="GZ86" s="105"/>
      <c r="HA86" s="105"/>
      <c r="HB86" s="105"/>
      <c r="HC86" s="105"/>
      <c r="HD86" s="105"/>
      <c r="HE86" s="105"/>
      <c r="HF86" s="105"/>
      <c r="HG86" s="105"/>
      <c r="HH86" s="105"/>
      <c r="HI86" s="105"/>
      <c r="HJ86" s="105"/>
      <c r="HK86" s="105"/>
      <c r="HL86" s="105"/>
      <c r="HM86" s="105"/>
      <c r="HN86" s="105"/>
      <c r="HO86" s="105"/>
      <c r="HP86" s="105"/>
      <c r="HQ86" s="105"/>
      <c r="HR86" s="105"/>
      <c r="HS86" s="105"/>
      <c r="HT86" s="105"/>
      <c r="HU86" s="105"/>
    </row>
    <row r="87" spans="1:229" ht="12" customHeight="1" x14ac:dyDescent="0.25">
      <c r="A87" s="94"/>
      <c r="B87" s="94"/>
      <c r="C87" s="94"/>
      <c r="D87" s="94"/>
      <c r="E87" s="94"/>
      <c r="F87" s="94"/>
      <c r="G87" s="94"/>
      <c r="H87" s="94"/>
      <c r="I87" s="94"/>
      <c r="J87" s="94"/>
      <c r="K87" s="94"/>
      <c r="L87" s="94"/>
      <c r="M87" s="94"/>
      <c r="N87" s="94"/>
      <c r="O87" s="94"/>
      <c r="P87" s="94"/>
      <c r="Q87" s="94"/>
      <c r="R87" s="94"/>
      <c r="S87" s="94"/>
      <c r="T87" s="94"/>
      <c r="U87" s="94"/>
      <c r="V87" s="94"/>
      <c r="W87" s="94"/>
      <c r="X87" s="94"/>
      <c r="Y87" s="94"/>
      <c r="Z87" s="94"/>
      <c r="AA87" s="94"/>
      <c r="AB87" s="94"/>
      <c r="AC87" s="94"/>
      <c r="AD87" s="94"/>
      <c r="AE87" s="94"/>
      <c r="AF87" s="94"/>
      <c r="AG87" s="94"/>
      <c r="AH87" s="94"/>
      <c r="AI87" s="94"/>
      <c r="AJ87" s="94"/>
      <c r="AK87" s="94"/>
      <c r="AL87" s="94"/>
      <c r="AM87" s="94"/>
      <c r="AN87" s="94"/>
      <c r="AO87" s="94"/>
      <c r="AP87" s="94"/>
      <c r="AQ87" s="94"/>
      <c r="AR87" s="94"/>
      <c r="AS87" s="94"/>
      <c r="AT87" s="94"/>
      <c r="AU87" s="94"/>
      <c r="AV87" s="104"/>
      <c r="AW87" s="104"/>
      <c r="AX87" s="104"/>
      <c r="AY87" s="104"/>
      <c r="AZ87" s="104"/>
      <c r="BA87" s="104"/>
      <c r="BB87" s="104"/>
      <c r="BC87" s="104"/>
      <c r="BD87" s="104"/>
      <c r="BE87" s="104"/>
      <c r="BF87" s="104"/>
      <c r="BG87" s="104"/>
      <c r="BH87" s="105"/>
      <c r="BI87" s="105"/>
      <c r="BJ87" s="105"/>
      <c r="BK87" s="105"/>
      <c r="BL87" s="105"/>
      <c r="BM87" s="105"/>
      <c r="BN87" s="105"/>
      <c r="BO87" s="105"/>
      <c r="BP87" s="105"/>
      <c r="BQ87" s="105"/>
      <c r="BR87" s="105"/>
      <c r="BS87" s="105"/>
      <c r="BT87" s="105"/>
      <c r="BU87" s="105"/>
      <c r="BV87" s="105"/>
      <c r="BW87" s="105"/>
      <c r="BX87" s="105"/>
      <c r="BY87" s="105"/>
      <c r="BZ87" s="105"/>
      <c r="CA87" s="105"/>
      <c r="CB87" s="105"/>
      <c r="CC87" s="105"/>
      <c r="CD87" s="105"/>
      <c r="CE87" s="105"/>
      <c r="CF87" s="105"/>
      <c r="CG87" s="105"/>
      <c r="CH87" s="105"/>
      <c r="CI87" s="105"/>
      <c r="CJ87" s="105"/>
      <c r="CK87" s="105"/>
      <c r="CL87" s="105"/>
      <c r="CM87" s="105"/>
      <c r="CN87" s="105"/>
      <c r="CO87" s="105"/>
      <c r="CP87" s="105"/>
      <c r="CQ87" s="105"/>
      <c r="CR87" s="105"/>
      <c r="CS87" s="105"/>
      <c r="CT87" s="105"/>
      <c r="CU87" s="105"/>
      <c r="CV87" s="105"/>
      <c r="CW87" s="105"/>
      <c r="CX87" s="105"/>
      <c r="CY87" s="105"/>
      <c r="CZ87" s="105"/>
      <c r="DA87" s="105"/>
      <c r="DB87" s="105"/>
      <c r="DC87" s="105"/>
      <c r="DD87" s="105"/>
      <c r="DE87" s="105"/>
      <c r="DF87" s="105"/>
      <c r="DG87" s="105"/>
      <c r="DH87" s="105"/>
      <c r="DI87" s="105"/>
      <c r="DJ87" s="105"/>
      <c r="DK87" s="105"/>
      <c r="DL87" s="105"/>
      <c r="DM87" s="105"/>
      <c r="DN87" s="105"/>
      <c r="DO87" s="105"/>
      <c r="DP87" s="105"/>
      <c r="DQ87" s="105"/>
      <c r="DR87" s="105"/>
      <c r="DS87" s="105"/>
      <c r="DT87" s="105"/>
      <c r="DU87" s="105"/>
      <c r="DV87" s="105"/>
      <c r="DW87" s="105"/>
      <c r="DX87" s="105"/>
      <c r="DY87" s="105"/>
      <c r="DZ87" s="105"/>
      <c r="EA87" s="105"/>
      <c r="EB87" s="105"/>
      <c r="EC87" s="105"/>
      <c r="ED87" s="105"/>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05"/>
      <c r="FH87" s="105"/>
      <c r="FI87" s="105"/>
      <c r="FJ87" s="105"/>
      <c r="FK87" s="105"/>
      <c r="FL87" s="105"/>
      <c r="FM87" s="105"/>
      <c r="FN87" s="105"/>
      <c r="FO87" s="105"/>
      <c r="FP87" s="105"/>
      <c r="FQ87" s="105"/>
      <c r="FR87" s="105"/>
      <c r="FS87" s="105"/>
      <c r="FT87" s="105"/>
      <c r="FU87" s="105"/>
      <c r="FV87" s="105"/>
      <c r="FW87" s="105"/>
      <c r="FX87" s="105"/>
      <c r="FY87" s="105"/>
      <c r="FZ87" s="105"/>
      <c r="GA87" s="105"/>
      <c r="GB87" s="105"/>
      <c r="GC87" s="105"/>
      <c r="GD87" s="105"/>
      <c r="GE87" s="105"/>
      <c r="GF87" s="105"/>
      <c r="GG87" s="105"/>
      <c r="GH87" s="105"/>
      <c r="GI87" s="105"/>
      <c r="GJ87" s="105"/>
      <c r="GK87" s="105"/>
      <c r="GL87" s="105"/>
      <c r="GM87" s="105"/>
      <c r="GN87" s="105"/>
      <c r="GO87" s="105"/>
      <c r="GP87" s="105"/>
      <c r="GQ87" s="105"/>
      <c r="GR87" s="105"/>
      <c r="GS87" s="105"/>
      <c r="GT87" s="105"/>
      <c r="GU87" s="105"/>
      <c r="GV87" s="105"/>
      <c r="GW87" s="105"/>
      <c r="GX87" s="105"/>
      <c r="GY87" s="105"/>
      <c r="GZ87" s="105"/>
      <c r="HA87" s="105"/>
      <c r="HB87" s="105"/>
      <c r="HC87" s="105"/>
      <c r="HD87" s="105"/>
      <c r="HE87" s="105"/>
      <c r="HF87" s="105"/>
      <c r="HG87" s="105"/>
      <c r="HH87" s="105"/>
      <c r="HI87" s="105"/>
      <c r="HJ87" s="105"/>
      <c r="HK87" s="105"/>
      <c r="HL87" s="105"/>
      <c r="HM87" s="105"/>
      <c r="HN87" s="105"/>
      <c r="HO87" s="105"/>
      <c r="HP87" s="105"/>
      <c r="HQ87" s="105"/>
      <c r="HR87" s="105"/>
      <c r="HS87" s="105"/>
      <c r="HT87" s="105"/>
      <c r="HU87" s="105"/>
    </row>
    <row r="88" spans="1:229" ht="12" customHeight="1" x14ac:dyDescent="0.25">
      <c r="A88" s="94"/>
      <c r="B88" s="94"/>
      <c r="C88" s="94"/>
      <c r="D88" s="94"/>
      <c r="E88" s="94"/>
      <c r="F88" s="94"/>
      <c r="G88" s="94"/>
      <c r="H88" s="94"/>
      <c r="I88" s="94"/>
      <c r="J88" s="94"/>
      <c r="K88" s="94"/>
      <c r="L88" s="94"/>
      <c r="M88" s="94"/>
      <c r="N88" s="94"/>
      <c r="O88" s="94"/>
      <c r="P88" s="94"/>
      <c r="Q88" s="94"/>
      <c r="R88" s="94"/>
      <c r="S88" s="94"/>
      <c r="T88" s="94"/>
      <c r="U88" s="94"/>
      <c r="V88" s="94"/>
      <c r="W88" s="94"/>
      <c r="X88" s="94"/>
      <c r="Y88" s="94"/>
      <c r="Z88" s="94"/>
      <c r="AA88" s="94"/>
      <c r="AB88" s="94"/>
      <c r="AC88" s="94"/>
      <c r="AD88" s="94"/>
      <c r="AE88" s="94"/>
      <c r="AF88" s="94"/>
      <c r="AG88" s="94"/>
      <c r="AH88" s="94"/>
      <c r="AI88" s="94"/>
      <c r="AJ88" s="94"/>
      <c r="AK88" s="94"/>
      <c r="AL88" s="94"/>
      <c r="AM88" s="94"/>
      <c r="AN88" s="94"/>
      <c r="AO88" s="94"/>
      <c r="AP88" s="94"/>
      <c r="AQ88" s="94"/>
      <c r="AR88" s="94"/>
      <c r="AS88" s="94"/>
      <c r="AT88" s="94"/>
      <c r="AU88" s="94"/>
      <c r="AV88" s="104"/>
      <c r="AW88" s="104"/>
      <c r="AX88" s="104"/>
      <c r="AY88" s="104"/>
      <c r="AZ88" s="104"/>
      <c r="BA88" s="104"/>
      <c r="BB88" s="104"/>
      <c r="BC88" s="104"/>
      <c r="BD88" s="104"/>
      <c r="BE88" s="104"/>
      <c r="BF88" s="104"/>
      <c r="BG88" s="104"/>
      <c r="BH88" s="105"/>
      <c r="BI88" s="105"/>
      <c r="BJ88" s="105"/>
      <c r="BK88" s="105"/>
      <c r="BL88" s="105"/>
      <c r="BM88" s="105"/>
      <c r="BN88" s="105"/>
      <c r="BO88" s="105"/>
      <c r="BP88" s="105"/>
      <c r="BQ88" s="105"/>
      <c r="BR88" s="105"/>
      <c r="BS88" s="105"/>
      <c r="BT88" s="105"/>
      <c r="BU88" s="105"/>
      <c r="BV88" s="105"/>
      <c r="BW88" s="105"/>
      <c r="BX88" s="105"/>
      <c r="BY88" s="105"/>
      <c r="BZ88" s="105"/>
      <c r="CA88" s="105"/>
      <c r="CB88" s="105"/>
      <c r="CC88" s="105"/>
      <c r="CD88" s="105"/>
      <c r="CE88" s="105"/>
      <c r="CF88" s="105"/>
      <c r="CG88" s="105"/>
      <c r="CH88" s="105"/>
      <c r="CI88" s="105"/>
      <c r="CJ88" s="105"/>
      <c r="CK88" s="105"/>
      <c r="CL88" s="105"/>
      <c r="CM88" s="105"/>
      <c r="CN88" s="105"/>
      <c r="CO88" s="105"/>
      <c r="CP88" s="105"/>
      <c r="CQ88" s="105"/>
      <c r="CR88" s="105"/>
      <c r="CS88" s="105"/>
      <c r="CT88" s="105"/>
      <c r="CU88" s="105"/>
      <c r="CV88" s="105"/>
      <c r="CW88" s="105"/>
      <c r="CX88" s="105"/>
      <c r="CY88" s="105"/>
      <c r="CZ88" s="105"/>
      <c r="DA88" s="105"/>
      <c r="DB88" s="105"/>
      <c r="DC88" s="105"/>
      <c r="DD88" s="105"/>
      <c r="DE88" s="105"/>
      <c r="DF88" s="105"/>
      <c r="DG88" s="105"/>
      <c r="DH88" s="105"/>
      <c r="DI88" s="105"/>
      <c r="DJ88" s="105"/>
      <c r="DK88" s="105"/>
      <c r="DL88" s="105"/>
      <c r="DM88" s="105"/>
      <c r="DN88" s="105"/>
      <c r="DO88" s="105"/>
      <c r="DP88" s="105"/>
      <c r="DQ88" s="105"/>
      <c r="DR88" s="105"/>
      <c r="DS88" s="105"/>
      <c r="DT88" s="105"/>
      <c r="DU88" s="105"/>
      <c r="DV88" s="105"/>
      <c r="DW88" s="105"/>
      <c r="DX88" s="105"/>
      <c r="DY88" s="105"/>
      <c r="DZ88" s="105"/>
      <c r="EA88" s="105"/>
      <c r="EB88" s="105"/>
      <c r="EC88" s="105"/>
      <c r="ED88" s="105"/>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05"/>
      <c r="FH88" s="105"/>
      <c r="FI88" s="105"/>
      <c r="FJ88" s="105"/>
      <c r="FK88" s="105"/>
      <c r="FL88" s="105"/>
      <c r="FM88" s="105"/>
      <c r="FN88" s="105"/>
      <c r="FO88" s="105"/>
      <c r="FP88" s="105"/>
      <c r="FQ88" s="105"/>
      <c r="FR88" s="105"/>
      <c r="FS88" s="105"/>
      <c r="FT88" s="105"/>
      <c r="FU88" s="105"/>
      <c r="FV88" s="105"/>
      <c r="FW88" s="105"/>
      <c r="FX88" s="105"/>
      <c r="FY88" s="105"/>
      <c r="FZ88" s="105"/>
      <c r="GA88" s="105"/>
      <c r="GB88" s="105"/>
      <c r="GC88" s="105"/>
      <c r="GD88" s="105"/>
      <c r="GE88" s="105"/>
      <c r="GF88" s="105"/>
      <c r="GG88" s="105"/>
      <c r="GH88" s="105"/>
      <c r="GI88" s="105"/>
      <c r="GJ88" s="105"/>
      <c r="GK88" s="105"/>
      <c r="GL88" s="105"/>
      <c r="GM88" s="105"/>
      <c r="GN88" s="105"/>
      <c r="GO88" s="105"/>
      <c r="GP88" s="105"/>
      <c r="GQ88" s="105"/>
      <c r="GR88" s="105"/>
      <c r="GS88" s="105"/>
      <c r="GT88" s="105"/>
      <c r="GU88" s="105"/>
      <c r="GV88" s="105"/>
      <c r="GW88" s="105"/>
      <c r="GX88" s="105"/>
      <c r="GY88" s="105"/>
      <c r="GZ88" s="105"/>
      <c r="HA88" s="105"/>
      <c r="HB88" s="105"/>
      <c r="HC88" s="105"/>
      <c r="HD88" s="105"/>
      <c r="HE88" s="105"/>
      <c r="HF88" s="105"/>
      <c r="HG88" s="105"/>
      <c r="HH88" s="105"/>
      <c r="HI88" s="105"/>
      <c r="HJ88" s="105"/>
      <c r="HK88" s="105"/>
      <c r="HL88" s="105"/>
      <c r="HM88" s="105"/>
      <c r="HN88" s="105"/>
      <c r="HO88" s="105"/>
      <c r="HP88" s="105"/>
      <c r="HQ88" s="105"/>
      <c r="HR88" s="105"/>
      <c r="HS88" s="105"/>
      <c r="HT88" s="105"/>
      <c r="HU88" s="105"/>
    </row>
    <row r="89" spans="1:229" ht="12" customHeight="1" x14ac:dyDescent="0.25">
      <c r="A89" s="94"/>
      <c r="B89" s="94"/>
      <c r="C89" s="94"/>
      <c r="D89" s="94"/>
      <c r="E89" s="94"/>
      <c r="F89" s="94"/>
      <c r="G89" s="94"/>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104"/>
      <c r="AW89" s="104"/>
      <c r="AX89" s="104"/>
      <c r="AY89" s="104"/>
      <c r="AZ89" s="104"/>
      <c r="BA89" s="104"/>
      <c r="BB89" s="104"/>
      <c r="BC89" s="104"/>
      <c r="BD89" s="104"/>
      <c r="BE89" s="104"/>
      <c r="BF89" s="104"/>
      <c r="BG89" s="104"/>
      <c r="BH89" s="105"/>
      <c r="BI89" s="105"/>
      <c r="BJ89" s="105"/>
      <c r="BK89" s="105"/>
      <c r="BL89" s="105"/>
      <c r="BM89" s="105"/>
      <c r="BN89" s="105"/>
      <c r="BO89" s="105"/>
      <c r="BP89" s="105"/>
      <c r="BQ89" s="105"/>
      <c r="BR89" s="105"/>
      <c r="BS89" s="105"/>
      <c r="BT89" s="105"/>
      <c r="BU89" s="105"/>
      <c r="BV89" s="105"/>
      <c r="BW89" s="105"/>
      <c r="BX89" s="105"/>
      <c r="BY89" s="105"/>
      <c r="BZ89" s="105"/>
      <c r="CA89" s="105"/>
      <c r="CB89" s="105"/>
      <c r="CC89" s="105"/>
      <c r="CD89" s="105"/>
      <c r="CE89" s="105"/>
      <c r="CF89" s="105"/>
      <c r="CG89" s="105"/>
      <c r="CH89" s="105"/>
      <c r="CI89" s="105"/>
      <c r="CJ89" s="105"/>
      <c r="CK89" s="105"/>
      <c r="CL89" s="105"/>
      <c r="CM89" s="105"/>
      <c r="CN89" s="105"/>
      <c r="CO89" s="105"/>
      <c r="CP89" s="105"/>
      <c r="CQ89" s="105"/>
      <c r="CR89" s="105"/>
      <c r="CS89" s="105"/>
      <c r="CT89" s="105"/>
      <c r="CU89" s="105"/>
      <c r="CV89" s="105"/>
      <c r="CW89" s="105"/>
      <c r="CX89" s="105"/>
      <c r="CY89" s="105"/>
      <c r="CZ89" s="105"/>
      <c r="DA89" s="105"/>
      <c r="DB89" s="105"/>
      <c r="DC89" s="105"/>
      <c r="DD89" s="105"/>
      <c r="DE89" s="105"/>
      <c r="DF89" s="105"/>
      <c r="DG89" s="105"/>
      <c r="DH89" s="105"/>
      <c r="DI89" s="105"/>
      <c r="DJ89" s="105"/>
      <c r="DK89" s="105"/>
      <c r="DL89" s="105"/>
      <c r="DM89" s="105"/>
      <c r="DN89" s="105"/>
      <c r="DO89" s="105"/>
      <c r="DP89" s="105"/>
      <c r="DQ89" s="105"/>
      <c r="DR89" s="105"/>
      <c r="DS89" s="105"/>
      <c r="DT89" s="105"/>
      <c r="DU89" s="105"/>
      <c r="DV89" s="105"/>
      <c r="DW89" s="105"/>
      <c r="DX89" s="105"/>
      <c r="DY89" s="105"/>
      <c r="DZ89" s="105"/>
      <c r="EA89" s="105"/>
      <c r="EB89" s="105"/>
      <c r="EC89" s="105"/>
      <c r="ED89" s="105"/>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05"/>
      <c r="FH89" s="105"/>
      <c r="FI89" s="105"/>
      <c r="FJ89" s="105"/>
      <c r="FK89" s="105"/>
      <c r="FL89" s="105"/>
      <c r="FM89" s="105"/>
      <c r="FN89" s="105"/>
      <c r="FO89" s="105"/>
      <c r="FP89" s="105"/>
      <c r="FQ89" s="105"/>
      <c r="FR89" s="105"/>
      <c r="FS89" s="105"/>
      <c r="FT89" s="105"/>
      <c r="FU89" s="105"/>
      <c r="FV89" s="105"/>
      <c r="FW89" s="105"/>
      <c r="FX89" s="105"/>
      <c r="FY89" s="105"/>
      <c r="FZ89" s="105"/>
      <c r="GA89" s="105"/>
      <c r="GB89" s="105"/>
      <c r="GC89" s="105"/>
      <c r="GD89" s="105"/>
      <c r="GE89" s="105"/>
      <c r="GF89" s="105"/>
      <c r="GG89" s="105"/>
      <c r="GH89" s="105"/>
      <c r="GI89" s="105"/>
      <c r="GJ89" s="105"/>
      <c r="GK89" s="105"/>
      <c r="GL89" s="105"/>
      <c r="GM89" s="105"/>
      <c r="GN89" s="105"/>
      <c r="GO89" s="105"/>
      <c r="GP89" s="105"/>
      <c r="GQ89" s="105"/>
      <c r="GR89" s="105"/>
      <c r="GS89" s="105"/>
      <c r="GT89" s="105"/>
      <c r="GU89" s="105"/>
      <c r="GV89" s="105"/>
      <c r="GW89" s="105"/>
      <c r="GX89" s="105"/>
      <c r="GY89" s="105"/>
      <c r="GZ89" s="105"/>
      <c r="HA89" s="105"/>
      <c r="HB89" s="105"/>
      <c r="HC89" s="105"/>
      <c r="HD89" s="105"/>
      <c r="HE89" s="105"/>
      <c r="HF89" s="105"/>
      <c r="HG89" s="105"/>
      <c r="HH89" s="105"/>
      <c r="HI89" s="105"/>
      <c r="HJ89" s="105"/>
      <c r="HK89" s="105"/>
      <c r="HL89" s="105"/>
      <c r="HM89" s="105"/>
      <c r="HN89" s="105"/>
      <c r="HO89" s="105"/>
      <c r="HP89" s="105"/>
      <c r="HQ89" s="105"/>
      <c r="HR89" s="105"/>
      <c r="HS89" s="105"/>
      <c r="HT89" s="105"/>
      <c r="HU89" s="105"/>
    </row>
    <row r="90" spans="1:229" ht="12" customHeight="1" x14ac:dyDescent="0.25">
      <c r="A90" s="94"/>
      <c r="B90" s="94"/>
      <c r="C90" s="94"/>
      <c r="D90" s="94"/>
      <c r="E90" s="94"/>
      <c r="F90" s="94"/>
      <c r="G90" s="94"/>
      <c r="H90" s="94"/>
      <c r="I90" s="94"/>
      <c r="J90" s="94"/>
      <c r="K90" s="94"/>
      <c r="L90" s="94"/>
      <c r="M90" s="94"/>
      <c r="N90" s="94"/>
      <c r="O90" s="94"/>
      <c r="P90" s="94"/>
      <c r="Q90" s="94"/>
      <c r="R90" s="94"/>
      <c r="S90" s="94"/>
      <c r="T90" s="94"/>
      <c r="U90" s="94"/>
      <c r="V90" s="94"/>
      <c r="W90" s="94"/>
      <c r="X90" s="94"/>
      <c r="Y90" s="94"/>
      <c r="Z90" s="94"/>
      <c r="AA90" s="94"/>
      <c r="AB90" s="94"/>
      <c r="AC90" s="94"/>
      <c r="AD90" s="94"/>
      <c r="AE90" s="94"/>
      <c r="AF90" s="94"/>
      <c r="AG90" s="94"/>
      <c r="AH90" s="94"/>
      <c r="AI90" s="94"/>
      <c r="AJ90" s="94"/>
      <c r="AK90" s="94"/>
      <c r="AL90" s="94"/>
      <c r="AM90" s="94"/>
      <c r="AN90" s="94"/>
      <c r="AO90" s="94"/>
      <c r="AP90" s="94"/>
      <c r="AQ90" s="94"/>
      <c r="AR90" s="94"/>
      <c r="AS90" s="94"/>
      <c r="AT90" s="94"/>
      <c r="AU90" s="94"/>
      <c r="AV90" s="104"/>
      <c r="AW90" s="104"/>
      <c r="AX90" s="104"/>
      <c r="AY90" s="104"/>
      <c r="AZ90" s="104"/>
      <c r="BA90" s="104"/>
      <c r="BB90" s="104"/>
      <c r="BC90" s="104"/>
      <c r="BD90" s="104"/>
      <c r="BE90" s="104"/>
      <c r="BF90" s="104"/>
      <c r="BG90" s="104"/>
      <c r="BH90" s="105"/>
      <c r="BI90" s="105"/>
      <c r="BJ90" s="105"/>
      <c r="BK90" s="105"/>
      <c r="BL90" s="105"/>
      <c r="BM90" s="105"/>
      <c r="BN90" s="105"/>
      <c r="BO90" s="105"/>
      <c r="BP90" s="105"/>
      <c r="BQ90" s="105"/>
      <c r="BR90" s="105"/>
      <c r="BS90" s="105"/>
      <c r="BT90" s="105"/>
      <c r="BU90" s="105"/>
      <c r="BV90" s="105"/>
      <c r="BW90" s="105"/>
      <c r="BX90" s="105"/>
      <c r="BY90" s="105"/>
      <c r="BZ90" s="105"/>
      <c r="CA90" s="105"/>
      <c r="CB90" s="105"/>
      <c r="CC90" s="105"/>
      <c r="CD90" s="105"/>
      <c r="CE90" s="105"/>
      <c r="CF90" s="105"/>
      <c r="CG90" s="105"/>
      <c r="CH90" s="105"/>
      <c r="CI90" s="105"/>
      <c r="CJ90" s="105"/>
      <c r="CK90" s="105"/>
      <c r="CL90" s="105"/>
      <c r="CM90" s="105"/>
      <c r="CN90" s="105"/>
      <c r="CO90" s="105"/>
      <c r="CP90" s="105"/>
      <c r="CQ90" s="105"/>
      <c r="CR90" s="105"/>
      <c r="CS90" s="105"/>
      <c r="CT90" s="105"/>
      <c r="CU90" s="105"/>
      <c r="CV90" s="105"/>
      <c r="CW90" s="105"/>
      <c r="CX90" s="105"/>
      <c r="CY90" s="105"/>
      <c r="CZ90" s="105"/>
      <c r="DA90" s="105"/>
      <c r="DB90" s="105"/>
      <c r="DC90" s="105"/>
      <c r="DD90" s="105"/>
      <c r="DE90" s="105"/>
      <c r="DF90" s="105"/>
      <c r="DG90" s="105"/>
      <c r="DH90" s="105"/>
      <c r="DI90" s="105"/>
      <c r="DJ90" s="105"/>
      <c r="DK90" s="105"/>
      <c r="DL90" s="105"/>
      <c r="DM90" s="105"/>
      <c r="DN90" s="105"/>
      <c r="DO90" s="105"/>
      <c r="DP90" s="105"/>
      <c r="DQ90" s="105"/>
      <c r="DR90" s="105"/>
      <c r="DS90" s="105"/>
      <c r="DT90" s="105"/>
      <c r="DU90" s="105"/>
      <c r="DV90" s="105"/>
      <c r="DW90" s="105"/>
      <c r="DX90" s="105"/>
      <c r="DY90" s="105"/>
      <c r="DZ90" s="105"/>
      <c r="EA90" s="105"/>
      <c r="EB90" s="105"/>
      <c r="EC90" s="105"/>
      <c r="ED90" s="105"/>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05"/>
      <c r="FH90" s="105"/>
      <c r="FI90" s="105"/>
      <c r="FJ90" s="105"/>
      <c r="FK90" s="105"/>
      <c r="FL90" s="105"/>
      <c r="FM90" s="105"/>
      <c r="FN90" s="105"/>
      <c r="FO90" s="105"/>
      <c r="FP90" s="105"/>
      <c r="FQ90" s="105"/>
      <c r="FR90" s="105"/>
      <c r="FS90" s="105"/>
      <c r="FT90" s="105"/>
      <c r="FU90" s="105"/>
      <c r="FV90" s="105"/>
      <c r="FW90" s="105"/>
      <c r="FX90" s="105"/>
      <c r="FY90" s="105"/>
      <c r="FZ90" s="105"/>
      <c r="GA90" s="105"/>
      <c r="GB90" s="105"/>
      <c r="GC90" s="105"/>
      <c r="GD90" s="105"/>
      <c r="GE90" s="105"/>
      <c r="GF90" s="105"/>
      <c r="GG90" s="105"/>
      <c r="GH90" s="105"/>
      <c r="GI90" s="105"/>
      <c r="GJ90" s="105"/>
      <c r="GK90" s="105"/>
      <c r="GL90" s="105"/>
      <c r="GM90" s="105"/>
      <c r="GN90" s="105"/>
      <c r="GO90" s="105"/>
      <c r="GP90" s="105"/>
      <c r="GQ90" s="105"/>
      <c r="GR90" s="105"/>
      <c r="GS90" s="105"/>
      <c r="GT90" s="105"/>
      <c r="GU90" s="105"/>
      <c r="GV90" s="105"/>
      <c r="GW90" s="105"/>
      <c r="GX90" s="105"/>
      <c r="GY90" s="105"/>
      <c r="GZ90" s="105"/>
      <c r="HA90" s="105"/>
      <c r="HB90" s="105"/>
      <c r="HC90" s="105"/>
      <c r="HD90" s="105"/>
      <c r="HE90" s="105"/>
      <c r="HF90" s="105"/>
      <c r="HG90" s="105"/>
      <c r="HH90" s="105"/>
      <c r="HI90" s="105"/>
      <c r="HJ90" s="105"/>
      <c r="HK90" s="105"/>
      <c r="HL90" s="105"/>
      <c r="HM90" s="105"/>
      <c r="HN90" s="105"/>
      <c r="HO90" s="105"/>
      <c r="HP90" s="105"/>
      <c r="HQ90" s="105"/>
      <c r="HR90" s="105"/>
      <c r="HS90" s="105"/>
      <c r="HT90" s="105"/>
      <c r="HU90" s="105"/>
    </row>
    <row r="91" spans="1:229" ht="12" customHeight="1" x14ac:dyDescent="0.25">
      <c r="A91" s="94"/>
      <c r="B91" s="94"/>
      <c r="C91" s="94"/>
      <c r="D91" s="94"/>
      <c r="E91" s="94"/>
      <c r="F91" s="94"/>
      <c r="G91" s="94"/>
      <c r="H91" s="94"/>
      <c r="I91" s="94"/>
      <c r="J91" s="94"/>
      <c r="K91" s="94"/>
      <c r="L91" s="94"/>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104"/>
      <c r="AW91" s="104"/>
      <c r="AX91" s="104"/>
      <c r="AY91" s="104"/>
      <c r="AZ91" s="104"/>
      <c r="BA91" s="104"/>
      <c r="BB91" s="104"/>
      <c r="BC91" s="104"/>
      <c r="BD91" s="104"/>
      <c r="BE91" s="104"/>
      <c r="BF91" s="104"/>
      <c r="BG91" s="104"/>
      <c r="BH91" s="105"/>
      <c r="BI91" s="105"/>
      <c r="BJ91" s="105"/>
      <c r="BK91" s="105"/>
      <c r="BL91" s="105"/>
      <c r="BM91" s="105"/>
      <c r="BN91" s="105"/>
      <c r="BO91" s="105"/>
      <c r="BP91" s="105"/>
      <c r="BQ91" s="105"/>
      <c r="BR91" s="105"/>
      <c r="BS91" s="105"/>
      <c r="BT91" s="105"/>
      <c r="BU91" s="105"/>
      <c r="BV91" s="105"/>
      <c r="BW91" s="105"/>
      <c r="BX91" s="105"/>
      <c r="BY91" s="105"/>
      <c r="BZ91" s="105"/>
      <c r="CA91" s="105"/>
      <c r="CB91" s="105"/>
      <c r="CC91" s="105"/>
      <c r="CD91" s="105"/>
      <c r="CE91" s="105"/>
      <c r="CF91" s="105"/>
      <c r="CG91" s="105"/>
      <c r="CH91" s="105"/>
      <c r="CI91" s="105"/>
      <c r="CJ91" s="105"/>
      <c r="CK91" s="105"/>
      <c r="CL91" s="105"/>
      <c r="CM91" s="105"/>
      <c r="CN91" s="105"/>
      <c r="CO91" s="105"/>
      <c r="CP91" s="105"/>
      <c r="CQ91" s="105"/>
      <c r="CR91" s="105"/>
      <c r="CS91" s="105"/>
      <c r="CT91" s="105"/>
      <c r="CU91" s="105"/>
      <c r="CV91" s="105"/>
      <c r="CW91" s="105"/>
      <c r="CX91" s="105"/>
      <c r="CY91" s="105"/>
      <c r="CZ91" s="105"/>
      <c r="DA91" s="105"/>
      <c r="DB91" s="105"/>
      <c r="DC91" s="105"/>
      <c r="DD91" s="105"/>
      <c r="DE91" s="105"/>
      <c r="DF91" s="105"/>
      <c r="DG91" s="105"/>
      <c r="DH91" s="105"/>
      <c r="DI91" s="105"/>
      <c r="DJ91" s="105"/>
      <c r="DK91" s="105"/>
      <c r="DL91" s="105"/>
      <c r="DM91" s="105"/>
      <c r="DN91" s="105"/>
      <c r="DO91" s="105"/>
      <c r="DP91" s="105"/>
      <c r="DQ91" s="105"/>
      <c r="DR91" s="105"/>
      <c r="DS91" s="105"/>
      <c r="DT91" s="105"/>
      <c r="DU91" s="105"/>
      <c r="DV91" s="105"/>
      <c r="DW91" s="105"/>
      <c r="DX91" s="105"/>
      <c r="DY91" s="105"/>
      <c r="DZ91" s="105"/>
      <c r="EA91" s="105"/>
      <c r="EB91" s="105"/>
      <c r="EC91" s="105"/>
      <c r="ED91" s="105"/>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05"/>
      <c r="FH91" s="105"/>
      <c r="FI91" s="105"/>
      <c r="FJ91" s="105"/>
      <c r="FK91" s="105"/>
      <c r="FL91" s="105"/>
      <c r="FM91" s="105"/>
      <c r="FN91" s="105"/>
      <c r="FO91" s="105"/>
      <c r="FP91" s="105"/>
      <c r="FQ91" s="105"/>
      <c r="FR91" s="105"/>
      <c r="FS91" s="105"/>
      <c r="FT91" s="105"/>
      <c r="FU91" s="105"/>
      <c r="FV91" s="105"/>
      <c r="FW91" s="105"/>
      <c r="FX91" s="105"/>
      <c r="FY91" s="105"/>
      <c r="FZ91" s="105"/>
      <c r="GA91" s="105"/>
      <c r="GB91" s="105"/>
      <c r="GC91" s="105"/>
      <c r="GD91" s="105"/>
      <c r="GE91" s="105"/>
      <c r="GF91" s="105"/>
      <c r="GG91" s="105"/>
      <c r="GH91" s="105"/>
      <c r="GI91" s="105"/>
      <c r="GJ91" s="105"/>
      <c r="GK91" s="105"/>
      <c r="GL91" s="105"/>
      <c r="GM91" s="105"/>
      <c r="GN91" s="105"/>
      <c r="GO91" s="105"/>
      <c r="GP91" s="105"/>
      <c r="GQ91" s="105"/>
      <c r="GR91" s="105"/>
      <c r="GS91" s="105"/>
      <c r="GT91" s="105"/>
      <c r="GU91" s="105"/>
      <c r="GV91" s="105"/>
      <c r="GW91" s="105"/>
      <c r="GX91" s="105"/>
      <c r="GY91" s="105"/>
      <c r="GZ91" s="105"/>
      <c r="HA91" s="105"/>
      <c r="HB91" s="105"/>
      <c r="HC91" s="105"/>
      <c r="HD91" s="105"/>
      <c r="HE91" s="105"/>
      <c r="HF91" s="105"/>
      <c r="HG91" s="105"/>
      <c r="HH91" s="105"/>
      <c r="HI91" s="105"/>
      <c r="HJ91" s="105"/>
      <c r="HK91" s="105"/>
      <c r="HL91" s="105"/>
      <c r="HM91" s="105"/>
      <c r="HN91" s="105"/>
      <c r="HO91" s="105"/>
      <c r="HP91" s="105"/>
      <c r="HQ91" s="105"/>
      <c r="HR91" s="105"/>
      <c r="HS91" s="105"/>
      <c r="HT91" s="105"/>
      <c r="HU91" s="105"/>
    </row>
    <row r="92" spans="1:229" ht="12" customHeight="1" x14ac:dyDescent="0.25">
      <c r="A92" s="94"/>
      <c r="B92" s="94"/>
      <c r="C92" s="94"/>
      <c r="D92" s="94"/>
      <c r="E92" s="94"/>
      <c r="F92" s="94"/>
      <c r="G92" s="94"/>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c r="AG92" s="94"/>
      <c r="AH92" s="94"/>
      <c r="AI92" s="94"/>
      <c r="AJ92" s="94"/>
      <c r="AK92" s="94"/>
      <c r="AL92" s="94"/>
      <c r="AM92" s="94"/>
      <c r="AN92" s="94"/>
      <c r="AO92" s="94"/>
      <c r="AP92" s="94"/>
      <c r="AQ92" s="94"/>
      <c r="AR92" s="94"/>
      <c r="AS92" s="94"/>
      <c r="AT92" s="94"/>
      <c r="AU92" s="94"/>
      <c r="AV92" s="104"/>
      <c r="AW92" s="104"/>
      <c r="AX92" s="104"/>
      <c r="AY92" s="104"/>
      <c r="AZ92" s="104"/>
      <c r="BA92" s="104"/>
      <c r="BB92" s="104"/>
      <c r="BC92" s="104"/>
      <c r="BD92" s="104"/>
      <c r="BE92" s="104"/>
      <c r="BF92" s="104"/>
      <c r="BG92" s="104"/>
      <c r="BH92" s="105"/>
      <c r="BI92" s="105"/>
      <c r="BJ92" s="105"/>
      <c r="BK92" s="105"/>
      <c r="BL92" s="105"/>
      <c r="BM92" s="105"/>
      <c r="BN92" s="105"/>
      <c r="BO92" s="105"/>
      <c r="BP92" s="105"/>
      <c r="BQ92" s="105"/>
      <c r="BR92" s="105"/>
      <c r="BS92" s="105"/>
      <c r="BT92" s="105"/>
      <c r="BU92" s="105"/>
      <c r="BV92" s="105"/>
      <c r="BW92" s="105"/>
      <c r="BX92" s="105"/>
      <c r="BY92" s="105"/>
      <c r="BZ92" s="105"/>
      <c r="CA92" s="105"/>
      <c r="CB92" s="105"/>
      <c r="CC92" s="105"/>
      <c r="CD92" s="105"/>
      <c r="CE92" s="105"/>
      <c r="CF92" s="105"/>
      <c r="CG92" s="105"/>
      <c r="CH92" s="105"/>
      <c r="CI92" s="105"/>
      <c r="CJ92" s="105"/>
      <c r="CK92" s="105"/>
      <c r="CL92" s="105"/>
      <c r="CM92" s="105"/>
      <c r="CN92" s="105"/>
      <c r="CO92" s="105"/>
      <c r="CP92" s="105"/>
      <c r="CQ92" s="105"/>
      <c r="CR92" s="105"/>
      <c r="CS92" s="105"/>
      <c r="CT92" s="105"/>
      <c r="CU92" s="105"/>
      <c r="CV92" s="105"/>
      <c r="CW92" s="105"/>
      <c r="CX92" s="105"/>
      <c r="CY92" s="105"/>
      <c r="CZ92" s="105"/>
      <c r="DA92" s="105"/>
      <c r="DB92" s="105"/>
      <c r="DC92" s="105"/>
      <c r="DD92" s="105"/>
      <c r="DE92" s="105"/>
      <c r="DF92" s="105"/>
      <c r="DG92" s="105"/>
      <c r="DH92" s="105"/>
      <c r="DI92" s="105"/>
      <c r="DJ92" s="105"/>
      <c r="DK92" s="105"/>
      <c r="DL92" s="105"/>
      <c r="DM92" s="105"/>
      <c r="DN92" s="105"/>
      <c r="DO92" s="105"/>
      <c r="DP92" s="105"/>
      <c r="DQ92" s="105"/>
      <c r="DR92" s="105"/>
      <c r="DS92" s="105"/>
      <c r="DT92" s="105"/>
      <c r="DU92" s="105"/>
      <c r="DV92" s="105"/>
      <c r="DW92" s="105"/>
      <c r="DX92" s="105"/>
      <c r="DY92" s="105"/>
      <c r="DZ92" s="105"/>
      <c r="EA92" s="105"/>
      <c r="EB92" s="105"/>
      <c r="EC92" s="105"/>
      <c r="ED92" s="105"/>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05"/>
      <c r="FH92" s="105"/>
      <c r="FI92" s="105"/>
      <c r="FJ92" s="105"/>
      <c r="FK92" s="105"/>
      <c r="FL92" s="105"/>
      <c r="FM92" s="105"/>
      <c r="FN92" s="105"/>
      <c r="FO92" s="105"/>
      <c r="FP92" s="105"/>
      <c r="FQ92" s="105"/>
      <c r="FR92" s="105"/>
      <c r="FS92" s="105"/>
      <c r="FT92" s="105"/>
      <c r="FU92" s="105"/>
      <c r="FV92" s="105"/>
      <c r="FW92" s="105"/>
      <c r="FX92" s="105"/>
      <c r="FY92" s="105"/>
      <c r="FZ92" s="105"/>
      <c r="GA92" s="105"/>
      <c r="GB92" s="105"/>
      <c r="GC92" s="105"/>
      <c r="GD92" s="105"/>
      <c r="GE92" s="105"/>
      <c r="GF92" s="105"/>
      <c r="GG92" s="105"/>
      <c r="GH92" s="105"/>
      <c r="GI92" s="105"/>
      <c r="GJ92" s="105"/>
      <c r="GK92" s="105"/>
      <c r="GL92" s="105"/>
      <c r="GM92" s="105"/>
      <c r="GN92" s="105"/>
      <c r="GO92" s="105"/>
      <c r="GP92" s="105"/>
      <c r="GQ92" s="105"/>
      <c r="GR92" s="105"/>
      <c r="GS92" s="105"/>
      <c r="GT92" s="105"/>
      <c r="GU92" s="105"/>
      <c r="GV92" s="105"/>
      <c r="GW92" s="105"/>
      <c r="GX92" s="105"/>
      <c r="GY92" s="105"/>
      <c r="GZ92" s="105"/>
      <c r="HA92" s="105"/>
      <c r="HB92" s="105"/>
      <c r="HC92" s="105"/>
      <c r="HD92" s="105"/>
      <c r="HE92" s="105"/>
      <c r="HF92" s="105"/>
      <c r="HG92" s="105"/>
      <c r="HH92" s="105"/>
      <c r="HI92" s="105"/>
      <c r="HJ92" s="105"/>
      <c r="HK92" s="105"/>
      <c r="HL92" s="105"/>
      <c r="HM92" s="105"/>
      <c r="HN92" s="105"/>
      <c r="HO92" s="105"/>
      <c r="HP92" s="105"/>
      <c r="HQ92" s="105"/>
      <c r="HR92" s="105"/>
      <c r="HS92" s="105"/>
      <c r="HT92" s="105"/>
      <c r="HU92" s="105"/>
    </row>
    <row r="93" spans="1:229" ht="12" customHeight="1" x14ac:dyDescent="0.25">
      <c r="A93" s="94"/>
      <c r="B93" s="94"/>
      <c r="C93" s="94"/>
      <c r="D93" s="94"/>
      <c r="E93" s="94"/>
      <c r="F93" s="94"/>
      <c r="G93" s="94"/>
      <c r="H93" s="94"/>
      <c r="I93" s="94"/>
      <c r="J93" s="94"/>
      <c r="K93" s="94"/>
      <c r="L93" s="94"/>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104"/>
      <c r="AW93" s="104"/>
      <c r="AX93" s="104"/>
      <c r="AY93" s="104"/>
      <c r="AZ93" s="104"/>
      <c r="BA93" s="104"/>
      <c r="BB93" s="104"/>
      <c r="BC93" s="104"/>
      <c r="BD93" s="104"/>
      <c r="BE93" s="104"/>
      <c r="BF93" s="104"/>
      <c r="BG93" s="104"/>
      <c r="BH93" s="105"/>
      <c r="BI93" s="105"/>
      <c r="BJ93" s="105"/>
      <c r="BK93" s="105"/>
      <c r="BL93" s="105"/>
      <c r="BM93" s="105"/>
      <c r="BN93" s="105"/>
      <c r="BO93" s="105"/>
      <c r="BP93" s="105"/>
      <c r="BQ93" s="105"/>
      <c r="BR93" s="105"/>
      <c r="BS93" s="105"/>
      <c r="BT93" s="105"/>
      <c r="BU93" s="105"/>
      <c r="BV93" s="105"/>
      <c r="BW93" s="105"/>
      <c r="BX93" s="105"/>
      <c r="BY93" s="105"/>
      <c r="BZ93" s="105"/>
      <c r="CA93" s="105"/>
      <c r="CB93" s="105"/>
      <c r="CC93" s="105"/>
      <c r="CD93" s="105"/>
      <c r="CE93" s="105"/>
      <c r="CF93" s="105"/>
      <c r="CG93" s="105"/>
      <c r="CH93" s="105"/>
      <c r="CI93" s="105"/>
      <c r="CJ93" s="105"/>
      <c r="CK93" s="105"/>
      <c r="CL93" s="105"/>
      <c r="CM93" s="105"/>
      <c r="CN93" s="105"/>
      <c r="CO93" s="105"/>
      <c r="CP93" s="105"/>
      <c r="CQ93" s="105"/>
      <c r="CR93" s="105"/>
      <c r="CS93" s="105"/>
      <c r="CT93" s="105"/>
      <c r="CU93" s="105"/>
      <c r="CV93" s="105"/>
      <c r="CW93" s="105"/>
      <c r="CX93" s="105"/>
      <c r="CY93" s="105"/>
      <c r="CZ93" s="105"/>
      <c r="DA93" s="105"/>
      <c r="DB93" s="105"/>
      <c r="DC93" s="105"/>
      <c r="DD93" s="105"/>
      <c r="DE93" s="105"/>
      <c r="DF93" s="105"/>
      <c r="DG93" s="105"/>
      <c r="DH93" s="105"/>
      <c r="DI93" s="105"/>
      <c r="DJ93" s="105"/>
      <c r="DK93" s="105"/>
      <c r="DL93" s="105"/>
      <c r="DM93" s="105"/>
      <c r="DN93" s="105"/>
      <c r="DO93" s="105"/>
      <c r="DP93" s="105"/>
      <c r="DQ93" s="105"/>
      <c r="DR93" s="105"/>
      <c r="DS93" s="105"/>
      <c r="DT93" s="105"/>
      <c r="DU93" s="105"/>
      <c r="DV93" s="105"/>
      <c r="DW93" s="105"/>
      <c r="DX93" s="105"/>
      <c r="DY93" s="105"/>
      <c r="DZ93" s="105"/>
      <c r="EA93" s="105"/>
      <c r="EB93" s="105"/>
      <c r="EC93" s="105"/>
      <c r="ED93" s="105"/>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05"/>
      <c r="FH93" s="105"/>
      <c r="FI93" s="105"/>
      <c r="FJ93" s="105"/>
      <c r="FK93" s="105"/>
      <c r="FL93" s="105"/>
      <c r="FM93" s="105"/>
      <c r="FN93" s="105"/>
      <c r="FO93" s="105"/>
      <c r="FP93" s="105"/>
      <c r="FQ93" s="105"/>
      <c r="FR93" s="105"/>
      <c r="FS93" s="105"/>
      <c r="FT93" s="105"/>
      <c r="FU93" s="105"/>
      <c r="FV93" s="105"/>
      <c r="FW93" s="105"/>
      <c r="FX93" s="105"/>
      <c r="FY93" s="105"/>
      <c r="FZ93" s="105"/>
      <c r="GA93" s="105"/>
      <c r="GB93" s="105"/>
      <c r="GC93" s="105"/>
      <c r="GD93" s="105"/>
      <c r="GE93" s="105"/>
      <c r="GF93" s="105"/>
      <c r="GG93" s="105"/>
      <c r="GH93" s="105"/>
      <c r="GI93" s="105"/>
      <c r="GJ93" s="105"/>
      <c r="GK93" s="105"/>
      <c r="GL93" s="105"/>
      <c r="GM93" s="105"/>
      <c r="GN93" s="105"/>
      <c r="GO93" s="105"/>
      <c r="GP93" s="105"/>
      <c r="GQ93" s="105"/>
      <c r="GR93" s="105"/>
      <c r="GS93" s="105"/>
      <c r="GT93" s="105"/>
      <c r="GU93" s="105"/>
      <c r="GV93" s="105"/>
      <c r="GW93" s="105"/>
      <c r="GX93" s="105"/>
      <c r="GY93" s="105"/>
      <c r="GZ93" s="105"/>
      <c r="HA93" s="105"/>
      <c r="HB93" s="105"/>
      <c r="HC93" s="105"/>
      <c r="HD93" s="105"/>
      <c r="HE93" s="105"/>
      <c r="HF93" s="105"/>
      <c r="HG93" s="105"/>
      <c r="HH93" s="105"/>
      <c r="HI93" s="105"/>
      <c r="HJ93" s="105"/>
      <c r="HK93" s="105"/>
      <c r="HL93" s="105"/>
      <c r="HM93" s="105"/>
      <c r="HN93" s="105"/>
      <c r="HO93" s="105"/>
      <c r="HP93" s="105"/>
      <c r="HQ93" s="105"/>
      <c r="HR93" s="105"/>
      <c r="HS93" s="105"/>
      <c r="HT93" s="105"/>
      <c r="HU93" s="105"/>
    </row>
    <row r="94" spans="1:229" ht="12" customHeight="1" x14ac:dyDescent="0.25">
      <c r="A94" s="94"/>
      <c r="B94" s="94"/>
      <c r="C94" s="94"/>
      <c r="D94" s="94"/>
      <c r="E94" s="94"/>
      <c r="F94" s="94"/>
      <c r="G94" s="94"/>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4"/>
      <c r="AH94" s="94"/>
      <c r="AI94" s="94"/>
      <c r="AJ94" s="94"/>
      <c r="AK94" s="94"/>
      <c r="AL94" s="94"/>
      <c r="AM94" s="94"/>
      <c r="AN94" s="94"/>
      <c r="AO94" s="94"/>
      <c r="AP94" s="94"/>
      <c r="AQ94" s="94"/>
      <c r="AR94" s="94"/>
      <c r="AS94" s="94"/>
      <c r="AT94" s="94"/>
      <c r="AU94" s="94"/>
      <c r="AV94" s="104"/>
      <c r="AW94" s="104"/>
      <c r="AX94" s="104"/>
      <c r="AY94" s="104"/>
      <c r="AZ94" s="104"/>
      <c r="BA94" s="104"/>
      <c r="BB94" s="104"/>
      <c r="BC94" s="104"/>
      <c r="BD94" s="104"/>
      <c r="BE94" s="104"/>
      <c r="BF94" s="104"/>
      <c r="BG94" s="104"/>
      <c r="BH94" s="105"/>
      <c r="BI94" s="105"/>
      <c r="BJ94" s="105"/>
      <c r="BK94" s="105"/>
      <c r="BL94" s="105"/>
      <c r="BM94" s="105"/>
      <c r="BN94" s="105"/>
      <c r="BO94" s="105"/>
      <c r="BP94" s="105"/>
      <c r="BQ94" s="105"/>
      <c r="BR94" s="105"/>
      <c r="BS94" s="105"/>
      <c r="BT94" s="105"/>
      <c r="BU94" s="105"/>
      <c r="BV94" s="105"/>
      <c r="BW94" s="105"/>
      <c r="BX94" s="105"/>
      <c r="BY94" s="105"/>
      <c r="BZ94" s="105"/>
      <c r="CA94" s="105"/>
      <c r="CB94" s="105"/>
      <c r="CC94" s="105"/>
      <c r="CD94" s="105"/>
      <c r="CE94" s="105"/>
      <c r="CF94" s="105"/>
      <c r="CG94" s="105"/>
      <c r="CH94" s="105"/>
      <c r="CI94" s="105"/>
      <c r="CJ94" s="105"/>
      <c r="CK94" s="105"/>
      <c r="CL94" s="105"/>
      <c r="CM94" s="105"/>
      <c r="CN94" s="105"/>
      <c r="CO94" s="105"/>
      <c r="CP94" s="105"/>
      <c r="CQ94" s="105"/>
      <c r="CR94" s="105"/>
      <c r="CS94" s="105"/>
      <c r="CT94" s="105"/>
      <c r="CU94" s="105"/>
      <c r="CV94" s="105"/>
      <c r="CW94" s="105"/>
      <c r="CX94" s="105"/>
      <c r="CY94" s="105"/>
      <c r="CZ94" s="105"/>
      <c r="DA94" s="105"/>
      <c r="DB94" s="105"/>
      <c r="DC94" s="105"/>
      <c r="DD94" s="105"/>
      <c r="DE94" s="105"/>
      <c r="DF94" s="105"/>
      <c r="DG94" s="105"/>
      <c r="DH94" s="105"/>
      <c r="DI94" s="105"/>
      <c r="DJ94" s="105"/>
      <c r="DK94" s="105"/>
      <c r="DL94" s="105"/>
      <c r="DM94" s="105"/>
      <c r="DN94" s="105"/>
      <c r="DO94" s="105"/>
      <c r="DP94" s="105"/>
      <c r="DQ94" s="105"/>
      <c r="DR94" s="105"/>
      <c r="DS94" s="105"/>
      <c r="DT94" s="105"/>
      <c r="DU94" s="105"/>
      <c r="DV94" s="105"/>
      <c r="DW94" s="105"/>
      <c r="DX94" s="105"/>
      <c r="DY94" s="105"/>
      <c r="DZ94" s="105"/>
      <c r="EA94" s="105"/>
      <c r="EB94" s="105"/>
      <c r="EC94" s="105"/>
      <c r="ED94" s="105"/>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05"/>
      <c r="FH94" s="105"/>
      <c r="FI94" s="105"/>
      <c r="FJ94" s="105"/>
      <c r="FK94" s="105"/>
      <c r="FL94" s="105"/>
      <c r="FM94" s="105"/>
      <c r="FN94" s="105"/>
      <c r="FO94" s="105"/>
      <c r="FP94" s="105"/>
      <c r="FQ94" s="105"/>
      <c r="FR94" s="105"/>
      <c r="FS94" s="105"/>
      <c r="FT94" s="105"/>
      <c r="FU94" s="105"/>
      <c r="FV94" s="105"/>
      <c r="FW94" s="105"/>
      <c r="FX94" s="105"/>
      <c r="FY94" s="105"/>
      <c r="FZ94" s="105"/>
      <c r="GA94" s="105"/>
      <c r="GB94" s="105"/>
      <c r="GC94" s="105"/>
      <c r="GD94" s="105"/>
      <c r="GE94" s="105"/>
      <c r="GF94" s="105"/>
      <c r="GG94" s="105"/>
      <c r="GH94" s="105"/>
      <c r="GI94" s="105"/>
      <c r="GJ94" s="105"/>
      <c r="GK94" s="105"/>
      <c r="GL94" s="105"/>
      <c r="GM94" s="105"/>
      <c r="GN94" s="105"/>
      <c r="GO94" s="105"/>
      <c r="GP94" s="105"/>
      <c r="GQ94" s="105"/>
      <c r="GR94" s="105"/>
      <c r="GS94" s="105"/>
      <c r="GT94" s="105"/>
      <c r="GU94" s="105"/>
      <c r="GV94" s="105"/>
      <c r="GW94" s="105"/>
      <c r="GX94" s="105"/>
      <c r="GY94" s="105"/>
      <c r="GZ94" s="105"/>
      <c r="HA94" s="105"/>
      <c r="HB94" s="105"/>
      <c r="HC94" s="105"/>
      <c r="HD94" s="105"/>
      <c r="HE94" s="105"/>
      <c r="HF94" s="105"/>
      <c r="HG94" s="105"/>
      <c r="HH94" s="105"/>
      <c r="HI94" s="105"/>
      <c r="HJ94" s="105"/>
      <c r="HK94" s="105"/>
      <c r="HL94" s="105"/>
      <c r="HM94" s="105"/>
      <c r="HN94" s="105"/>
      <c r="HO94" s="105"/>
      <c r="HP94" s="105"/>
      <c r="HQ94" s="105"/>
      <c r="HR94" s="105"/>
      <c r="HS94" s="105"/>
      <c r="HT94" s="105"/>
      <c r="HU94" s="105"/>
    </row>
    <row r="95" spans="1:229" ht="12" customHeight="1" x14ac:dyDescent="0.25">
      <c r="A95" s="94"/>
      <c r="B95" s="94"/>
      <c r="C95" s="94"/>
      <c r="D95" s="94"/>
      <c r="E95" s="94"/>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104"/>
      <c r="AW95" s="104"/>
      <c r="AX95" s="104"/>
      <c r="AY95" s="104"/>
      <c r="AZ95" s="104"/>
      <c r="BA95" s="104"/>
      <c r="BB95" s="104"/>
      <c r="BC95" s="104"/>
      <c r="BD95" s="104"/>
      <c r="BE95" s="104"/>
      <c r="BF95" s="104"/>
      <c r="BG95" s="104"/>
      <c r="BH95" s="105"/>
      <c r="BI95" s="105"/>
      <c r="BJ95" s="105"/>
      <c r="BK95" s="105"/>
      <c r="BL95" s="105"/>
      <c r="BM95" s="105"/>
      <c r="BN95" s="105"/>
      <c r="BO95" s="105"/>
      <c r="BP95" s="105"/>
      <c r="BQ95" s="105"/>
      <c r="BR95" s="105"/>
      <c r="BS95" s="105"/>
      <c r="BT95" s="105"/>
      <c r="BU95" s="105"/>
      <c r="BV95" s="105"/>
      <c r="BW95" s="105"/>
      <c r="BX95" s="105"/>
      <c r="BY95" s="105"/>
      <c r="BZ95" s="105"/>
      <c r="CA95" s="105"/>
      <c r="CB95" s="105"/>
      <c r="CC95" s="105"/>
      <c r="CD95" s="105"/>
      <c r="CE95" s="105"/>
      <c r="CF95" s="105"/>
      <c r="CG95" s="105"/>
      <c r="CH95" s="105"/>
      <c r="CI95" s="105"/>
      <c r="CJ95" s="105"/>
      <c r="CK95" s="105"/>
      <c r="CL95" s="105"/>
      <c r="CM95" s="105"/>
      <c r="CN95" s="105"/>
      <c r="CO95" s="105"/>
      <c r="CP95" s="105"/>
      <c r="CQ95" s="105"/>
      <c r="CR95" s="105"/>
      <c r="CS95" s="105"/>
      <c r="CT95" s="105"/>
      <c r="CU95" s="105"/>
      <c r="CV95" s="105"/>
      <c r="CW95" s="105"/>
      <c r="CX95" s="105"/>
      <c r="CY95" s="105"/>
      <c r="CZ95" s="105"/>
      <c r="DA95" s="105"/>
      <c r="DB95" s="105"/>
      <c r="DC95" s="105"/>
      <c r="DD95" s="105"/>
      <c r="DE95" s="105"/>
      <c r="DF95" s="105"/>
      <c r="DG95" s="105"/>
      <c r="DH95" s="105"/>
      <c r="DI95" s="105"/>
      <c r="DJ95" s="105"/>
      <c r="DK95" s="105"/>
      <c r="DL95" s="105"/>
      <c r="DM95" s="105"/>
      <c r="DN95" s="105"/>
      <c r="DO95" s="105"/>
      <c r="DP95" s="105"/>
      <c r="DQ95" s="105"/>
      <c r="DR95" s="105"/>
      <c r="DS95" s="105"/>
      <c r="DT95" s="105"/>
      <c r="DU95" s="105"/>
      <c r="DV95" s="105"/>
      <c r="DW95" s="105"/>
      <c r="DX95" s="105"/>
      <c r="DY95" s="105"/>
      <c r="DZ95" s="105"/>
      <c r="EA95" s="105"/>
      <c r="EB95" s="105"/>
      <c r="EC95" s="105"/>
      <c r="ED95" s="105"/>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05"/>
      <c r="FH95" s="105"/>
      <c r="FI95" s="105"/>
      <c r="FJ95" s="105"/>
      <c r="FK95" s="105"/>
      <c r="FL95" s="105"/>
      <c r="FM95" s="105"/>
      <c r="FN95" s="105"/>
      <c r="FO95" s="105"/>
      <c r="FP95" s="105"/>
      <c r="FQ95" s="105"/>
      <c r="FR95" s="105"/>
      <c r="FS95" s="105"/>
      <c r="FT95" s="105"/>
      <c r="FU95" s="105"/>
      <c r="FV95" s="105"/>
      <c r="FW95" s="105"/>
      <c r="FX95" s="105"/>
      <c r="FY95" s="105"/>
      <c r="FZ95" s="105"/>
      <c r="GA95" s="105"/>
      <c r="GB95" s="105"/>
      <c r="GC95" s="105"/>
      <c r="GD95" s="105"/>
      <c r="GE95" s="105"/>
      <c r="GF95" s="105"/>
      <c r="GG95" s="105"/>
      <c r="GH95" s="105"/>
      <c r="GI95" s="105"/>
      <c r="GJ95" s="105"/>
      <c r="GK95" s="105"/>
      <c r="GL95" s="105"/>
      <c r="GM95" s="105"/>
      <c r="GN95" s="105"/>
      <c r="GO95" s="105"/>
      <c r="GP95" s="105"/>
      <c r="GQ95" s="105"/>
      <c r="GR95" s="105"/>
      <c r="GS95" s="105"/>
      <c r="GT95" s="105"/>
      <c r="GU95" s="105"/>
      <c r="GV95" s="105"/>
      <c r="GW95" s="105"/>
      <c r="GX95" s="105"/>
      <c r="GY95" s="105"/>
      <c r="GZ95" s="105"/>
      <c r="HA95" s="105"/>
      <c r="HB95" s="105"/>
      <c r="HC95" s="105"/>
      <c r="HD95" s="105"/>
      <c r="HE95" s="105"/>
      <c r="HF95" s="105"/>
      <c r="HG95" s="105"/>
      <c r="HH95" s="105"/>
      <c r="HI95" s="105"/>
      <c r="HJ95" s="105"/>
      <c r="HK95" s="105"/>
      <c r="HL95" s="105"/>
      <c r="HM95" s="105"/>
      <c r="HN95" s="105"/>
      <c r="HO95" s="105"/>
      <c r="HP95" s="105"/>
      <c r="HQ95" s="105"/>
      <c r="HR95" s="105"/>
      <c r="HS95" s="105"/>
      <c r="HT95" s="105"/>
      <c r="HU95" s="105"/>
    </row>
    <row r="96" spans="1:229" ht="12" customHeight="1" x14ac:dyDescent="0.25">
      <c r="A96" s="94"/>
      <c r="B96" s="94"/>
      <c r="C96" s="94"/>
      <c r="D96" s="94"/>
      <c r="E96" s="94"/>
      <c r="F96" s="94"/>
      <c r="G96" s="94"/>
      <c r="H96" s="94"/>
      <c r="I96" s="94"/>
      <c r="J96" s="94"/>
      <c r="K96" s="94"/>
      <c r="L96" s="94"/>
      <c r="M96" s="94"/>
      <c r="N96" s="94"/>
      <c r="O96" s="94"/>
      <c r="P96" s="94"/>
      <c r="Q96" s="94"/>
      <c r="R96" s="94"/>
      <c r="S96" s="94"/>
      <c r="T96" s="94"/>
      <c r="U96" s="94"/>
      <c r="V96" s="94"/>
      <c r="W96" s="94"/>
      <c r="X96" s="94"/>
      <c r="Y96" s="94"/>
      <c r="Z96" s="94"/>
      <c r="AA96" s="94"/>
      <c r="AB96" s="94"/>
      <c r="AC96" s="94"/>
      <c r="AD96" s="94"/>
      <c r="AE96" s="94"/>
      <c r="AF96" s="94"/>
      <c r="AG96" s="94"/>
      <c r="AH96" s="94"/>
      <c r="AI96" s="94"/>
      <c r="AJ96" s="94"/>
      <c r="AK96" s="94"/>
      <c r="AL96" s="94"/>
      <c r="AM96" s="94"/>
      <c r="AN96" s="94"/>
      <c r="AO96" s="94"/>
      <c r="AP96" s="94"/>
      <c r="AQ96" s="94"/>
      <c r="AR96" s="94"/>
      <c r="AS96" s="94"/>
      <c r="AT96" s="94"/>
      <c r="AU96" s="94"/>
      <c r="AV96" s="104"/>
      <c r="AW96" s="104"/>
      <c r="AX96" s="104"/>
      <c r="AY96" s="104"/>
      <c r="AZ96" s="104"/>
      <c r="BA96" s="104"/>
      <c r="BB96" s="104"/>
      <c r="BC96" s="104"/>
      <c r="BD96" s="104"/>
      <c r="BE96" s="104"/>
      <c r="BF96" s="104"/>
      <c r="BG96" s="104"/>
      <c r="BH96" s="105"/>
      <c r="BI96" s="105"/>
      <c r="BJ96" s="105"/>
      <c r="BK96" s="105"/>
      <c r="BL96" s="105"/>
      <c r="BM96" s="105"/>
      <c r="BN96" s="105"/>
      <c r="BO96" s="105"/>
      <c r="BP96" s="105"/>
      <c r="BQ96" s="105"/>
      <c r="BR96" s="105"/>
      <c r="BS96" s="105"/>
      <c r="BT96" s="105"/>
      <c r="BU96" s="105"/>
      <c r="BV96" s="105"/>
      <c r="BW96" s="105"/>
      <c r="BX96" s="105"/>
      <c r="BY96" s="105"/>
      <c r="BZ96" s="105"/>
      <c r="CA96" s="105"/>
      <c r="CB96" s="105"/>
      <c r="CC96" s="105"/>
      <c r="CD96" s="105"/>
      <c r="CE96" s="105"/>
      <c r="CF96" s="105"/>
      <c r="CG96" s="105"/>
      <c r="CH96" s="105"/>
      <c r="CI96" s="105"/>
      <c r="CJ96" s="105"/>
      <c r="CK96" s="105"/>
      <c r="CL96" s="105"/>
      <c r="CM96" s="105"/>
      <c r="CN96" s="105"/>
      <c r="CO96" s="105"/>
      <c r="CP96" s="105"/>
      <c r="CQ96" s="105"/>
      <c r="CR96" s="105"/>
      <c r="CS96" s="105"/>
      <c r="CT96" s="105"/>
      <c r="CU96" s="105"/>
      <c r="CV96" s="105"/>
      <c r="CW96" s="105"/>
      <c r="CX96" s="105"/>
      <c r="CY96" s="105"/>
      <c r="CZ96" s="105"/>
      <c r="DA96" s="105"/>
      <c r="DB96" s="105"/>
      <c r="DC96" s="105"/>
      <c r="DD96" s="105"/>
      <c r="DE96" s="105"/>
      <c r="DF96" s="105"/>
      <c r="DG96" s="105"/>
      <c r="DH96" s="105"/>
      <c r="DI96" s="105"/>
      <c r="DJ96" s="105"/>
      <c r="DK96" s="105"/>
      <c r="DL96" s="105"/>
      <c r="DM96" s="105"/>
      <c r="DN96" s="105"/>
      <c r="DO96" s="105"/>
      <c r="DP96" s="105"/>
      <c r="DQ96" s="105"/>
      <c r="DR96" s="105"/>
      <c r="DS96" s="105"/>
      <c r="DT96" s="105"/>
      <c r="DU96" s="105"/>
      <c r="DV96" s="105"/>
      <c r="DW96" s="105"/>
      <c r="DX96" s="105"/>
      <c r="DY96" s="105"/>
      <c r="DZ96" s="105"/>
      <c r="EA96" s="105"/>
      <c r="EB96" s="105"/>
      <c r="EC96" s="105"/>
      <c r="ED96" s="105"/>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05"/>
      <c r="FH96" s="105"/>
      <c r="FI96" s="105"/>
      <c r="FJ96" s="105"/>
      <c r="FK96" s="105"/>
      <c r="FL96" s="105"/>
      <c r="FM96" s="105"/>
      <c r="FN96" s="105"/>
      <c r="FO96" s="105"/>
      <c r="FP96" s="105"/>
      <c r="FQ96" s="105"/>
      <c r="FR96" s="105"/>
      <c r="FS96" s="105"/>
      <c r="FT96" s="105"/>
      <c r="FU96" s="105"/>
      <c r="FV96" s="105"/>
      <c r="FW96" s="105"/>
      <c r="FX96" s="105"/>
      <c r="FY96" s="105"/>
      <c r="FZ96" s="105"/>
      <c r="GA96" s="105"/>
      <c r="GB96" s="105"/>
      <c r="GC96" s="105"/>
      <c r="GD96" s="105"/>
      <c r="GE96" s="105"/>
      <c r="GF96" s="105"/>
      <c r="GG96" s="105"/>
      <c r="GH96" s="105"/>
      <c r="GI96" s="105"/>
      <c r="GJ96" s="105"/>
      <c r="GK96" s="105"/>
      <c r="GL96" s="105"/>
      <c r="GM96" s="105"/>
      <c r="GN96" s="105"/>
      <c r="GO96" s="105"/>
      <c r="GP96" s="105"/>
      <c r="GQ96" s="105"/>
      <c r="GR96" s="105"/>
      <c r="GS96" s="105"/>
      <c r="GT96" s="105"/>
      <c r="GU96" s="105"/>
      <c r="GV96" s="105"/>
      <c r="GW96" s="105"/>
      <c r="GX96" s="105"/>
      <c r="GY96" s="105"/>
      <c r="GZ96" s="105"/>
      <c r="HA96" s="105"/>
      <c r="HB96" s="105"/>
      <c r="HC96" s="105"/>
      <c r="HD96" s="105"/>
      <c r="HE96" s="105"/>
      <c r="HF96" s="105"/>
      <c r="HG96" s="105"/>
      <c r="HH96" s="105"/>
      <c r="HI96" s="105"/>
      <c r="HJ96" s="105"/>
      <c r="HK96" s="105"/>
      <c r="HL96" s="105"/>
      <c r="HM96" s="105"/>
      <c r="HN96" s="105"/>
      <c r="HO96" s="105"/>
      <c r="HP96" s="105"/>
      <c r="HQ96" s="105"/>
      <c r="HR96" s="105"/>
      <c r="HS96" s="105"/>
      <c r="HT96" s="105"/>
      <c r="HU96" s="105"/>
    </row>
    <row r="97" spans="1:229" ht="12" customHeight="1" x14ac:dyDescent="0.25">
      <c r="A97" s="94"/>
      <c r="B97" s="94"/>
      <c r="C97" s="94"/>
      <c r="D97" s="94"/>
      <c r="E97" s="94"/>
      <c r="F97" s="94"/>
      <c r="G97" s="94"/>
      <c r="H97" s="94"/>
      <c r="I97" s="94"/>
      <c r="J97" s="94"/>
      <c r="K97" s="94"/>
      <c r="L97" s="94"/>
      <c r="M97" s="94"/>
      <c r="N97" s="94"/>
      <c r="O97" s="94"/>
      <c r="P97" s="94"/>
      <c r="Q97" s="94"/>
      <c r="R97" s="94"/>
      <c r="S97" s="94"/>
      <c r="T97" s="94"/>
      <c r="U97" s="94"/>
      <c r="V97" s="94"/>
      <c r="W97" s="94"/>
      <c r="X97" s="94"/>
      <c r="Y97" s="94"/>
      <c r="Z97" s="94"/>
      <c r="AA97" s="94"/>
      <c r="AB97" s="94"/>
      <c r="AC97" s="94"/>
      <c r="AD97" s="94"/>
      <c r="AE97" s="94"/>
      <c r="AF97" s="94"/>
      <c r="AG97" s="94"/>
      <c r="AH97" s="94"/>
      <c r="AI97" s="94"/>
      <c r="AJ97" s="94"/>
      <c r="AK97" s="94"/>
      <c r="AL97" s="94"/>
      <c r="AM97" s="94"/>
      <c r="AN97" s="94"/>
      <c r="AO97" s="94"/>
      <c r="AP97" s="94"/>
      <c r="AQ97" s="94"/>
      <c r="AR97" s="94"/>
      <c r="AS97" s="94"/>
      <c r="AT97" s="94"/>
      <c r="AU97" s="94"/>
      <c r="AV97" s="104"/>
      <c r="AW97" s="104"/>
      <c r="AX97" s="104"/>
      <c r="AY97" s="104"/>
      <c r="AZ97" s="104"/>
      <c r="BA97" s="104"/>
      <c r="BB97" s="104"/>
      <c r="BC97" s="104"/>
      <c r="BD97" s="104"/>
      <c r="BE97" s="104"/>
      <c r="BF97" s="104"/>
      <c r="BG97" s="104"/>
      <c r="BH97" s="105"/>
      <c r="BI97" s="105"/>
      <c r="BJ97" s="105"/>
      <c r="BK97" s="105"/>
      <c r="BL97" s="105"/>
      <c r="BM97" s="105"/>
      <c r="BN97" s="105"/>
      <c r="BO97" s="105"/>
      <c r="BP97" s="105"/>
      <c r="BQ97" s="105"/>
      <c r="BR97" s="105"/>
      <c r="BS97" s="105"/>
      <c r="BT97" s="105"/>
      <c r="BU97" s="105"/>
      <c r="BV97" s="105"/>
      <c r="BW97" s="105"/>
      <c r="BX97" s="105"/>
      <c r="BY97" s="105"/>
      <c r="BZ97" s="105"/>
      <c r="CA97" s="105"/>
      <c r="CB97" s="105"/>
      <c r="CC97" s="105"/>
      <c r="CD97" s="105"/>
      <c r="CE97" s="105"/>
      <c r="CF97" s="105"/>
      <c r="CG97" s="105"/>
      <c r="CH97" s="105"/>
      <c r="CI97" s="105"/>
      <c r="CJ97" s="105"/>
      <c r="CK97" s="105"/>
      <c r="CL97" s="105"/>
      <c r="CM97" s="105"/>
      <c r="CN97" s="105"/>
      <c r="CO97" s="105"/>
      <c r="CP97" s="105"/>
      <c r="CQ97" s="105"/>
      <c r="CR97" s="105"/>
      <c r="CS97" s="105"/>
      <c r="CT97" s="105"/>
      <c r="CU97" s="105"/>
      <c r="CV97" s="105"/>
      <c r="CW97" s="105"/>
      <c r="CX97" s="105"/>
      <c r="CY97" s="105"/>
      <c r="CZ97" s="105"/>
      <c r="DA97" s="105"/>
      <c r="DB97" s="105"/>
      <c r="DC97" s="105"/>
      <c r="DD97" s="105"/>
      <c r="DE97" s="105"/>
      <c r="DF97" s="105"/>
      <c r="DG97" s="105"/>
      <c r="DH97" s="105"/>
      <c r="DI97" s="105"/>
      <c r="DJ97" s="105"/>
      <c r="DK97" s="105"/>
      <c r="DL97" s="105"/>
      <c r="DM97" s="105"/>
      <c r="DN97" s="105"/>
      <c r="DO97" s="105"/>
      <c r="DP97" s="105"/>
      <c r="DQ97" s="105"/>
      <c r="DR97" s="105"/>
      <c r="DS97" s="105"/>
      <c r="DT97" s="105"/>
      <c r="DU97" s="105"/>
      <c r="DV97" s="105"/>
      <c r="DW97" s="105"/>
      <c r="DX97" s="105"/>
      <c r="DY97" s="105"/>
      <c r="DZ97" s="105"/>
      <c r="EA97" s="105"/>
      <c r="EB97" s="105"/>
      <c r="EC97" s="105"/>
      <c r="ED97" s="105"/>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05"/>
      <c r="FM97" s="105"/>
      <c r="FN97" s="105"/>
      <c r="FO97" s="105"/>
      <c r="FP97" s="105"/>
      <c r="FQ97" s="105"/>
      <c r="FR97" s="105"/>
      <c r="FS97" s="105"/>
      <c r="FT97" s="105"/>
      <c r="FU97" s="105"/>
      <c r="FV97" s="105"/>
      <c r="FW97" s="105"/>
      <c r="FX97" s="105"/>
      <c r="FY97" s="105"/>
      <c r="FZ97" s="105"/>
      <c r="GA97" s="105"/>
      <c r="GB97" s="105"/>
      <c r="GC97" s="105"/>
      <c r="GD97" s="105"/>
      <c r="GE97" s="105"/>
      <c r="GF97" s="105"/>
      <c r="GG97" s="105"/>
      <c r="GH97" s="105"/>
      <c r="GI97" s="105"/>
      <c r="GJ97" s="105"/>
      <c r="GK97" s="105"/>
      <c r="GL97" s="105"/>
      <c r="GM97" s="105"/>
      <c r="GN97" s="105"/>
      <c r="GO97" s="105"/>
      <c r="GP97" s="105"/>
      <c r="GQ97" s="105"/>
      <c r="GR97" s="105"/>
      <c r="GS97" s="105"/>
      <c r="GT97" s="105"/>
      <c r="GU97" s="105"/>
      <c r="GV97" s="105"/>
      <c r="GW97" s="105"/>
      <c r="GX97" s="105"/>
      <c r="GY97" s="105"/>
      <c r="GZ97" s="105"/>
      <c r="HA97" s="105"/>
      <c r="HB97" s="105"/>
      <c r="HC97" s="105"/>
      <c r="HD97" s="105"/>
      <c r="HE97" s="105"/>
      <c r="HF97" s="105"/>
      <c r="HG97" s="105"/>
      <c r="HH97" s="105"/>
      <c r="HI97" s="105"/>
      <c r="HJ97" s="105"/>
      <c r="HK97" s="105"/>
      <c r="HL97" s="105"/>
      <c r="HM97" s="105"/>
      <c r="HN97" s="105"/>
      <c r="HO97" s="105"/>
      <c r="HP97" s="105"/>
      <c r="HQ97" s="105"/>
      <c r="HR97" s="105"/>
      <c r="HS97" s="105"/>
      <c r="HT97" s="105"/>
      <c r="HU97" s="105"/>
    </row>
    <row r="98" spans="1:229" ht="12" customHeight="1" x14ac:dyDescent="0.25">
      <c r="A98" s="94"/>
      <c r="B98" s="94"/>
      <c r="C98" s="94"/>
      <c r="D98" s="94"/>
      <c r="E98" s="94"/>
      <c r="F98" s="94"/>
      <c r="G98" s="94"/>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94"/>
      <c r="AV98" s="104"/>
      <c r="AW98" s="104"/>
      <c r="AX98" s="104"/>
      <c r="AY98" s="104"/>
      <c r="AZ98" s="104"/>
      <c r="BA98" s="104"/>
      <c r="BB98" s="104"/>
      <c r="BC98" s="104"/>
      <c r="BD98" s="104"/>
      <c r="BE98" s="104"/>
      <c r="BF98" s="104"/>
      <c r="BG98" s="104"/>
      <c r="BH98" s="105"/>
      <c r="BI98" s="105"/>
      <c r="BJ98" s="105"/>
      <c r="BK98" s="105"/>
      <c r="BL98" s="105"/>
      <c r="BM98" s="105"/>
      <c r="BN98" s="105"/>
      <c r="BO98" s="105"/>
      <c r="BP98" s="105"/>
      <c r="BQ98" s="105"/>
      <c r="BR98" s="105"/>
      <c r="BS98" s="105"/>
      <c r="BT98" s="105"/>
      <c r="BU98" s="105"/>
      <c r="BV98" s="105"/>
      <c r="BW98" s="105"/>
      <c r="BX98" s="105"/>
      <c r="BY98" s="105"/>
      <c r="BZ98" s="105"/>
      <c r="CA98" s="105"/>
      <c r="CB98" s="105"/>
      <c r="CC98" s="105"/>
      <c r="CD98" s="105"/>
      <c r="CE98" s="105"/>
      <c r="CF98" s="105"/>
      <c r="CG98" s="105"/>
      <c r="CH98" s="105"/>
      <c r="CI98" s="105"/>
      <c r="CJ98" s="105"/>
      <c r="CK98" s="105"/>
      <c r="CL98" s="105"/>
      <c r="CM98" s="105"/>
      <c r="CN98" s="105"/>
      <c r="CO98" s="105"/>
      <c r="CP98" s="105"/>
      <c r="CQ98" s="105"/>
      <c r="CR98" s="105"/>
      <c r="CS98" s="105"/>
      <c r="CT98" s="105"/>
      <c r="CU98" s="105"/>
      <c r="CV98" s="105"/>
      <c r="CW98" s="105"/>
      <c r="CX98" s="105"/>
      <c r="CY98" s="105"/>
      <c r="CZ98" s="105"/>
      <c r="DA98" s="105"/>
      <c r="DB98" s="105"/>
      <c r="DC98" s="105"/>
      <c r="DD98" s="105"/>
      <c r="DE98" s="105"/>
      <c r="DF98" s="105"/>
      <c r="DG98" s="105"/>
      <c r="DH98" s="105"/>
      <c r="DI98" s="105"/>
      <c r="DJ98" s="105"/>
      <c r="DK98" s="105"/>
      <c r="DL98" s="105"/>
      <c r="DM98" s="105"/>
      <c r="DN98" s="105"/>
      <c r="DO98" s="105"/>
      <c r="DP98" s="105"/>
      <c r="DQ98" s="105"/>
      <c r="DR98" s="105"/>
      <c r="DS98" s="105"/>
      <c r="DT98" s="105"/>
      <c r="DU98" s="105"/>
      <c r="DV98" s="105"/>
      <c r="DW98" s="105"/>
      <c r="DX98" s="105"/>
      <c r="DY98" s="105"/>
      <c r="DZ98" s="105"/>
      <c r="EA98" s="105"/>
      <c r="EB98" s="105"/>
      <c r="EC98" s="105"/>
      <c r="ED98" s="105"/>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05"/>
      <c r="FM98" s="105"/>
      <c r="FN98" s="105"/>
      <c r="FO98" s="105"/>
      <c r="FP98" s="105"/>
      <c r="FQ98" s="105"/>
      <c r="FR98" s="105"/>
      <c r="FS98" s="105"/>
      <c r="FT98" s="105"/>
      <c r="FU98" s="105"/>
      <c r="FV98" s="105"/>
      <c r="FW98" s="105"/>
      <c r="FX98" s="105"/>
      <c r="FY98" s="105"/>
      <c r="FZ98" s="105"/>
      <c r="GA98" s="105"/>
      <c r="GB98" s="105"/>
      <c r="GC98" s="105"/>
      <c r="GD98" s="105"/>
      <c r="GE98" s="105"/>
      <c r="GF98" s="105"/>
      <c r="GG98" s="105"/>
      <c r="GH98" s="105"/>
      <c r="GI98" s="105"/>
      <c r="GJ98" s="105"/>
      <c r="GK98" s="105"/>
      <c r="GL98" s="105"/>
      <c r="GM98" s="105"/>
      <c r="GN98" s="105"/>
      <c r="GO98" s="105"/>
      <c r="GP98" s="105"/>
      <c r="GQ98" s="105"/>
      <c r="GR98" s="105"/>
      <c r="GS98" s="105"/>
      <c r="GT98" s="105"/>
      <c r="GU98" s="105"/>
      <c r="GV98" s="105"/>
      <c r="GW98" s="105"/>
      <c r="GX98" s="105"/>
      <c r="GY98" s="105"/>
      <c r="GZ98" s="105"/>
      <c r="HA98" s="105"/>
      <c r="HB98" s="105"/>
      <c r="HC98" s="105"/>
      <c r="HD98" s="105"/>
      <c r="HE98" s="105"/>
      <c r="HF98" s="105"/>
      <c r="HG98" s="105"/>
      <c r="HH98" s="105"/>
      <c r="HI98" s="105"/>
      <c r="HJ98" s="105"/>
      <c r="HK98" s="105"/>
      <c r="HL98" s="105"/>
      <c r="HM98" s="105"/>
      <c r="HN98" s="105"/>
      <c r="HO98" s="105"/>
      <c r="HP98" s="105"/>
      <c r="HQ98" s="105"/>
      <c r="HR98" s="105"/>
      <c r="HS98" s="105"/>
      <c r="HT98" s="105"/>
      <c r="HU98" s="105"/>
    </row>
    <row r="99" spans="1:229" ht="12" customHeight="1" x14ac:dyDescent="0.25">
      <c r="A99" s="94"/>
      <c r="B99" s="94"/>
      <c r="C99" s="94"/>
      <c r="D99" s="94"/>
      <c r="E99" s="94"/>
      <c r="F99" s="94"/>
      <c r="G99" s="94"/>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104"/>
      <c r="AW99" s="104"/>
      <c r="AX99" s="104"/>
      <c r="AY99" s="104"/>
      <c r="AZ99" s="104"/>
      <c r="BA99" s="104"/>
      <c r="BB99" s="104"/>
      <c r="BC99" s="104"/>
      <c r="BD99" s="104"/>
      <c r="BE99" s="104"/>
      <c r="BF99" s="104"/>
      <c r="BG99" s="104"/>
      <c r="BH99" s="105"/>
      <c r="BI99" s="105"/>
      <c r="BJ99" s="105"/>
      <c r="BK99" s="105"/>
      <c r="BL99" s="105"/>
      <c r="BM99" s="105"/>
      <c r="BN99" s="105"/>
      <c r="BO99" s="105"/>
      <c r="BP99" s="105"/>
      <c r="BQ99" s="105"/>
      <c r="BR99" s="105"/>
      <c r="BS99" s="105"/>
      <c r="BT99" s="105"/>
      <c r="BU99" s="105"/>
      <c r="BV99" s="105"/>
      <c r="BW99" s="105"/>
      <c r="BX99" s="105"/>
      <c r="BY99" s="105"/>
      <c r="BZ99" s="105"/>
      <c r="CA99" s="105"/>
      <c r="CB99" s="105"/>
      <c r="CC99" s="105"/>
      <c r="CD99" s="105"/>
      <c r="CE99" s="105"/>
      <c r="CF99" s="105"/>
      <c r="CG99" s="105"/>
      <c r="CH99" s="105"/>
      <c r="CI99" s="105"/>
      <c r="CJ99" s="105"/>
      <c r="CK99" s="105"/>
      <c r="CL99" s="105"/>
      <c r="CM99" s="105"/>
      <c r="CN99" s="105"/>
      <c r="CO99" s="105"/>
      <c r="CP99" s="105"/>
      <c r="CQ99" s="105"/>
      <c r="CR99" s="105"/>
      <c r="CS99" s="105"/>
      <c r="CT99" s="105"/>
      <c r="CU99" s="105"/>
      <c r="CV99" s="105"/>
      <c r="CW99" s="105"/>
      <c r="CX99" s="105"/>
      <c r="CY99" s="105"/>
      <c r="CZ99" s="105"/>
      <c r="DA99" s="105"/>
      <c r="DB99" s="105"/>
      <c r="DC99" s="105"/>
      <c r="DD99" s="105"/>
      <c r="DE99" s="105"/>
      <c r="DF99" s="105"/>
      <c r="DG99" s="105"/>
      <c r="DH99" s="105"/>
      <c r="DI99" s="105"/>
      <c r="DJ99" s="105"/>
      <c r="DK99" s="105"/>
      <c r="DL99" s="105"/>
      <c r="DM99" s="105"/>
      <c r="DN99" s="105"/>
      <c r="DO99" s="105"/>
      <c r="DP99" s="105"/>
      <c r="DQ99" s="105"/>
      <c r="DR99" s="105"/>
      <c r="DS99" s="105"/>
      <c r="DT99" s="105"/>
      <c r="DU99" s="105"/>
      <c r="DV99" s="105"/>
      <c r="DW99" s="105"/>
      <c r="DX99" s="105"/>
      <c r="DY99" s="105"/>
      <c r="DZ99" s="105"/>
      <c r="EA99" s="105"/>
      <c r="EB99" s="105"/>
      <c r="EC99" s="105"/>
      <c r="ED99" s="105"/>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05"/>
      <c r="FM99" s="105"/>
      <c r="FN99" s="105"/>
      <c r="FO99" s="105"/>
      <c r="FP99" s="105"/>
      <c r="FQ99" s="105"/>
      <c r="FR99" s="105"/>
      <c r="FS99" s="105"/>
      <c r="FT99" s="105"/>
      <c r="FU99" s="105"/>
      <c r="FV99" s="105"/>
      <c r="FW99" s="105"/>
      <c r="FX99" s="105"/>
      <c r="FY99" s="105"/>
      <c r="FZ99" s="105"/>
      <c r="GA99" s="105"/>
      <c r="GB99" s="105"/>
      <c r="GC99" s="105"/>
      <c r="GD99" s="105"/>
      <c r="GE99" s="105"/>
      <c r="GF99" s="105"/>
      <c r="GG99" s="105"/>
      <c r="GH99" s="105"/>
      <c r="GI99" s="105"/>
      <c r="GJ99" s="105"/>
      <c r="GK99" s="105"/>
      <c r="GL99" s="105"/>
      <c r="GM99" s="105"/>
      <c r="GN99" s="105"/>
      <c r="GO99" s="105"/>
      <c r="GP99" s="105"/>
      <c r="GQ99" s="105"/>
      <c r="GR99" s="105"/>
      <c r="GS99" s="105"/>
      <c r="GT99" s="105"/>
      <c r="GU99" s="105"/>
      <c r="GV99" s="105"/>
      <c r="GW99" s="105"/>
      <c r="GX99" s="105"/>
      <c r="GY99" s="105"/>
      <c r="GZ99" s="105"/>
      <c r="HA99" s="105"/>
      <c r="HB99" s="105"/>
      <c r="HC99" s="105"/>
      <c r="HD99" s="105"/>
      <c r="HE99" s="105"/>
      <c r="HF99" s="105"/>
      <c r="HG99" s="105"/>
      <c r="HH99" s="105"/>
      <c r="HI99" s="105"/>
      <c r="HJ99" s="105"/>
      <c r="HK99" s="105"/>
      <c r="HL99" s="105"/>
      <c r="HM99" s="105"/>
      <c r="HN99" s="105"/>
      <c r="HO99" s="105"/>
      <c r="HP99" s="105"/>
      <c r="HQ99" s="105"/>
      <c r="HR99" s="105"/>
      <c r="HS99" s="105"/>
      <c r="HT99" s="105"/>
      <c r="HU99" s="105"/>
    </row>
    <row r="100" spans="1:229" ht="12" customHeight="1" x14ac:dyDescent="0.25">
      <c r="A100" s="94"/>
      <c r="B100" s="94"/>
      <c r="C100" s="94"/>
      <c r="D100" s="94"/>
      <c r="E100" s="94"/>
      <c r="F100" s="94"/>
      <c r="G100" s="94"/>
      <c r="H100" s="94"/>
      <c r="I100" s="94"/>
      <c r="J100" s="94"/>
      <c r="K100" s="94"/>
      <c r="L100" s="94"/>
      <c r="M100" s="94"/>
      <c r="N100" s="94"/>
      <c r="O100" s="94"/>
      <c r="P100" s="94"/>
      <c r="Q100" s="94"/>
      <c r="R100" s="94"/>
      <c r="S100" s="94"/>
      <c r="T100" s="94"/>
      <c r="U100" s="94"/>
      <c r="V100" s="94"/>
      <c r="W100" s="94"/>
      <c r="X100" s="94"/>
      <c r="Y100" s="94"/>
      <c r="Z100" s="94"/>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104"/>
      <c r="AW100" s="104"/>
      <c r="AX100" s="104"/>
      <c r="AY100" s="104"/>
      <c r="AZ100" s="104"/>
      <c r="BA100" s="104"/>
      <c r="BB100" s="104"/>
      <c r="BC100" s="104"/>
      <c r="BD100" s="104"/>
      <c r="BE100" s="104"/>
      <c r="BF100" s="104"/>
      <c r="BG100" s="104"/>
      <c r="BH100" s="105"/>
      <c r="BI100" s="105"/>
      <c r="BJ100" s="105"/>
      <c r="BK100" s="105"/>
      <c r="BL100" s="105"/>
      <c r="BM100" s="105"/>
      <c r="BN100" s="105"/>
      <c r="BO100" s="105"/>
      <c r="BP100" s="105"/>
      <c r="BQ100" s="105"/>
      <c r="BR100" s="105"/>
      <c r="BS100" s="105"/>
      <c r="BT100" s="105"/>
      <c r="BU100" s="105"/>
      <c r="BV100" s="105"/>
      <c r="BW100" s="105"/>
      <c r="BX100" s="105"/>
      <c r="BY100" s="105"/>
      <c r="BZ100" s="105"/>
      <c r="CA100" s="105"/>
      <c r="CB100" s="105"/>
      <c r="CC100" s="105"/>
      <c r="CD100" s="105"/>
      <c r="CE100" s="105"/>
      <c r="CF100" s="105"/>
      <c r="CG100" s="105"/>
      <c r="CH100" s="105"/>
      <c r="CI100" s="105"/>
      <c r="CJ100" s="105"/>
      <c r="CK100" s="105"/>
      <c r="CL100" s="105"/>
      <c r="CM100" s="105"/>
      <c r="CN100" s="105"/>
      <c r="CO100" s="105"/>
      <c r="CP100" s="105"/>
      <c r="CQ100" s="105"/>
      <c r="CR100" s="105"/>
      <c r="CS100" s="105"/>
      <c r="CT100" s="105"/>
      <c r="CU100" s="105"/>
      <c r="CV100" s="105"/>
      <c r="CW100" s="105"/>
      <c r="CX100" s="105"/>
      <c r="CY100" s="105"/>
      <c r="CZ100" s="105"/>
      <c r="DA100" s="105"/>
      <c r="DB100" s="105"/>
      <c r="DC100" s="105"/>
      <c r="DD100" s="105"/>
      <c r="DE100" s="105"/>
      <c r="DF100" s="105"/>
      <c r="DG100" s="105"/>
      <c r="DH100" s="105"/>
      <c r="DI100" s="105"/>
      <c r="DJ100" s="105"/>
      <c r="DK100" s="105"/>
      <c r="DL100" s="105"/>
      <c r="DM100" s="105"/>
      <c r="DN100" s="105"/>
      <c r="DO100" s="105"/>
      <c r="DP100" s="105"/>
      <c r="DQ100" s="105"/>
      <c r="DR100" s="105"/>
      <c r="DS100" s="105"/>
      <c r="DT100" s="105"/>
      <c r="DU100" s="105"/>
      <c r="DV100" s="105"/>
      <c r="DW100" s="105"/>
      <c r="DX100" s="105"/>
      <c r="DY100" s="105"/>
      <c r="DZ100" s="105"/>
      <c r="EA100" s="105"/>
      <c r="EB100" s="105"/>
      <c r="EC100" s="105"/>
      <c r="ED100" s="105"/>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05"/>
      <c r="FM100" s="105"/>
      <c r="FN100" s="105"/>
      <c r="FO100" s="105"/>
      <c r="FP100" s="105"/>
      <c r="FQ100" s="105"/>
      <c r="FR100" s="105"/>
      <c r="FS100" s="105"/>
      <c r="FT100" s="105"/>
      <c r="FU100" s="105"/>
      <c r="FV100" s="105"/>
      <c r="FW100" s="105"/>
      <c r="FX100" s="105"/>
      <c r="FY100" s="105"/>
      <c r="FZ100" s="105"/>
      <c r="GA100" s="105"/>
      <c r="GB100" s="105"/>
      <c r="GC100" s="105"/>
      <c r="GD100" s="105"/>
      <c r="GE100" s="105"/>
      <c r="GF100" s="105"/>
      <c r="GG100" s="105"/>
      <c r="GH100" s="105"/>
      <c r="GI100" s="105"/>
      <c r="GJ100" s="105"/>
      <c r="GK100" s="105"/>
      <c r="GL100" s="105"/>
      <c r="GM100" s="105"/>
      <c r="GN100" s="105"/>
      <c r="GO100" s="105"/>
      <c r="GP100" s="105"/>
      <c r="GQ100" s="105"/>
      <c r="GR100" s="105"/>
      <c r="GS100" s="105"/>
      <c r="GT100" s="105"/>
      <c r="GU100" s="105"/>
      <c r="GV100" s="105"/>
      <c r="GW100" s="105"/>
      <c r="GX100" s="105"/>
      <c r="GY100" s="105"/>
      <c r="GZ100" s="105"/>
      <c r="HA100" s="105"/>
      <c r="HB100" s="105"/>
      <c r="HC100" s="105"/>
      <c r="HD100" s="105"/>
      <c r="HE100" s="105"/>
      <c r="HF100" s="105"/>
      <c r="HG100" s="105"/>
      <c r="HH100" s="105"/>
      <c r="HI100" s="105"/>
      <c r="HJ100" s="105"/>
      <c r="HK100" s="105"/>
      <c r="HL100" s="105"/>
      <c r="HM100" s="105"/>
      <c r="HN100" s="105"/>
      <c r="HO100" s="105"/>
      <c r="HP100" s="105"/>
      <c r="HQ100" s="105"/>
      <c r="HR100" s="105"/>
      <c r="HS100" s="105"/>
      <c r="HT100" s="105"/>
      <c r="HU100" s="105"/>
    </row>
    <row r="101" spans="1:229" ht="12" customHeight="1" x14ac:dyDescent="0.25">
      <c r="A101" s="94"/>
      <c r="B101" s="94"/>
      <c r="C101" s="94"/>
      <c r="D101" s="94"/>
      <c r="E101" s="94"/>
      <c r="F101" s="94"/>
      <c r="G101" s="94"/>
      <c r="H101" s="94"/>
      <c r="I101" s="94"/>
      <c r="J101" s="94"/>
      <c r="K101" s="94"/>
      <c r="L101" s="94"/>
      <c r="M101" s="94"/>
      <c r="N101" s="94"/>
      <c r="O101" s="94"/>
      <c r="P101" s="94"/>
      <c r="Q101" s="94"/>
      <c r="R101" s="94"/>
      <c r="S101" s="94"/>
      <c r="T101" s="94"/>
      <c r="U101" s="94"/>
      <c r="V101" s="94"/>
      <c r="W101" s="94"/>
      <c r="X101" s="94"/>
      <c r="Y101" s="94"/>
      <c r="Z101" s="94"/>
      <c r="AA101" s="94"/>
      <c r="AB101" s="94"/>
      <c r="AC101" s="94"/>
      <c r="AD101" s="94"/>
      <c r="AE101" s="94"/>
      <c r="AF101" s="94"/>
      <c r="AG101" s="94"/>
      <c r="AH101" s="94"/>
      <c r="AI101" s="94"/>
      <c r="AJ101" s="94"/>
      <c r="AK101" s="94"/>
      <c r="AL101" s="94"/>
      <c r="AM101" s="94"/>
      <c r="AN101" s="94"/>
      <c r="AO101" s="94"/>
      <c r="AP101" s="94"/>
      <c r="AQ101" s="94"/>
      <c r="AR101" s="94"/>
      <c r="AS101" s="94"/>
      <c r="AT101" s="94"/>
      <c r="AU101" s="94"/>
      <c r="AV101" s="104"/>
      <c r="AW101" s="104"/>
      <c r="AX101" s="104"/>
      <c r="AY101" s="104"/>
      <c r="AZ101" s="104"/>
      <c r="BA101" s="104"/>
      <c r="BB101" s="104"/>
      <c r="BC101" s="104"/>
      <c r="BD101" s="104"/>
      <c r="BE101" s="104"/>
      <c r="BF101" s="104"/>
      <c r="BG101" s="104"/>
      <c r="BH101" s="105"/>
      <c r="BI101" s="105"/>
      <c r="BJ101" s="105"/>
      <c r="BK101" s="105"/>
      <c r="BL101" s="105"/>
      <c r="BM101" s="105"/>
      <c r="BN101" s="105"/>
      <c r="BO101" s="105"/>
      <c r="BP101" s="105"/>
      <c r="BQ101" s="105"/>
      <c r="BR101" s="105"/>
      <c r="BS101" s="105"/>
      <c r="BT101" s="105"/>
      <c r="BU101" s="105"/>
      <c r="BV101" s="105"/>
      <c r="BW101" s="105"/>
      <c r="BX101" s="105"/>
      <c r="BY101" s="105"/>
      <c r="BZ101" s="105"/>
      <c r="CA101" s="105"/>
      <c r="CB101" s="105"/>
      <c r="CC101" s="105"/>
      <c r="CD101" s="105"/>
      <c r="CE101" s="105"/>
      <c r="CF101" s="105"/>
      <c r="CG101" s="105"/>
      <c r="CH101" s="105"/>
      <c r="CI101" s="105"/>
      <c r="CJ101" s="105"/>
      <c r="CK101" s="105"/>
      <c r="CL101" s="105"/>
      <c r="CM101" s="105"/>
      <c r="CN101" s="105"/>
      <c r="CO101" s="105"/>
      <c r="CP101" s="105"/>
      <c r="CQ101" s="105"/>
      <c r="CR101" s="105"/>
      <c r="CS101" s="105"/>
      <c r="CT101" s="105"/>
      <c r="CU101" s="105"/>
      <c r="CV101" s="105"/>
      <c r="CW101" s="105"/>
      <c r="CX101" s="105"/>
      <c r="CY101" s="105"/>
      <c r="CZ101" s="105"/>
      <c r="DA101" s="105"/>
      <c r="DB101" s="105"/>
      <c r="DC101" s="105"/>
      <c r="DD101" s="105"/>
      <c r="DE101" s="105"/>
      <c r="DF101" s="105"/>
      <c r="DG101" s="105"/>
      <c r="DH101" s="105"/>
      <c r="DI101" s="105"/>
      <c r="DJ101" s="105"/>
      <c r="DK101" s="105"/>
      <c r="DL101" s="105"/>
      <c r="DM101" s="105"/>
      <c r="DN101" s="105"/>
      <c r="DO101" s="105"/>
      <c r="DP101" s="105"/>
      <c r="DQ101" s="105"/>
      <c r="DR101" s="105"/>
      <c r="DS101" s="105"/>
      <c r="DT101" s="105"/>
      <c r="DU101" s="105"/>
      <c r="DV101" s="105"/>
      <c r="DW101" s="105"/>
      <c r="DX101" s="105"/>
      <c r="DY101" s="105"/>
      <c r="DZ101" s="105"/>
      <c r="EA101" s="105"/>
      <c r="EB101" s="105"/>
      <c r="EC101" s="105"/>
      <c r="ED101" s="105"/>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05"/>
      <c r="FM101" s="105"/>
      <c r="FN101" s="105"/>
      <c r="FO101" s="105"/>
      <c r="FP101" s="105"/>
      <c r="FQ101" s="105"/>
      <c r="FR101" s="105"/>
      <c r="FS101" s="105"/>
      <c r="FT101" s="105"/>
      <c r="FU101" s="105"/>
      <c r="FV101" s="105"/>
      <c r="FW101" s="105"/>
      <c r="FX101" s="105"/>
      <c r="FY101" s="105"/>
      <c r="FZ101" s="105"/>
      <c r="GA101" s="105"/>
      <c r="GB101" s="105"/>
      <c r="GC101" s="105"/>
      <c r="GD101" s="105"/>
      <c r="GE101" s="105"/>
      <c r="GF101" s="105"/>
      <c r="GG101" s="105"/>
      <c r="GH101" s="105"/>
      <c r="GI101" s="105"/>
      <c r="GJ101" s="105"/>
      <c r="GK101" s="105"/>
      <c r="GL101" s="105"/>
      <c r="GM101" s="105"/>
      <c r="GN101" s="105"/>
      <c r="GO101" s="105"/>
      <c r="GP101" s="105"/>
      <c r="GQ101" s="105"/>
      <c r="GR101" s="105"/>
      <c r="GS101" s="105"/>
      <c r="GT101" s="105"/>
      <c r="GU101" s="105"/>
      <c r="GV101" s="105"/>
      <c r="GW101" s="105"/>
      <c r="GX101" s="105"/>
      <c r="GY101" s="105"/>
      <c r="GZ101" s="105"/>
      <c r="HA101" s="105"/>
      <c r="HB101" s="105"/>
      <c r="HC101" s="105"/>
      <c r="HD101" s="105"/>
      <c r="HE101" s="105"/>
      <c r="HF101" s="105"/>
      <c r="HG101" s="105"/>
      <c r="HH101" s="105"/>
      <c r="HI101" s="105"/>
      <c r="HJ101" s="105"/>
      <c r="HK101" s="105"/>
      <c r="HL101" s="105"/>
      <c r="HM101" s="105"/>
      <c r="HN101" s="105"/>
      <c r="HO101" s="105"/>
      <c r="HP101" s="105"/>
      <c r="HQ101" s="105"/>
      <c r="HR101" s="105"/>
      <c r="HS101" s="105"/>
      <c r="HT101" s="105"/>
      <c r="HU101" s="105"/>
    </row>
    <row r="102" spans="1:229" ht="12" customHeight="1" x14ac:dyDescent="0.25">
      <c r="A102" s="94"/>
      <c r="B102" s="94"/>
      <c r="C102" s="94"/>
      <c r="D102" s="94"/>
      <c r="E102" s="94"/>
      <c r="F102" s="94"/>
      <c r="G102" s="94"/>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104"/>
      <c r="AW102" s="104"/>
      <c r="AX102" s="104"/>
      <c r="AY102" s="104"/>
      <c r="AZ102" s="104"/>
      <c r="BA102" s="104"/>
      <c r="BB102" s="104"/>
      <c r="BC102" s="104"/>
      <c r="BD102" s="104"/>
      <c r="BE102" s="104"/>
      <c r="BF102" s="104"/>
      <c r="BG102" s="104"/>
      <c r="BH102" s="105"/>
      <c r="BI102" s="105"/>
      <c r="BJ102" s="105"/>
      <c r="BK102" s="105"/>
      <c r="BL102" s="105"/>
      <c r="BM102" s="105"/>
      <c r="BN102" s="105"/>
      <c r="BO102" s="105"/>
      <c r="BP102" s="105"/>
      <c r="BQ102" s="105"/>
      <c r="BR102" s="105"/>
      <c r="BS102" s="105"/>
      <c r="BT102" s="105"/>
      <c r="BU102" s="105"/>
      <c r="BV102" s="105"/>
      <c r="BW102" s="105"/>
      <c r="BX102" s="105"/>
      <c r="BY102" s="105"/>
      <c r="BZ102" s="105"/>
      <c r="CA102" s="105"/>
      <c r="CB102" s="105"/>
      <c r="CC102" s="105"/>
      <c r="CD102" s="105"/>
      <c r="CE102" s="105"/>
      <c r="CF102" s="105"/>
      <c r="CG102" s="105"/>
      <c r="CH102" s="105"/>
      <c r="CI102" s="105"/>
      <c r="CJ102" s="105"/>
      <c r="CK102" s="105"/>
      <c r="CL102" s="105"/>
      <c r="CM102" s="105"/>
      <c r="CN102" s="105"/>
      <c r="CO102" s="105"/>
      <c r="CP102" s="105"/>
      <c r="CQ102" s="105"/>
      <c r="CR102" s="105"/>
      <c r="CS102" s="105"/>
      <c r="CT102" s="105"/>
      <c r="CU102" s="105"/>
      <c r="CV102" s="105"/>
      <c r="CW102" s="105"/>
      <c r="CX102" s="105"/>
      <c r="CY102" s="105"/>
      <c r="CZ102" s="105"/>
      <c r="DA102" s="105"/>
      <c r="DB102" s="105"/>
      <c r="DC102" s="105"/>
      <c r="DD102" s="105"/>
      <c r="DE102" s="105"/>
      <c r="DF102" s="105"/>
      <c r="DG102" s="105"/>
      <c r="DH102" s="105"/>
      <c r="DI102" s="105"/>
      <c r="DJ102" s="105"/>
      <c r="DK102" s="105"/>
      <c r="DL102" s="105"/>
      <c r="DM102" s="105"/>
      <c r="DN102" s="105"/>
      <c r="DO102" s="105"/>
      <c r="DP102" s="105"/>
      <c r="DQ102" s="105"/>
      <c r="DR102" s="105"/>
      <c r="DS102" s="105"/>
      <c r="DT102" s="105"/>
      <c r="DU102" s="105"/>
      <c r="DV102" s="105"/>
      <c r="DW102" s="105"/>
      <c r="DX102" s="105"/>
      <c r="DY102" s="105"/>
      <c r="DZ102" s="105"/>
      <c r="EA102" s="105"/>
      <c r="EB102" s="105"/>
      <c r="EC102" s="105"/>
      <c r="ED102" s="105"/>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05"/>
      <c r="FM102" s="105"/>
      <c r="FN102" s="105"/>
      <c r="FO102" s="105"/>
      <c r="FP102" s="105"/>
      <c r="FQ102" s="105"/>
      <c r="FR102" s="105"/>
      <c r="FS102" s="105"/>
      <c r="FT102" s="105"/>
      <c r="FU102" s="105"/>
      <c r="FV102" s="105"/>
      <c r="FW102" s="105"/>
      <c r="FX102" s="105"/>
      <c r="FY102" s="105"/>
      <c r="FZ102" s="105"/>
      <c r="GA102" s="105"/>
      <c r="GB102" s="105"/>
      <c r="GC102" s="105"/>
      <c r="GD102" s="105"/>
      <c r="GE102" s="105"/>
      <c r="GF102" s="105"/>
      <c r="GG102" s="105"/>
      <c r="GH102" s="105"/>
      <c r="GI102" s="105"/>
      <c r="GJ102" s="105"/>
      <c r="GK102" s="105"/>
      <c r="GL102" s="105"/>
      <c r="GM102" s="105"/>
      <c r="GN102" s="105"/>
      <c r="GO102" s="105"/>
      <c r="GP102" s="105"/>
      <c r="GQ102" s="105"/>
      <c r="GR102" s="105"/>
      <c r="GS102" s="105"/>
      <c r="GT102" s="105"/>
      <c r="GU102" s="105"/>
      <c r="GV102" s="105"/>
      <c r="GW102" s="105"/>
      <c r="GX102" s="105"/>
      <c r="GY102" s="105"/>
      <c r="GZ102" s="105"/>
      <c r="HA102" s="105"/>
      <c r="HB102" s="105"/>
      <c r="HC102" s="105"/>
      <c r="HD102" s="105"/>
      <c r="HE102" s="105"/>
      <c r="HF102" s="105"/>
      <c r="HG102" s="105"/>
      <c r="HH102" s="105"/>
      <c r="HI102" s="105"/>
      <c r="HJ102" s="105"/>
      <c r="HK102" s="105"/>
      <c r="HL102" s="105"/>
      <c r="HM102" s="105"/>
      <c r="HN102" s="105"/>
      <c r="HO102" s="105"/>
      <c r="HP102" s="105"/>
      <c r="HQ102" s="105"/>
      <c r="HR102" s="105"/>
      <c r="HS102" s="105"/>
      <c r="HT102" s="105"/>
      <c r="HU102" s="105"/>
    </row>
    <row r="103" spans="1:229" ht="12" customHeight="1" x14ac:dyDescent="0.25">
      <c r="A103" s="94"/>
      <c r="B103" s="94"/>
      <c r="C103" s="94"/>
      <c r="D103" s="94"/>
      <c r="E103" s="94"/>
      <c r="F103" s="94"/>
      <c r="G103" s="94"/>
      <c r="H103" s="94"/>
      <c r="I103" s="94"/>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94"/>
      <c r="AG103" s="94"/>
      <c r="AH103" s="94"/>
      <c r="AI103" s="94"/>
      <c r="AJ103" s="94"/>
      <c r="AK103" s="94"/>
      <c r="AL103" s="94"/>
      <c r="AM103" s="94"/>
      <c r="AN103" s="94"/>
      <c r="AO103" s="94"/>
      <c r="AP103" s="94"/>
      <c r="AQ103" s="94"/>
      <c r="AR103" s="94"/>
      <c r="AS103" s="94"/>
      <c r="AT103" s="94"/>
      <c r="AU103" s="94"/>
      <c r="AV103" s="104"/>
      <c r="AW103" s="104"/>
      <c r="AX103" s="104"/>
      <c r="AY103" s="104"/>
      <c r="AZ103" s="104"/>
      <c r="BA103" s="104"/>
      <c r="BB103" s="104"/>
      <c r="BC103" s="104"/>
      <c r="BD103" s="104"/>
      <c r="BE103" s="104"/>
      <c r="BF103" s="104"/>
      <c r="BG103" s="104"/>
      <c r="BH103" s="105"/>
      <c r="BI103" s="105"/>
      <c r="BJ103" s="105"/>
      <c r="BK103" s="105"/>
      <c r="BL103" s="105"/>
      <c r="BM103" s="105"/>
      <c r="BN103" s="105"/>
      <c r="BO103" s="105"/>
      <c r="BP103" s="105"/>
      <c r="BQ103" s="105"/>
      <c r="BR103" s="105"/>
      <c r="BS103" s="105"/>
      <c r="BT103" s="105"/>
      <c r="BU103" s="105"/>
      <c r="BV103" s="105"/>
      <c r="BW103" s="105"/>
      <c r="BX103" s="105"/>
      <c r="BY103" s="105"/>
      <c r="BZ103" s="105"/>
      <c r="CA103" s="105"/>
      <c r="CB103" s="105"/>
      <c r="CC103" s="105"/>
      <c r="CD103" s="105"/>
      <c r="CE103" s="105"/>
      <c r="CF103" s="105"/>
      <c r="CG103" s="105"/>
      <c r="CH103" s="105"/>
      <c r="CI103" s="105"/>
      <c r="CJ103" s="105"/>
      <c r="CK103" s="105"/>
      <c r="CL103" s="105"/>
      <c r="CM103" s="105"/>
      <c r="CN103" s="105"/>
      <c r="CO103" s="105"/>
      <c r="CP103" s="105"/>
      <c r="CQ103" s="105"/>
      <c r="CR103" s="105"/>
      <c r="CS103" s="105"/>
      <c r="CT103" s="105"/>
      <c r="CU103" s="105"/>
      <c r="CV103" s="105"/>
      <c r="CW103" s="105"/>
      <c r="CX103" s="105"/>
      <c r="CY103" s="105"/>
      <c r="CZ103" s="105"/>
      <c r="DA103" s="105"/>
      <c r="DB103" s="105"/>
      <c r="DC103" s="105"/>
      <c r="DD103" s="105"/>
      <c r="DE103" s="105"/>
      <c r="DF103" s="105"/>
      <c r="DG103" s="105"/>
      <c r="DH103" s="105"/>
      <c r="DI103" s="105"/>
      <c r="DJ103" s="105"/>
      <c r="DK103" s="105"/>
      <c r="DL103" s="105"/>
      <c r="DM103" s="105"/>
      <c r="DN103" s="105"/>
      <c r="DO103" s="105"/>
      <c r="DP103" s="105"/>
      <c r="DQ103" s="105"/>
      <c r="DR103" s="105"/>
      <c r="DS103" s="105"/>
      <c r="DT103" s="105"/>
      <c r="DU103" s="105"/>
      <c r="DV103" s="105"/>
      <c r="DW103" s="105"/>
      <c r="DX103" s="105"/>
      <c r="DY103" s="105"/>
      <c r="DZ103" s="105"/>
      <c r="EA103" s="105"/>
      <c r="EB103" s="105"/>
      <c r="EC103" s="105"/>
      <c r="ED103" s="105"/>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05"/>
      <c r="FM103" s="105"/>
      <c r="FN103" s="105"/>
      <c r="FO103" s="105"/>
      <c r="FP103" s="105"/>
      <c r="FQ103" s="105"/>
      <c r="FR103" s="105"/>
      <c r="FS103" s="105"/>
      <c r="FT103" s="105"/>
      <c r="FU103" s="105"/>
      <c r="FV103" s="105"/>
      <c r="FW103" s="105"/>
      <c r="FX103" s="105"/>
      <c r="FY103" s="105"/>
      <c r="FZ103" s="105"/>
      <c r="GA103" s="105"/>
      <c r="GB103" s="105"/>
      <c r="GC103" s="105"/>
      <c r="GD103" s="105"/>
      <c r="GE103" s="105"/>
      <c r="GF103" s="105"/>
      <c r="GG103" s="105"/>
      <c r="GH103" s="105"/>
      <c r="GI103" s="105"/>
      <c r="GJ103" s="105"/>
      <c r="GK103" s="105"/>
      <c r="GL103" s="105"/>
      <c r="GM103" s="105"/>
      <c r="GN103" s="105"/>
      <c r="GO103" s="105"/>
      <c r="GP103" s="105"/>
      <c r="GQ103" s="105"/>
      <c r="GR103" s="105"/>
      <c r="GS103" s="105"/>
      <c r="GT103" s="105"/>
      <c r="GU103" s="105"/>
      <c r="GV103" s="105"/>
      <c r="GW103" s="105"/>
      <c r="GX103" s="105"/>
      <c r="GY103" s="105"/>
      <c r="GZ103" s="105"/>
      <c r="HA103" s="105"/>
      <c r="HB103" s="105"/>
      <c r="HC103" s="105"/>
      <c r="HD103" s="105"/>
      <c r="HE103" s="105"/>
      <c r="HF103" s="105"/>
      <c r="HG103" s="105"/>
      <c r="HH103" s="105"/>
      <c r="HI103" s="105"/>
      <c r="HJ103" s="105"/>
      <c r="HK103" s="105"/>
      <c r="HL103" s="105"/>
      <c r="HM103" s="105"/>
      <c r="HN103" s="105"/>
      <c r="HO103" s="105"/>
      <c r="HP103" s="105"/>
      <c r="HQ103" s="105"/>
      <c r="HR103" s="105"/>
      <c r="HS103" s="105"/>
      <c r="HT103" s="105"/>
      <c r="HU103" s="105"/>
    </row>
    <row r="104" spans="1:229" ht="12" customHeight="1" x14ac:dyDescent="0.25">
      <c r="A104" s="94"/>
      <c r="B104" s="94"/>
      <c r="C104" s="94"/>
      <c r="D104" s="94"/>
      <c r="E104" s="94"/>
      <c r="F104" s="94"/>
      <c r="G104" s="94"/>
      <c r="H104" s="94"/>
      <c r="I104" s="94"/>
      <c r="J104" s="94"/>
      <c r="K104" s="94"/>
      <c r="L104" s="94"/>
      <c r="M104" s="94"/>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104"/>
      <c r="AW104" s="104"/>
      <c r="AX104" s="104"/>
      <c r="AY104" s="104"/>
      <c r="AZ104" s="104"/>
      <c r="BA104" s="104"/>
      <c r="BB104" s="104"/>
      <c r="BC104" s="104"/>
      <c r="BD104" s="104"/>
      <c r="BE104" s="104"/>
      <c r="BF104" s="104"/>
      <c r="BG104" s="104"/>
      <c r="BH104" s="105"/>
      <c r="BI104" s="105"/>
      <c r="BJ104" s="105"/>
      <c r="BK104" s="105"/>
      <c r="BL104" s="105"/>
      <c r="BM104" s="105"/>
      <c r="BN104" s="105"/>
      <c r="BO104" s="105"/>
      <c r="BP104" s="105"/>
      <c r="BQ104" s="105"/>
      <c r="BR104" s="105"/>
      <c r="BS104" s="105"/>
      <c r="BT104" s="105"/>
      <c r="BU104" s="105"/>
      <c r="BV104" s="105"/>
      <c r="BW104" s="105"/>
      <c r="BX104" s="105"/>
      <c r="BY104" s="105"/>
      <c r="BZ104" s="105"/>
      <c r="CA104" s="105"/>
      <c r="CB104" s="105"/>
      <c r="CC104" s="105"/>
      <c r="CD104" s="105"/>
      <c r="CE104" s="105"/>
      <c r="CF104" s="105"/>
      <c r="CG104" s="105"/>
      <c r="CH104" s="105"/>
      <c r="CI104" s="105"/>
      <c r="CJ104" s="105"/>
      <c r="CK104" s="105"/>
      <c r="CL104" s="105"/>
      <c r="CM104" s="105"/>
      <c r="CN104" s="105"/>
      <c r="CO104" s="105"/>
      <c r="CP104" s="105"/>
      <c r="CQ104" s="105"/>
      <c r="CR104" s="105"/>
      <c r="CS104" s="105"/>
      <c r="CT104" s="105"/>
      <c r="CU104" s="105"/>
      <c r="CV104" s="105"/>
      <c r="CW104" s="105"/>
      <c r="CX104" s="105"/>
      <c r="CY104" s="105"/>
      <c r="CZ104" s="105"/>
      <c r="DA104" s="105"/>
      <c r="DB104" s="105"/>
      <c r="DC104" s="105"/>
      <c r="DD104" s="105"/>
      <c r="DE104" s="105"/>
      <c r="DF104" s="105"/>
      <c r="DG104" s="105"/>
      <c r="DH104" s="105"/>
      <c r="DI104" s="105"/>
      <c r="DJ104" s="105"/>
      <c r="DK104" s="105"/>
      <c r="DL104" s="105"/>
      <c r="DM104" s="105"/>
      <c r="DN104" s="105"/>
      <c r="DO104" s="105"/>
      <c r="DP104" s="105"/>
      <c r="DQ104" s="105"/>
      <c r="DR104" s="105"/>
      <c r="DS104" s="105"/>
      <c r="DT104" s="105"/>
      <c r="DU104" s="105"/>
      <c r="DV104" s="105"/>
      <c r="DW104" s="105"/>
      <c r="DX104" s="105"/>
      <c r="DY104" s="105"/>
      <c r="DZ104" s="105"/>
      <c r="EA104" s="105"/>
      <c r="EB104" s="105"/>
      <c r="EC104" s="105"/>
      <c r="ED104" s="105"/>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05"/>
      <c r="FH104" s="105"/>
      <c r="FI104" s="105"/>
      <c r="FJ104" s="105"/>
      <c r="FK104" s="105"/>
      <c r="FL104" s="105"/>
      <c r="FM104" s="105"/>
      <c r="FN104" s="105"/>
      <c r="FO104" s="105"/>
      <c r="FP104" s="105"/>
      <c r="FQ104" s="105"/>
      <c r="FR104" s="105"/>
      <c r="FS104" s="105"/>
      <c r="FT104" s="105"/>
      <c r="FU104" s="105"/>
      <c r="FV104" s="105"/>
      <c r="FW104" s="105"/>
      <c r="FX104" s="105"/>
      <c r="FY104" s="105"/>
      <c r="FZ104" s="105"/>
      <c r="GA104" s="105"/>
      <c r="GB104" s="105"/>
      <c r="GC104" s="105"/>
      <c r="GD104" s="105"/>
      <c r="GE104" s="105"/>
      <c r="GF104" s="105"/>
      <c r="GG104" s="105"/>
      <c r="GH104" s="105"/>
      <c r="GI104" s="105"/>
      <c r="GJ104" s="105"/>
      <c r="GK104" s="105"/>
      <c r="GL104" s="105"/>
      <c r="GM104" s="105"/>
      <c r="GN104" s="105"/>
      <c r="GO104" s="105"/>
      <c r="GP104" s="105"/>
      <c r="GQ104" s="105"/>
      <c r="GR104" s="105"/>
      <c r="GS104" s="105"/>
      <c r="GT104" s="105"/>
      <c r="GU104" s="105"/>
      <c r="GV104" s="105"/>
      <c r="GW104" s="105"/>
      <c r="GX104" s="105"/>
      <c r="GY104" s="105"/>
      <c r="GZ104" s="105"/>
      <c r="HA104" s="105"/>
      <c r="HB104" s="105"/>
      <c r="HC104" s="105"/>
      <c r="HD104" s="105"/>
      <c r="HE104" s="105"/>
      <c r="HF104" s="105"/>
      <c r="HG104" s="105"/>
      <c r="HH104" s="105"/>
      <c r="HI104" s="105"/>
      <c r="HJ104" s="105"/>
      <c r="HK104" s="105"/>
      <c r="HL104" s="105"/>
      <c r="HM104" s="105"/>
      <c r="HN104" s="105"/>
      <c r="HO104" s="105"/>
      <c r="HP104" s="105"/>
      <c r="HQ104" s="105"/>
      <c r="HR104" s="105"/>
      <c r="HS104" s="105"/>
      <c r="HT104" s="105"/>
      <c r="HU104" s="105"/>
    </row>
    <row r="105" spans="1:229" ht="12" customHeight="1" x14ac:dyDescent="0.25">
      <c r="A105" s="94"/>
      <c r="B105" s="94"/>
      <c r="C105" s="94"/>
      <c r="D105" s="94"/>
      <c r="E105" s="94"/>
      <c r="F105" s="94"/>
      <c r="G105" s="94"/>
      <c r="H105" s="94"/>
      <c r="I105" s="94"/>
      <c r="J105" s="94"/>
      <c r="K105" s="94"/>
      <c r="L105" s="94"/>
      <c r="M105" s="94"/>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104"/>
      <c r="AW105" s="104"/>
      <c r="AX105" s="104"/>
      <c r="AY105" s="104"/>
      <c r="AZ105" s="104"/>
      <c r="BA105" s="104"/>
      <c r="BB105" s="104"/>
      <c r="BC105" s="104"/>
      <c r="BD105" s="104"/>
      <c r="BE105" s="104"/>
      <c r="BF105" s="104"/>
      <c r="BG105" s="104"/>
      <c r="BH105" s="105"/>
      <c r="BI105" s="105"/>
      <c r="BJ105" s="105"/>
      <c r="BK105" s="105"/>
      <c r="BL105" s="105"/>
      <c r="BM105" s="105"/>
      <c r="BN105" s="105"/>
      <c r="BO105" s="105"/>
      <c r="BP105" s="105"/>
      <c r="BQ105" s="105"/>
      <c r="BR105" s="105"/>
      <c r="BS105" s="105"/>
      <c r="BT105" s="105"/>
      <c r="BU105" s="105"/>
      <c r="BV105" s="105"/>
      <c r="BW105" s="105"/>
      <c r="BX105" s="105"/>
      <c r="BY105" s="105"/>
      <c r="BZ105" s="105"/>
      <c r="CA105" s="105"/>
      <c r="CB105" s="105"/>
      <c r="CC105" s="105"/>
      <c r="CD105" s="105"/>
      <c r="CE105" s="105"/>
      <c r="CF105" s="105"/>
      <c r="CG105" s="105"/>
      <c r="CH105" s="105"/>
      <c r="CI105" s="105"/>
      <c r="CJ105" s="105"/>
      <c r="CK105" s="105"/>
      <c r="CL105" s="105"/>
      <c r="CM105" s="105"/>
      <c r="CN105" s="105"/>
      <c r="CO105" s="105"/>
      <c r="CP105" s="105"/>
      <c r="CQ105" s="105"/>
      <c r="CR105" s="105"/>
      <c r="CS105" s="105"/>
      <c r="CT105" s="105"/>
      <c r="CU105" s="105"/>
      <c r="CV105" s="105"/>
      <c r="CW105" s="105"/>
      <c r="CX105" s="105"/>
      <c r="CY105" s="105"/>
      <c r="CZ105" s="105"/>
      <c r="DA105" s="105"/>
      <c r="DB105" s="105"/>
      <c r="DC105" s="105"/>
      <c r="DD105" s="105"/>
      <c r="DE105" s="105"/>
      <c r="DF105" s="105"/>
      <c r="DG105" s="105"/>
      <c r="DH105" s="105"/>
      <c r="DI105" s="105"/>
      <c r="DJ105" s="105"/>
      <c r="DK105" s="105"/>
      <c r="DL105" s="105"/>
      <c r="DM105" s="105"/>
      <c r="DN105" s="105"/>
      <c r="DO105" s="105"/>
      <c r="DP105" s="105"/>
      <c r="DQ105" s="105"/>
      <c r="DR105" s="105"/>
      <c r="DS105" s="105"/>
      <c r="DT105" s="105"/>
      <c r="DU105" s="105"/>
      <c r="DV105" s="105"/>
      <c r="DW105" s="105"/>
      <c r="DX105" s="105"/>
      <c r="DY105" s="105"/>
      <c r="DZ105" s="105"/>
      <c r="EA105" s="105"/>
      <c r="EB105" s="105"/>
      <c r="EC105" s="105"/>
      <c r="ED105" s="105"/>
      <c r="EE105" s="105"/>
      <c r="EF105" s="105"/>
      <c r="EG105" s="105"/>
      <c r="EH105" s="105"/>
      <c r="EI105" s="105"/>
      <c r="EJ105" s="105"/>
      <c r="EK105" s="105"/>
      <c r="EL105" s="105"/>
      <c r="EM105" s="105"/>
      <c r="EN105" s="105"/>
      <c r="EO105" s="105"/>
      <c r="EP105" s="105"/>
      <c r="EQ105" s="105"/>
      <c r="ER105" s="105"/>
      <c r="ES105" s="105"/>
      <c r="ET105" s="105"/>
      <c r="EU105" s="105"/>
      <c r="EV105" s="105"/>
      <c r="EW105" s="105"/>
      <c r="EX105" s="105"/>
      <c r="EY105" s="105"/>
      <c r="EZ105" s="105"/>
      <c r="FA105" s="105"/>
      <c r="FB105" s="105"/>
      <c r="FC105" s="105"/>
      <c r="FD105" s="105"/>
      <c r="FE105" s="105"/>
      <c r="FF105" s="105"/>
      <c r="FG105" s="105"/>
      <c r="FH105" s="105"/>
      <c r="FI105" s="105"/>
      <c r="FJ105" s="105"/>
      <c r="FK105" s="105"/>
      <c r="FL105" s="105"/>
      <c r="FM105" s="105"/>
      <c r="FN105" s="105"/>
      <c r="FO105" s="105"/>
      <c r="FP105" s="105"/>
      <c r="FQ105" s="105"/>
      <c r="FR105" s="105"/>
      <c r="FS105" s="105"/>
      <c r="FT105" s="105"/>
      <c r="FU105" s="105"/>
      <c r="FV105" s="105"/>
      <c r="FW105" s="105"/>
      <c r="FX105" s="105"/>
      <c r="FY105" s="105"/>
      <c r="FZ105" s="105"/>
      <c r="GA105" s="105"/>
      <c r="GB105" s="105"/>
      <c r="GC105" s="105"/>
      <c r="GD105" s="105"/>
      <c r="GE105" s="105"/>
      <c r="GF105" s="105"/>
      <c r="GG105" s="105"/>
      <c r="GH105" s="105"/>
      <c r="GI105" s="105"/>
      <c r="GJ105" s="105"/>
      <c r="GK105" s="105"/>
      <c r="GL105" s="105"/>
      <c r="GM105" s="105"/>
      <c r="GN105" s="105"/>
      <c r="GO105" s="105"/>
      <c r="GP105" s="105"/>
      <c r="GQ105" s="105"/>
      <c r="GR105" s="105"/>
      <c r="GS105" s="105"/>
      <c r="GT105" s="105"/>
      <c r="GU105" s="105"/>
      <c r="GV105" s="105"/>
      <c r="GW105" s="105"/>
      <c r="GX105" s="105"/>
      <c r="GY105" s="105"/>
      <c r="GZ105" s="105"/>
      <c r="HA105" s="105"/>
      <c r="HB105" s="105"/>
      <c r="HC105" s="105"/>
      <c r="HD105" s="105"/>
      <c r="HE105" s="105"/>
      <c r="HF105" s="105"/>
      <c r="HG105" s="105"/>
      <c r="HH105" s="105"/>
      <c r="HI105" s="105"/>
      <c r="HJ105" s="105"/>
      <c r="HK105" s="105"/>
      <c r="HL105" s="105"/>
      <c r="HM105" s="105"/>
      <c r="HN105" s="105"/>
      <c r="HO105" s="105"/>
      <c r="HP105" s="105"/>
      <c r="HQ105" s="105"/>
      <c r="HR105" s="105"/>
      <c r="HS105" s="105"/>
      <c r="HT105" s="105"/>
      <c r="HU105" s="105"/>
    </row>
    <row r="106" spans="1:229" ht="12" customHeight="1" x14ac:dyDescent="0.25">
      <c r="A106" s="94"/>
      <c r="B106" s="94"/>
      <c r="C106" s="94"/>
      <c r="D106" s="94"/>
      <c r="E106" s="94"/>
      <c r="F106" s="94"/>
      <c r="G106" s="94"/>
      <c r="H106" s="94"/>
      <c r="I106" s="94"/>
      <c r="J106" s="94"/>
      <c r="K106" s="94"/>
      <c r="L106" s="94"/>
      <c r="M106" s="94"/>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104"/>
      <c r="AW106" s="104"/>
      <c r="AX106" s="104"/>
      <c r="AY106" s="104"/>
      <c r="AZ106" s="104"/>
      <c r="BA106" s="104"/>
      <c r="BB106" s="104"/>
      <c r="BC106" s="104"/>
      <c r="BD106" s="104"/>
      <c r="BE106" s="104"/>
      <c r="BF106" s="104"/>
      <c r="BG106" s="104"/>
      <c r="BH106" s="105"/>
      <c r="BI106" s="105"/>
      <c r="BJ106" s="105"/>
      <c r="BK106" s="105"/>
      <c r="BL106" s="105"/>
      <c r="BM106" s="105"/>
      <c r="BN106" s="105"/>
      <c r="BO106" s="105"/>
      <c r="BP106" s="105"/>
      <c r="BQ106" s="105"/>
      <c r="BR106" s="105"/>
      <c r="BS106" s="105"/>
      <c r="BT106" s="105"/>
      <c r="BU106" s="105"/>
      <c r="BV106" s="105"/>
      <c r="BW106" s="105"/>
      <c r="BX106" s="105"/>
      <c r="BY106" s="105"/>
      <c r="BZ106" s="105"/>
      <c r="CA106" s="105"/>
      <c r="CB106" s="105"/>
      <c r="CC106" s="105"/>
      <c r="CD106" s="105"/>
      <c r="CE106" s="105"/>
      <c r="CF106" s="105"/>
      <c r="CG106" s="105"/>
      <c r="CH106" s="105"/>
      <c r="CI106" s="105"/>
      <c r="CJ106" s="105"/>
      <c r="CK106" s="105"/>
      <c r="CL106" s="105"/>
      <c r="CM106" s="105"/>
      <c r="CN106" s="105"/>
      <c r="CO106" s="105"/>
      <c r="CP106" s="105"/>
      <c r="CQ106" s="105"/>
      <c r="CR106" s="105"/>
      <c r="CS106" s="105"/>
      <c r="CT106" s="105"/>
      <c r="CU106" s="105"/>
      <c r="CV106" s="105"/>
      <c r="CW106" s="105"/>
      <c r="CX106" s="105"/>
      <c r="CY106" s="105"/>
      <c r="CZ106" s="105"/>
      <c r="DA106" s="105"/>
      <c r="DB106" s="105"/>
      <c r="DC106" s="105"/>
      <c r="DD106" s="105"/>
      <c r="DE106" s="105"/>
      <c r="DF106" s="105"/>
      <c r="DG106" s="105"/>
      <c r="DH106" s="105"/>
      <c r="DI106" s="105"/>
      <c r="DJ106" s="105"/>
      <c r="DK106" s="105"/>
      <c r="DL106" s="105"/>
      <c r="DM106" s="105"/>
      <c r="DN106" s="105"/>
      <c r="DO106" s="105"/>
      <c r="DP106" s="105"/>
      <c r="DQ106" s="105"/>
      <c r="DR106" s="105"/>
      <c r="DS106" s="105"/>
      <c r="DT106" s="105"/>
      <c r="DU106" s="105"/>
      <c r="DV106" s="105"/>
      <c r="DW106" s="105"/>
      <c r="DX106" s="105"/>
      <c r="DY106" s="105"/>
      <c r="DZ106" s="105"/>
      <c r="EA106" s="105"/>
      <c r="EB106" s="105"/>
      <c r="EC106" s="105"/>
      <c r="ED106" s="105"/>
      <c r="EE106" s="105"/>
      <c r="EF106" s="105"/>
      <c r="EG106" s="105"/>
      <c r="EH106" s="105"/>
      <c r="EI106" s="105"/>
      <c r="EJ106" s="105"/>
      <c r="EK106" s="105"/>
      <c r="EL106" s="105"/>
      <c r="EM106" s="105"/>
      <c r="EN106" s="105"/>
      <c r="EO106" s="105"/>
      <c r="EP106" s="105"/>
      <c r="EQ106" s="105"/>
      <c r="ER106" s="105"/>
      <c r="ES106" s="105"/>
      <c r="ET106" s="105"/>
      <c r="EU106" s="105"/>
      <c r="EV106" s="105"/>
      <c r="EW106" s="105"/>
      <c r="EX106" s="105"/>
      <c r="EY106" s="105"/>
      <c r="EZ106" s="105"/>
      <c r="FA106" s="105"/>
      <c r="FB106" s="105"/>
      <c r="FC106" s="105"/>
      <c r="FD106" s="105"/>
      <c r="FE106" s="105"/>
      <c r="FF106" s="105"/>
      <c r="FG106" s="105"/>
      <c r="FH106" s="105"/>
      <c r="FI106" s="105"/>
      <c r="FJ106" s="105"/>
      <c r="FK106" s="105"/>
      <c r="FL106" s="105"/>
      <c r="FM106" s="105"/>
      <c r="FN106" s="105"/>
      <c r="FO106" s="105"/>
      <c r="FP106" s="105"/>
      <c r="FQ106" s="105"/>
      <c r="FR106" s="105"/>
      <c r="FS106" s="105"/>
      <c r="FT106" s="105"/>
      <c r="FU106" s="105"/>
      <c r="FV106" s="105"/>
      <c r="FW106" s="105"/>
      <c r="FX106" s="105"/>
      <c r="FY106" s="105"/>
      <c r="FZ106" s="105"/>
      <c r="GA106" s="105"/>
      <c r="GB106" s="105"/>
      <c r="GC106" s="105"/>
      <c r="GD106" s="105"/>
      <c r="GE106" s="105"/>
      <c r="GF106" s="105"/>
      <c r="GG106" s="105"/>
      <c r="GH106" s="105"/>
      <c r="GI106" s="105"/>
      <c r="GJ106" s="105"/>
      <c r="GK106" s="105"/>
      <c r="GL106" s="105"/>
      <c r="GM106" s="105"/>
      <c r="GN106" s="105"/>
      <c r="GO106" s="105"/>
      <c r="GP106" s="105"/>
      <c r="GQ106" s="105"/>
      <c r="GR106" s="105"/>
      <c r="GS106" s="105"/>
      <c r="GT106" s="105"/>
      <c r="GU106" s="105"/>
      <c r="GV106" s="105"/>
      <c r="GW106" s="105"/>
      <c r="GX106" s="105"/>
      <c r="GY106" s="105"/>
      <c r="GZ106" s="105"/>
      <c r="HA106" s="105"/>
      <c r="HB106" s="105"/>
      <c r="HC106" s="105"/>
      <c r="HD106" s="105"/>
      <c r="HE106" s="105"/>
      <c r="HF106" s="105"/>
      <c r="HG106" s="105"/>
      <c r="HH106" s="105"/>
      <c r="HI106" s="105"/>
      <c r="HJ106" s="105"/>
      <c r="HK106" s="105"/>
      <c r="HL106" s="105"/>
      <c r="HM106" s="105"/>
      <c r="HN106" s="105"/>
      <c r="HO106" s="105"/>
      <c r="HP106" s="105"/>
      <c r="HQ106" s="105"/>
      <c r="HR106" s="105"/>
      <c r="HS106" s="105"/>
      <c r="HT106" s="105"/>
      <c r="HU106" s="105"/>
    </row>
    <row r="107" spans="1:229" ht="12" customHeight="1" x14ac:dyDescent="0.25">
      <c r="A107" s="94"/>
      <c r="B107" s="94"/>
      <c r="C107" s="94"/>
      <c r="D107" s="94"/>
      <c r="E107" s="94"/>
      <c r="F107" s="94"/>
      <c r="G107" s="94"/>
      <c r="H107" s="94"/>
      <c r="I107" s="94"/>
      <c r="J107" s="94"/>
      <c r="K107" s="94"/>
      <c r="L107" s="94"/>
      <c r="M107" s="94"/>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104"/>
      <c r="AW107" s="104"/>
      <c r="AX107" s="104"/>
      <c r="AY107" s="104"/>
      <c r="AZ107" s="104"/>
      <c r="BA107" s="104"/>
      <c r="BB107" s="104"/>
      <c r="BC107" s="104"/>
      <c r="BD107" s="104"/>
      <c r="BE107" s="104"/>
      <c r="BF107" s="104"/>
      <c r="BG107" s="104"/>
      <c r="BH107" s="105"/>
      <c r="BI107" s="105"/>
      <c r="BJ107" s="105"/>
      <c r="BK107" s="105"/>
      <c r="BL107" s="105"/>
      <c r="BM107" s="105"/>
      <c r="BN107" s="105"/>
      <c r="BO107" s="105"/>
      <c r="BP107" s="105"/>
      <c r="BQ107" s="105"/>
      <c r="BR107" s="105"/>
      <c r="BS107" s="105"/>
      <c r="BT107" s="105"/>
      <c r="BU107" s="105"/>
      <c r="BV107" s="105"/>
      <c r="BW107" s="105"/>
      <c r="BX107" s="105"/>
      <c r="BY107" s="105"/>
      <c r="BZ107" s="105"/>
      <c r="CA107" s="105"/>
      <c r="CB107" s="105"/>
      <c r="CC107" s="105"/>
      <c r="CD107" s="105"/>
      <c r="CE107" s="105"/>
      <c r="CF107" s="105"/>
      <c r="CG107" s="105"/>
      <c r="CH107" s="105"/>
      <c r="CI107" s="105"/>
      <c r="CJ107" s="105"/>
      <c r="CK107" s="105"/>
      <c r="CL107" s="105"/>
      <c r="CM107" s="105"/>
      <c r="CN107" s="105"/>
      <c r="CO107" s="105"/>
      <c r="CP107" s="105"/>
      <c r="CQ107" s="105"/>
      <c r="CR107" s="105"/>
      <c r="CS107" s="105"/>
      <c r="CT107" s="105"/>
      <c r="CU107" s="105"/>
      <c r="CV107" s="105"/>
      <c r="CW107" s="105"/>
      <c r="CX107" s="105"/>
      <c r="CY107" s="105"/>
      <c r="CZ107" s="105"/>
      <c r="DA107" s="105"/>
      <c r="DB107" s="105"/>
      <c r="DC107" s="105"/>
      <c r="DD107" s="105"/>
      <c r="DE107" s="105"/>
      <c r="DF107" s="105"/>
      <c r="DG107" s="105"/>
      <c r="DH107" s="105"/>
      <c r="DI107" s="105"/>
      <c r="DJ107" s="105"/>
      <c r="DK107" s="105"/>
      <c r="DL107" s="105"/>
      <c r="DM107" s="105"/>
      <c r="DN107" s="105"/>
      <c r="DO107" s="105"/>
      <c r="DP107" s="105"/>
      <c r="DQ107" s="105"/>
      <c r="DR107" s="105"/>
      <c r="DS107" s="105"/>
      <c r="DT107" s="105"/>
      <c r="DU107" s="105"/>
      <c r="DV107" s="105"/>
      <c r="DW107" s="105"/>
      <c r="DX107" s="105"/>
      <c r="DY107" s="105"/>
      <c r="DZ107" s="105"/>
      <c r="EA107" s="105"/>
      <c r="EB107" s="105"/>
      <c r="EC107" s="105"/>
      <c r="ED107" s="105"/>
      <c r="EE107" s="105"/>
      <c r="EF107" s="105"/>
      <c r="EG107" s="105"/>
      <c r="EH107" s="105"/>
      <c r="EI107" s="105"/>
      <c r="EJ107" s="105"/>
      <c r="EK107" s="105"/>
      <c r="EL107" s="105"/>
      <c r="EM107" s="105"/>
      <c r="EN107" s="105"/>
      <c r="EO107" s="105"/>
      <c r="EP107" s="105"/>
      <c r="EQ107" s="105"/>
      <c r="ER107" s="105"/>
      <c r="ES107" s="105"/>
      <c r="ET107" s="105"/>
      <c r="EU107" s="105"/>
      <c r="EV107" s="105"/>
      <c r="EW107" s="105"/>
      <c r="EX107" s="105"/>
      <c r="EY107" s="105"/>
      <c r="EZ107" s="105"/>
      <c r="FA107" s="105"/>
      <c r="FB107" s="105"/>
      <c r="FC107" s="105"/>
      <c r="FD107" s="105"/>
      <c r="FE107" s="105"/>
      <c r="FF107" s="105"/>
      <c r="FG107" s="105"/>
      <c r="FH107" s="105"/>
      <c r="FI107" s="105"/>
      <c r="FJ107" s="105"/>
      <c r="FK107" s="105"/>
      <c r="FL107" s="105"/>
      <c r="FM107" s="105"/>
      <c r="FN107" s="105"/>
      <c r="FO107" s="105"/>
      <c r="FP107" s="105"/>
      <c r="FQ107" s="105"/>
      <c r="FR107" s="105"/>
      <c r="FS107" s="105"/>
      <c r="FT107" s="105"/>
      <c r="FU107" s="105"/>
      <c r="FV107" s="105"/>
      <c r="FW107" s="105"/>
      <c r="FX107" s="105"/>
      <c r="FY107" s="105"/>
      <c r="FZ107" s="105"/>
      <c r="GA107" s="105"/>
      <c r="GB107" s="105"/>
      <c r="GC107" s="105"/>
      <c r="GD107" s="105"/>
      <c r="GE107" s="105"/>
      <c r="GF107" s="105"/>
      <c r="GG107" s="105"/>
      <c r="GH107" s="105"/>
      <c r="GI107" s="105"/>
      <c r="GJ107" s="105"/>
      <c r="GK107" s="105"/>
      <c r="GL107" s="105"/>
      <c r="GM107" s="105"/>
      <c r="GN107" s="105"/>
      <c r="GO107" s="105"/>
      <c r="GP107" s="105"/>
      <c r="GQ107" s="105"/>
      <c r="GR107" s="105"/>
      <c r="GS107" s="105"/>
      <c r="GT107" s="105"/>
      <c r="GU107" s="105"/>
      <c r="GV107" s="105"/>
      <c r="GW107" s="105"/>
      <c r="GX107" s="105"/>
      <c r="GY107" s="105"/>
      <c r="GZ107" s="105"/>
      <c r="HA107" s="105"/>
      <c r="HB107" s="105"/>
      <c r="HC107" s="105"/>
      <c r="HD107" s="105"/>
      <c r="HE107" s="105"/>
      <c r="HF107" s="105"/>
      <c r="HG107" s="105"/>
      <c r="HH107" s="105"/>
      <c r="HI107" s="105"/>
      <c r="HJ107" s="105"/>
      <c r="HK107" s="105"/>
      <c r="HL107" s="105"/>
      <c r="HM107" s="105"/>
      <c r="HN107" s="105"/>
      <c r="HO107" s="105"/>
      <c r="HP107" s="105"/>
      <c r="HQ107" s="105"/>
      <c r="HR107" s="105"/>
      <c r="HS107" s="105"/>
      <c r="HT107" s="105"/>
      <c r="HU107" s="105"/>
    </row>
    <row r="108" spans="1:229" ht="12" customHeight="1" x14ac:dyDescent="0.25">
      <c r="A108" s="94"/>
      <c r="B108" s="94"/>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104"/>
      <c r="AW108" s="104"/>
      <c r="AX108" s="104"/>
      <c r="AY108" s="104"/>
      <c r="AZ108" s="104"/>
      <c r="BA108" s="104"/>
      <c r="BB108" s="104"/>
      <c r="BC108" s="104"/>
      <c r="BD108" s="104"/>
      <c r="BE108" s="104"/>
      <c r="BF108" s="104"/>
      <c r="BG108" s="104"/>
      <c r="BH108" s="105"/>
      <c r="BI108" s="105"/>
      <c r="BJ108" s="105"/>
      <c r="BK108" s="105"/>
      <c r="BL108" s="105"/>
      <c r="BM108" s="105"/>
      <c r="BN108" s="105"/>
      <c r="BO108" s="105"/>
      <c r="BP108" s="105"/>
      <c r="BQ108" s="105"/>
      <c r="BR108" s="105"/>
      <c r="BS108" s="105"/>
      <c r="BT108" s="105"/>
      <c r="BU108" s="105"/>
      <c r="BV108" s="105"/>
      <c r="BW108" s="105"/>
      <c r="BX108" s="105"/>
      <c r="BY108" s="105"/>
      <c r="BZ108" s="105"/>
      <c r="CA108" s="105"/>
      <c r="CB108" s="105"/>
      <c r="CC108" s="105"/>
      <c r="CD108" s="105"/>
      <c r="CE108" s="105"/>
      <c r="CF108" s="105"/>
      <c r="CG108" s="105"/>
      <c r="CH108" s="105"/>
      <c r="CI108" s="105"/>
      <c r="CJ108" s="105"/>
      <c r="CK108" s="105"/>
      <c r="CL108" s="105"/>
      <c r="CM108" s="105"/>
      <c r="CN108" s="105"/>
      <c r="CO108" s="105"/>
      <c r="CP108" s="105"/>
      <c r="CQ108" s="105"/>
      <c r="CR108" s="105"/>
      <c r="CS108" s="105"/>
      <c r="CT108" s="105"/>
      <c r="CU108" s="105"/>
      <c r="CV108" s="105"/>
      <c r="CW108" s="105"/>
      <c r="CX108" s="105"/>
      <c r="CY108" s="105"/>
      <c r="CZ108" s="105"/>
      <c r="DA108" s="105"/>
      <c r="DB108" s="105"/>
      <c r="DC108" s="105"/>
      <c r="DD108" s="105"/>
      <c r="DE108" s="105"/>
      <c r="DF108" s="105"/>
      <c r="DG108" s="105"/>
      <c r="DH108" s="105"/>
      <c r="DI108" s="105"/>
      <c r="DJ108" s="105"/>
      <c r="DK108" s="105"/>
      <c r="DL108" s="105"/>
      <c r="DM108" s="105"/>
      <c r="DN108" s="105"/>
      <c r="DO108" s="105"/>
      <c r="DP108" s="105"/>
      <c r="DQ108" s="105"/>
      <c r="DR108" s="105"/>
      <c r="DS108" s="105"/>
      <c r="DT108" s="105"/>
      <c r="DU108" s="105"/>
      <c r="DV108" s="105"/>
      <c r="DW108" s="105"/>
      <c r="DX108" s="105"/>
      <c r="DY108" s="105"/>
      <c r="DZ108" s="105"/>
      <c r="EA108" s="105"/>
      <c r="EB108" s="105"/>
      <c r="EC108" s="105"/>
      <c r="ED108" s="105"/>
      <c r="EE108" s="105"/>
      <c r="EF108" s="105"/>
      <c r="EG108" s="105"/>
      <c r="EH108" s="105"/>
      <c r="EI108" s="105"/>
      <c r="EJ108" s="105"/>
      <c r="EK108" s="105"/>
      <c r="EL108" s="105"/>
      <c r="EM108" s="105"/>
      <c r="EN108" s="105"/>
      <c r="EO108" s="105"/>
      <c r="EP108" s="105"/>
      <c r="EQ108" s="105"/>
      <c r="ER108" s="105"/>
      <c r="ES108" s="105"/>
      <c r="ET108" s="105"/>
      <c r="EU108" s="105"/>
      <c r="EV108" s="105"/>
      <c r="EW108" s="105"/>
      <c r="EX108" s="105"/>
      <c r="EY108" s="105"/>
      <c r="EZ108" s="105"/>
      <c r="FA108" s="105"/>
      <c r="FB108" s="105"/>
      <c r="FC108" s="105"/>
      <c r="FD108" s="105"/>
      <c r="FE108" s="105"/>
      <c r="FF108" s="105"/>
      <c r="FG108" s="105"/>
      <c r="FH108" s="105"/>
      <c r="FI108" s="105"/>
      <c r="FJ108" s="105"/>
      <c r="FK108" s="105"/>
      <c r="FL108" s="105"/>
      <c r="FM108" s="105"/>
      <c r="FN108" s="105"/>
      <c r="FO108" s="105"/>
      <c r="FP108" s="105"/>
      <c r="FQ108" s="105"/>
      <c r="FR108" s="105"/>
      <c r="FS108" s="105"/>
      <c r="FT108" s="105"/>
      <c r="FU108" s="105"/>
      <c r="FV108" s="105"/>
      <c r="FW108" s="105"/>
      <c r="FX108" s="105"/>
      <c r="FY108" s="105"/>
      <c r="FZ108" s="105"/>
      <c r="GA108" s="105"/>
      <c r="GB108" s="105"/>
      <c r="GC108" s="105"/>
      <c r="GD108" s="105"/>
      <c r="GE108" s="105"/>
      <c r="GF108" s="105"/>
      <c r="GG108" s="105"/>
      <c r="GH108" s="105"/>
      <c r="GI108" s="105"/>
      <c r="GJ108" s="105"/>
      <c r="GK108" s="105"/>
      <c r="GL108" s="105"/>
      <c r="GM108" s="105"/>
      <c r="GN108" s="105"/>
      <c r="GO108" s="105"/>
      <c r="GP108" s="105"/>
      <c r="GQ108" s="105"/>
      <c r="GR108" s="105"/>
      <c r="GS108" s="105"/>
      <c r="GT108" s="105"/>
      <c r="GU108" s="105"/>
      <c r="GV108" s="105"/>
      <c r="GW108" s="105"/>
      <c r="GX108" s="105"/>
      <c r="GY108" s="105"/>
      <c r="GZ108" s="105"/>
      <c r="HA108" s="105"/>
      <c r="HB108" s="105"/>
      <c r="HC108" s="105"/>
      <c r="HD108" s="105"/>
      <c r="HE108" s="105"/>
      <c r="HF108" s="105"/>
      <c r="HG108" s="105"/>
      <c r="HH108" s="105"/>
      <c r="HI108" s="105"/>
      <c r="HJ108" s="105"/>
      <c r="HK108" s="105"/>
      <c r="HL108" s="105"/>
      <c r="HM108" s="105"/>
      <c r="HN108" s="105"/>
      <c r="HO108" s="105"/>
      <c r="HP108" s="105"/>
      <c r="HQ108" s="105"/>
      <c r="HR108" s="105"/>
      <c r="HS108" s="105"/>
      <c r="HT108" s="105"/>
      <c r="HU108" s="105"/>
    </row>
    <row r="109" spans="1:229" ht="12" customHeight="1" x14ac:dyDescent="0.25">
      <c r="A109" s="94"/>
      <c r="B109" s="94"/>
      <c r="C109" s="94"/>
      <c r="D109" s="94"/>
      <c r="E109" s="94"/>
      <c r="F109" s="94"/>
      <c r="G109" s="94"/>
      <c r="H109" s="94"/>
      <c r="I109" s="94"/>
      <c r="J109" s="94"/>
      <c r="K109" s="94"/>
      <c r="L109" s="94"/>
      <c r="M109" s="94"/>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104"/>
      <c r="AW109" s="104"/>
      <c r="AX109" s="104"/>
      <c r="AY109" s="104"/>
      <c r="AZ109" s="104"/>
      <c r="BA109" s="104"/>
      <c r="BB109" s="104"/>
      <c r="BC109" s="104"/>
      <c r="BD109" s="104"/>
      <c r="BE109" s="104"/>
      <c r="BF109" s="104"/>
      <c r="BG109" s="104"/>
      <c r="BH109" s="105"/>
      <c r="BI109" s="105"/>
      <c r="BJ109" s="105"/>
      <c r="BK109" s="105"/>
      <c r="BL109" s="105"/>
      <c r="BM109" s="105"/>
      <c r="BN109" s="105"/>
      <c r="BO109" s="105"/>
      <c r="BP109" s="105"/>
      <c r="BQ109" s="105"/>
      <c r="BR109" s="105"/>
      <c r="BS109" s="105"/>
      <c r="BT109" s="105"/>
      <c r="BU109" s="105"/>
      <c r="BV109" s="105"/>
      <c r="BW109" s="105"/>
      <c r="BX109" s="105"/>
      <c r="BY109" s="105"/>
      <c r="BZ109" s="105"/>
      <c r="CA109" s="105"/>
      <c r="CB109" s="105"/>
      <c r="CC109" s="105"/>
      <c r="CD109" s="105"/>
      <c r="CE109" s="105"/>
      <c r="CF109" s="105"/>
      <c r="CG109" s="105"/>
      <c r="CH109" s="105"/>
      <c r="CI109" s="105"/>
      <c r="CJ109" s="105"/>
      <c r="CK109" s="105"/>
      <c r="CL109" s="105"/>
      <c r="CM109" s="105"/>
      <c r="CN109" s="105"/>
      <c r="CO109" s="105"/>
      <c r="CP109" s="105"/>
      <c r="CQ109" s="105"/>
      <c r="CR109" s="105"/>
      <c r="CS109" s="105"/>
      <c r="CT109" s="105"/>
      <c r="CU109" s="105"/>
      <c r="CV109" s="105"/>
      <c r="CW109" s="105"/>
      <c r="CX109" s="105"/>
      <c r="CY109" s="105"/>
      <c r="CZ109" s="105"/>
      <c r="DA109" s="105"/>
      <c r="DB109" s="105"/>
      <c r="DC109" s="105"/>
      <c r="DD109" s="105"/>
      <c r="DE109" s="105"/>
      <c r="DF109" s="105"/>
      <c r="DG109" s="105"/>
      <c r="DH109" s="105"/>
      <c r="DI109" s="105"/>
      <c r="DJ109" s="105"/>
      <c r="DK109" s="105"/>
      <c r="DL109" s="105"/>
      <c r="DM109" s="105"/>
      <c r="DN109" s="105"/>
      <c r="DO109" s="105"/>
      <c r="DP109" s="105"/>
      <c r="DQ109" s="105"/>
      <c r="DR109" s="105"/>
      <c r="DS109" s="105"/>
      <c r="DT109" s="105"/>
      <c r="DU109" s="105"/>
      <c r="DV109" s="105"/>
      <c r="DW109" s="105"/>
      <c r="DX109" s="105"/>
      <c r="DY109" s="105"/>
      <c r="DZ109" s="105"/>
      <c r="EA109" s="105"/>
      <c r="EB109" s="105"/>
      <c r="EC109" s="105"/>
      <c r="ED109" s="105"/>
      <c r="EE109" s="105"/>
      <c r="EF109" s="105"/>
      <c r="EG109" s="105"/>
      <c r="EH109" s="105"/>
      <c r="EI109" s="105"/>
      <c r="EJ109" s="105"/>
      <c r="EK109" s="105"/>
      <c r="EL109" s="105"/>
      <c r="EM109" s="105"/>
      <c r="EN109" s="105"/>
      <c r="EO109" s="105"/>
      <c r="EP109" s="105"/>
      <c r="EQ109" s="105"/>
      <c r="ER109" s="105"/>
      <c r="ES109" s="105"/>
      <c r="ET109" s="105"/>
      <c r="EU109" s="105"/>
      <c r="EV109" s="105"/>
      <c r="EW109" s="105"/>
      <c r="EX109" s="105"/>
      <c r="EY109" s="105"/>
      <c r="EZ109" s="105"/>
      <c r="FA109" s="105"/>
      <c r="FB109" s="105"/>
      <c r="FC109" s="105"/>
      <c r="FD109" s="105"/>
      <c r="FE109" s="105"/>
      <c r="FF109" s="105"/>
      <c r="FG109" s="105"/>
      <c r="FH109" s="105"/>
      <c r="FI109" s="105"/>
      <c r="FJ109" s="105"/>
      <c r="FK109" s="105"/>
      <c r="FL109" s="105"/>
      <c r="FM109" s="105"/>
      <c r="FN109" s="105"/>
      <c r="FO109" s="105"/>
      <c r="FP109" s="105"/>
      <c r="FQ109" s="105"/>
      <c r="FR109" s="105"/>
      <c r="FS109" s="105"/>
      <c r="FT109" s="105"/>
      <c r="FU109" s="105"/>
      <c r="FV109" s="105"/>
      <c r="FW109" s="105"/>
      <c r="FX109" s="105"/>
      <c r="FY109" s="105"/>
      <c r="FZ109" s="105"/>
      <c r="GA109" s="105"/>
      <c r="GB109" s="105"/>
      <c r="GC109" s="105"/>
      <c r="GD109" s="105"/>
      <c r="GE109" s="105"/>
      <c r="GF109" s="105"/>
      <c r="GG109" s="105"/>
      <c r="GH109" s="105"/>
      <c r="GI109" s="105"/>
      <c r="GJ109" s="105"/>
      <c r="GK109" s="105"/>
      <c r="GL109" s="105"/>
      <c r="GM109" s="105"/>
      <c r="GN109" s="105"/>
      <c r="GO109" s="105"/>
      <c r="GP109" s="105"/>
      <c r="GQ109" s="105"/>
      <c r="GR109" s="105"/>
      <c r="GS109" s="105"/>
      <c r="GT109" s="105"/>
      <c r="GU109" s="105"/>
      <c r="GV109" s="105"/>
      <c r="GW109" s="105"/>
      <c r="GX109" s="105"/>
      <c r="GY109" s="105"/>
      <c r="GZ109" s="105"/>
      <c r="HA109" s="105"/>
      <c r="HB109" s="105"/>
      <c r="HC109" s="105"/>
      <c r="HD109" s="105"/>
      <c r="HE109" s="105"/>
      <c r="HF109" s="105"/>
      <c r="HG109" s="105"/>
      <c r="HH109" s="105"/>
      <c r="HI109" s="105"/>
      <c r="HJ109" s="105"/>
      <c r="HK109" s="105"/>
      <c r="HL109" s="105"/>
      <c r="HM109" s="105"/>
      <c r="HN109" s="105"/>
      <c r="HO109" s="105"/>
      <c r="HP109" s="105"/>
      <c r="HQ109" s="105"/>
      <c r="HR109" s="105"/>
      <c r="HS109" s="105"/>
      <c r="HT109" s="105"/>
      <c r="HU109" s="105"/>
    </row>
    <row r="110" spans="1:229" ht="12" customHeight="1" x14ac:dyDescent="0.25">
      <c r="A110" s="94"/>
      <c r="B110" s="94"/>
      <c r="C110" s="94"/>
      <c r="D110" s="94"/>
      <c r="E110" s="94"/>
      <c r="F110" s="94"/>
      <c r="G110" s="94"/>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104"/>
      <c r="AW110" s="104"/>
      <c r="AX110" s="104"/>
      <c r="AY110" s="104"/>
      <c r="AZ110" s="104"/>
      <c r="BA110" s="104"/>
      <c r="BB110" s="104"/>
      <c r="BC110" s="104"/>
      <c r="BD110" s="104"/>
      <c r="BE110" s="104"/>
      <c r="BF110" s="104"/>
      <c r="BG110" s="104"/>
      <c r="BH110" s="105"/>
      <c r="BI110" s="105"/>
      <c r="BJ110" s="105"/>
      <c r="BK110" s="105"/>
      <c r="BL110" s="105"/>
      <c r="BM110" s="105"/>
      <c r="BN110" s="105"/>
      <c r="BO110" s="105"/>
      <c r="BP110" s="105"/>
      <c r="BQ110" s="105"/>
      <c r="BR110" s="105"/>
      <c r="BS110" s="105"/>
      <c r="BT110" s="105"/>
      <c r="BU110" s="105"/>
      <c r="BV110" s="105"/>
      <c r="BW110" s="105"/>
      <c r="BX110" s="105"/>
      <c r="BY110" s="105"/>
      <c r="BZ110" s="105"/>
      <c r="CA110" s="105"/>
      <c r="CB110" s="105"/>
      <c r="CC110" s="105"/>
      <c r="CD110" s="105"/>
      <c r="CE110" s="105"/>
      <c r="CF110" s="105"/>
      <c r="CG110" s="105"/>
      <c r="CH110" s="105"/>
      <c r="CI110" s="105"/>
      <c r="CJ110" s="105"/>
      <c r="CK110" s="105"/>
      <c r="CL110" s="105"/>
      <c r="CM110" s="105"/>
      <c r="CN110" s="105"/>
      <c r="CO110" s="105"/>
      <c r="CP110" s="105"/>
      <c r="CQ110" s="105"/>
      <c r="CR110" s="105"/>
      <c r="CS110" s="105"/>
      <c r="CT110" s="105"/>
      <c r="CU110" s="105"/>
      <c r="CV110" s="105"/>
      <c r="CW110" s="105"/>
      <c r="CX110" s="105"/>
      <c r="CY110" s="105"/>
      <c r="CZ110" s="105"/>
      <c r="DA110" s="105"/>
      <c r="DB110" s="105"/>
      <c r="DC110" s="105"/>
      <c r="DD110" s="105"/>
      <c r="DE110" s="105"/>
      <c r="DF110" s="105"/>
      <c r="DG110" s="105"/>
      <c r="DH110" s="105"/>
      <c r="DI110" s="105"/>
      <c r="DJ110" s="105"/>
      <c r="DK110" s="105"/>
      <c r="DL110" s="105"/>
      <c r="DM110" s="105"/>
      <c r="DN110" s="105"/>
      <c r="DO110" s="105"/>
      <c r="DP110" s="105"/>
      <c r="DQ110" s="105"/>
      <c r="DR110" s="105"/>
      <c r="DS110" s="105"/>
      <c r="DT110" s="105"/>
      <c r="DU110" s="105"/>
      <c r="DV110" s="105"/>
      <c r="DW110" s="105"/>
      <c r="DX110" s="105"/>
      <c r="DY110" s="105"/>
      <c r="DZ110" s="105"/>
      <c r="EA110" s="105"/>
      <c r="EB110" s="105"/>
      <c r="EC110" s="105"/>
      <c r="ED110" s="105"/>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05"/>
      <c r="FH110" s="105"/>
      <c r="FI110" s="105"/>
      <c r="FJ110" s="105"/>
      <c r="FK110" s="105"/>
      <c r="FL110" s="105"/>
      <c r="FM110" s="105"/>
      <c r="FN110" s="105"/>
      <c r="FO110" s="105"/>
      <c r="FP110" s="105"/>
      <c r="FQ110" s="105"/>
      <c r="FR110" s="105"/>
      <c r="FS110" s="105"/>
      <c r="FT110" s="105"/>
      <c r="FU110" s="105"/>
      <c r="FV110" s="105"/>
      <c r="FW110" s="105"/>
      <c r="FX110" s="105"/>
      <c r="FY110" s="105"/>
      <c r="FZ110" s="105"/>
      <c r="GA110" s="105"/>
      <c r="GB110" s="105"/>
      <c r="GC110" s="105"/>
      <c r="GD110" s="105"/>
      <c r="GE110" s="105"/>
      <c r="GF110" s="105"/>
      <c r="GG110" s="105"/>
      <c r="GH110" s="105"/>
      <c r="GI110" s="105"/>
      <c r="GJ110" s="105"/>
      <c r="GK110" s="105"/>
      <c r="GL110" s="105"/>
      <c r="GM110" s="105"/>
      <c r="GN110" s="105"/>
      <c r="GO110" s="105"/>
      <c r="GP110" s="105"/>
      <c r="GQ110" s="105"/>
      <c r="GR110" s="105"/>
      <c r="GS110" s="105"/>
      <c r="GT110" s="105"/>
      <c r="GU110" s="105"/>
      <c r="GV110" s="105"/>
      <c r="GW110" s="105"/>
      <c r="GX110" s="105"/>
      <c r="GY110" s="105"/>
      <c r="GZ110" s="105"/>
      <c r="HA110" s="105"/>
      <c r="HB110" s="105"/>
      <c r="HC110" s="105"/>
      <c r="HD110" s="105"/>
      <c r="HE110" s="105"/>
      <c r="HF110" s="105"/>
      <c r="HG110" s="105"/>
      <c r="HH110" s="105"/>
      <c r="HI110" s="105"/>
      <c r="HJ110" s="105"/>
      <c r="HK110" s="105"/>
      <c r="HL110" s="105"/>
      <c r="HM110" s="105"/>
      <c r="HN110" s="105"/>
      <c r="HO110" s="105"/>
      <c r="HP110" s="105"/>
      <c r="HQ110" s="105"/>
      <c r="HR110" s="105"/>
      <c r="HS110" s="105"/>
      <c r="HT110" s="105"/>
      <c r="HU110" s="105"/>
    </row>
    <row r="111" spans="1:229" ht="12" customHeight="1" x14ac:dyDescent="0.25">
      <c r="A111" s="94"/>
      <c r="B111" s="94"/>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104"/>
      <c r="AW111" s="104"/>
      <c r="AX111" s="104"/>
      <c r="AY111" s="104"/>
      <c r="AZ111" s="104"/>
      <c r="BA111" s="104"/>
      <c r="BB111" s="104"/>
      <c r="BC111" s="104"/>
      <c r="BD111" s="104"/>
      <c r="BE111" s="104"/>
      <c r="BF111" s="104"/>
      <c r="BG111" s="104"/>
      <c r="BH111" s="105"/>
      <c r="BI111" s="105"/>
      <c r="BJ111" s="105"/>
      <c r="BK111" s="105"/>
      <c r="BL111" s="105"/>
      <c r="BM111" s="105"/>
      <c r="BN111" s="105"/>
      <c r="BO111" s="105"/>
      <c r="BP111" s="105"/>
      <c r="BQ111" s="105"/>
      <c r="BR111" s="105"/>
      <c r="BS111" s="105"/>
      <c r="BT111" s="105"/>
      <c r="BU111" s="105"/>
      <c r="BV111" s="105"/>
      <c r="BW111" s="105"/>
      <c r="BX111" s="105"/>
      <c r="BY111" s="105"/>
      <c r="BZ111" s="105"/>
      <c r="CA111" s="105"/>
      <c r="CB111" s="105"/>
      <c r="CC111" s="105"/>
      <c r="CD111" s="105"/>
      <c r="CE111" s="105"/>
      <c r="CF111" s="105"/>
      <c r="CG111" s="105"/>
      <c r="CH111" s="105"/>
      <c r="CI111" s="105"/>
      <c r="CJ111" s="105"/>
      <c r="CK111" s="105"/>
      <c r="CL111" s="105"/>
      <c r="CM111" s="105"/>
      <c r="CN111" s="105"/>
      <c r="CO111" s="105"/>
      <c r="CP111" s="105"/>
      <c r="CQ111" s="105"/>
      <c r="CR111" s="105"/>
      <c r="CS111" s="105"/>
      <c r="CT111" s="105"/>
      <c r="CU111" s="105"/>
      <c r="CV111" s="105"/>
      <c r="CW111" s="105"/>
      <c r="CX111" s="105"/>
      <c r="CY111" s="105"/>
      <c r="CZ111" s="105"/>
      <c r="DA111" s="105"/>
      <c r="DB111" s="105"/>
      <c r="DC111" s="105"/>
      <c r="DD111" s="105"/>
      <c r="DE111" s="105"/>
      <c r="DF111" s="105"/>
      <c r="DG111" s="105"/>
      <c r="DH111" s="105"/>
      <c r="DI111" s="105"/>
      <c r="DJ111" s="105"/>
      <c r="DK111" s="105"/>
      <c r="DL111" s="105"/>
      <c r="DM111" s="105"/>
      <c r="DN111" s="105"/>
      <c r="DO111" s="105"/>
      <c r="DP111" s="105"/>
      <c r="DQ111" s="105"/>
      <c r="DR111" s="105"/>
      <c r="DS111" s="105"/>
      <c r="DT111" s="105"/>
      <c r="DU111" s="105"/>
      <c r="DV111" s="105"/>
      <c r="DW111" s="105"/>
      <c r="DX111" s="105"/>
      <c r="DY111" s="105"/>
      <c r="DZ111" s="105"/>
      <c r="EA111" s="105"/>
      <c r="EB111" s="105"/>
      <c r="EC111" s="105"/>
      <c r="ED111" s="105"/>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05"/>
      <c r="FH111" s="105"/>
      <c r="FI111" s="105"/>
      <c r="FJ111" s="105"/>
      <c r="FK111" s="105"/>
      <c r="FL111" s="105"/>
      <c r="FM111" s="105"/>
      <c r="FN111" s="105"/>
      <c r="FO111" s="105"/>
      <c r="FP111" s="105"/>
      <c r="FQ111" s="105"/>
      <c r="FR111" s="105"/>
      <c r="FS111" s="105"/>
      <c r="FT111" s="105"/>
      <c r="FU111" s="105"/>
      <c r="FV111" s="105"/>
      <c r="FW111" s="105"/>
      <c r="FX111" s="105"/>
      <c r="FY111" s="105"/>
      <c r="FZ111" s="105"/>
      <c r="GA111" s="105"/>
      <c r="GB111" s="105"/>
      <c r="GC111" s="105"/>
      <c r="GD111" s="105"/>
      <c r="GE111" s="105"/>
      <c r="GF111" s="105"/>
      <c r="GG111" s="105"/>
      <c r="GH111" s="105"/>
      <c r="GI111" s="105"/>
      <c r="GJ111" s="105"/>
      <c r="GK111" s="105"/>
      <c r="GL111" s="105"/>
      <c r="GM111" s="105"/>
      <c r="GN111" s="105"/>
      <c r="GO111" s="105"/>
      <c r="GP111" s="105"/>
      <c r="GQ111" s="105"/>
      <c r="GR111" s="105"/>
      <c r="GS111" s="105"/>
      <c r="GT111" s="105"/>
      <c r="GU111" s="105"/>
      <c r="GV111" s="105"/>
      <c r="GW111" s="105"/>
      <c r="GX111" s="105"/>
      <c r="GY111" s="105"/>
      <c r="GZ111" s="105"/>
      <c r="HA111" s="105"/>
      <c r="HB111" s="105"/>
      <c r="HC111" s="105"/>
      <c r="HD111" s="105"/>
      <c r="HE111" s="105"/>
      <c r="HF111" s="105"/>
      <c r="HG111" s="105"/>
      <c r="HH111" s="105"/>
      <c r="HI111" s="105"/>
      <c r="HJ111" s="105"/>
      <c r="HK111" s="105"/>
      <c r="HL111" s="105"/>
      <c r="HM111" s="105"/>
      <c r="HN111" s="105"/>
      <c r="HO111" s="105"/>
      <c r="HP111" s="105"/>
      <c r="HQ111" s="105"/>
      <c r="HR111" s="105"/>
      <c r="HS111" s="105"/>
      <c r="HT111" s="105"/>
      <c r="HU111" s="105"/>
    </row>
    <row r="112" spans="1:229" ht="12" customHeight="1" x14ac:dyDescent="0.25">
      <c r="A112" s="94"/>
      <c r="B112" s="94"/>
      <c r="C112" s="94"/>
      <c r="D112" s="94"/>
      <c r="E112" s="94"/>
      <c r="F112" s="94"/>
      <c r="G112" s="94"/>
      <c r="H112" s="94"/>
      <c r="I112" s="94"/>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c r="AG112" s="94"/>
      <c r="AH112" s="94"/>
      <c r="AI112" s="94"/>
      <c r="AJ112" s="94"/>
      <c r="AK112" s="94"/>
      <c r="AL112" s="94"/>
      <c r="AM112" s="94"/>
      <c r="AN112" s="94"/>
      <c r="AO112" s="94"/>
      <c r="AP112" s="94"/>
      <c r="AQ112" s="94"/>
      <c r="AR112" s="94"/>
      <c r="AS112" s="94"/>
      <c r="AT112" s="94"/>
      <c r="AU112" s="94"/>
      <c r="AV112" s="104"/>
      <c r="AW112" s="104"/>
      <c r="AX112" s="104"/>
      <c r="AY112" s="104"/>
      <c r="AZ112" s="104"/>
      <c r="BA112" s="104"/>
      <c r="BB112" s="104"/>
      <c r="BC112" s="104"/>
      <c r="BD112" s="104"/>
      <c r="BE112" s="104"/>
      <c r="BF112" s="104"/>
      <c r="BG112" s="104"/>
      <c r="BH112" s="105"/>
      <c r="BI112" s="105"/>
      <c r="BJ112" s="105"/>
      <c r="BK112" s="105"/>
      <c r="BL112" s="105"/>
      <c r="BM112" s="105"/>
      <c r="BN112" s="105"/>
      <c r="BO112" s="105"/>
      <c r="BP112" s="105"/>
      <c r="BQ112" s="105"/>
      <c r="BR112" s="105"/>
      <c r="BS112" s="105"/>
      <c r="BT112" s="105"/>
      <c r="BU112" s="105"/>
      <c r="BV112" s="105"/>
      <c r="BW112" s="105"/>
      <c r="BX112" s="105"/>
      <c r="BY112" s="105"/>
      <c r="BZ112" s="105"/>
      <c r="CA112" s="105"/>
      <c r="CB112" s="105"/>
      <c r="CC112" s="105"/>
      <c r="CD112" s="105"/>
      <c r="CE112" s="105"/>
      <c r="CF112" s="105"/>
      <c r="CG112" s="105"/>
      <c r="CH112" s="105"/>
      <c r="CI112" s="105"/>
      <c r="CJ112" s="105"/>
      <c r="CK112" s="105"/>
      <c r="CL112" s="105"/>
      <c r="CM112" s="105"/>
      <c r="CN112" s="105"/>
      <c r="CO112" s="105"/>
      <c r="CP112" s="105"/>
      <c r="CQ112" s="105"/>
      <c r="CR112" s="105"/>
      <c r="CS112" s="105"/>
      <c r="CT112" s="105"/>
      <c r="CU112" s="105"/>
      <c r="CV112" s="105"/>
      <c r="CW112" s="105"/>
      <c r="CX112" s="105"/>
      <c r="CY112" s="105"/>
      <c r="CZ112" s="105"/>
      <c r="DA112" s="105"/>
      <c r="DB112" s="105"/>
      <c r="DC112" s="105"/>
      <c r="DD112" s="105"/>
      <c r="DE112" s="105"/>
      <c r="DF112" s="105"/>
      <c r="DG112" s="105"/>
      <c r="DH112" s="105"/>
      <c r="DI112" s="105"/>
      <c r="DJ112" s="105"/>
      <c r="DK112" s="105"/>
      <c r="DL112" s="105"/>
      <c r="DM112" s="105"/>
      <c r="DN112" s="105"/>
      <c r="DO112" s="105"/>
      <c r="DP112" s="105"/>
      <c r="DQ112" s="105"/>
      <c r="DR112" s="105"/>
      <c r="DS112" s="105"/>
      <c r="DT112" s="105"/>
      <c r="DU112" s="105"/>
      <c r="DV112" s="105"/>
      <c r="DW112" s="105"/>
      <c r="DX112" s="105"/>
      <c r="DY112" s="105"/>
      <c r="DZ112" s="105"/>
      <c r="EA112" s="105"/>
      <c r="EB112" s="105"/>
      <c r="EC112" s="105"/>
      <c r="ED112" s="105"/>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05"/>
      <c r="FH112" s="105"/>
      <c r="FI112" s="105"/>
      <c r="FJ112" s="105"/>
      <c r="FK112" s="105"/>
      <c r="FL112" s="105"/>
      <c r="FM112" s="105"/>
      <c r="FN112" s="105"/>
      <c r="FO112" s="105"/>
      <c r="FP112" s="105"/>
      <c r="FQ112" s="105"/>
      <c r="FR112" s="105"/>
      <c r="FS112" s="105"/>
      <c r="FT112" s="105"/>
      <c r="FU112" s="105"/>
      <c r="FV112" s="105"/>
      <c r="FW112" s="105"/>
      <c r="FX112" s="105"/>
      <c r="FY112" s="105"/>
      <c r="FZ112" s="105"/>
      <c r="GA112" s="105"/>
      <c r="GB112" s="105"/>
      <c r="GC112" s="105"/>
      <c r="GD112" s="105"/>
      <c r="GE112" s="105"/>
      <c r="GF112" s="105"/>
      <c r="GG112" s="105"/>
      <c r="GH112" s="105"/>
      <c r="GI112" s="105"/>
      <c r="GJ112" s="105"/>
      <c r="GK112" s="105"/>
      <c r="GL112" s="105"/>
      <c r="GM112" s="105"/>
      <c r="GN112" s="105"/>
      <c r="GO112" s="105"/>
      <c r="GP112" s="105"/>
      <c r="GQ112" s="105"/>
      <c r="GR112" s="105"/>
      <c r="GS112" s="105"/>
      <c r="GT112" s="105"/>
      <c r="GU112" s="105"/>
      <c r="GV112" s="105"/>
      <c r="GW112" s="105"/>
      <c r="GX112" s="105"/>
      <c r="GY112" s="105"/>
      <c r="GZ112" s="105"/>
      <c r="HA112" s="105"/>
      <c r="HB112" s="105"/>
      <c r="HC112" s="105"/>
      <c r="HD112" s="105"/>
      <c r="HE112" s="105"/>
      <c r="HF112" s="105"/>
      <c r="HG112" s="105"/>
      <c r="HH112" s="105"/>
      <c r="HI112" s="105"/>
      <c r="HJ112" s="105"/>
      <c r="HK112" s="105"/>
      <c r="HL112" s="105"/>
      <c r="HM112" s="105"/>
      <c r="HN112" s="105"/>
      <c r="HO112" s="105"/>
      <c r="HP112" s="105"/>
      <c r="HQ112" s="105"/>
      <c r="HR112" s="105"/>
      <c r="HS112" s="105"/>
      <c r="HT112" s="105"/>
      <c r="HU112" s="105"/>
    </row>
    <row r="113" spans="1:229" ht="12" customHeight="1" x14ac:dyDescent="0.25">
      <c r="A113" s="94"/>
      <c r="B113" s="94"/>
      <c r="C113" s="94"/>
      <c r="D113" s="94"/>
      <c r="E113" s="94"/>
      <c r="F113" s="94"/>
      <c r="G113" s="94"/>
      <c r="H113" s="94"/>
      <c r="I113" s="94"/>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c r="AG113" s="94"/>
      <c r="AH113" s="94"/>
      <c r="AI113" s="94"/>
      <c r="AJ113" s="94"/>
      <c r="AK113" s="94"/>
      <c r="AL113" s="94"/>
      <c r="AM113" s="94"/>
      <c r="AN113" s="94"/>
      <c r="AO113" s="94"/>
      <c r="AP113" s="94"/>
      <c r="AQ113" s="94"/>
      <c r="AR113" s="94"/>
      <c r="AS113" s="94"/>
      <c r="AT113" s="94"/>
      <c r="AU113" s="94"/>
      <c r="AV113" s="104"/>
      <c r="AW113" s="104"/>
      <c r="AX113" s="104"/>
      <c r="AY113" s="104"/>
      <c r="AZ113" s="104"/>
      <c r="BA113" s="104"/>
      <c r="BB113" s="104"/>
      <c r="BC113" s="104"/>
      <c r="BD113" s="104"/>
      <c r="BE113" s="104"/>
      <c r="BF113" s="104"/>
      <c r="BG113" s="104"/>
      <c r="BH113" s="105"/>
      <c r="BI113" s="105"/>
      <c r="BJ113" s="105"/>
      <c r="BK113" s="105"/>
      <c r="BL113" s="105"/>
      <c r="BM113" s="105"/>
      <c r="BN113" s="105"/>
      <c r="BO113" s="105"/>
      <c r="BP113" s="105"/>
      <c r="BQ113" s="105"/>
      <c r="BR113" s="105"/>
      <c r="BS113" s="105"/>
      <c r="BT113" s="105"/>
      <c r="BU113" s="105"/>
      <c r="BV113" s="105"/>
      <c r="BW113" s="105"/>
      <c r="BX113" s="105"/>
      <c r="BY113" s="105"/>
      <c r="BZ113" s="105"/>
      <c r="CA113" s="105"/>
      <c r="CB113" s="105"/>
      <c r="CC113" s="105"/>
      <c r="CD113" s="105"/>
      <c r="CE113" s="105"/>
      <c r="CF113" s="105"/>
      <c r="CG113" s="105"/>
      <c r="CH113" s="105"/>
      <c r="CI113" s="105"/>
      <c r="CJ113" s="105"/>
      <c r="CK113" s="105"/>
      <c r="CL113" s="105"/>
      <c r="CM113" s="105"/>
      <c r="CN113" s="105"/>
      <c r="CO113" s="105"/>
      <c r="CP113" s="105"/>
      <c r="CQ113" s="105"/>
      <c r="CR113" s="105"/>
      <c r="CS113" s="105"/>
      <c r="CT113" s="105"/>
      <c r="CU113" s="105"/>
      <c r="CV113" s="105"/>
      <c r="CW113" s="105"/>
      <c r="CX113" s="105"/>
      <c r="CY113" s="105"/>
      <c r="CZ113" s="105"/>
      <c r="DA113" s="105"/>
      <c r="DB113" s="105"/>
      <c r="DC113" s="105"/>
      <c r="DD113" s="105"/>
      <c r="DE113" s="105"/>
      <c r="DF113" s="105"/>
      <c r="DG113" s="105"/>
      <c r="DH113" s="105"/>
      <c r="DI113" s="105"/>
      <c r="DJ113" s="105"/>
      <c r="DK113" s="105"/>
      <c r="DL113" s="105"/>
      <c r="DM113" s="105"/>
      <c r="DN113" s="105"/>
      <c r="DO113" s="105"/>
      <c r="DP113" s="105"/>
      <c r="DQ113" s="105"/>
      <c r="DR113" s="105"/>
      <c r="DS113" s="105"/>
      <c r="DT113" s="105"/>
      <c r="DU113" s="105"/>
      <c r="DV113" s="105"/>
      <c r="DW113" s="105"/>
      <c r="DX113" s="105"/>
      <c r="DY113" s="105"/>
      <c r="DZ113" s="105"/>
      <c r="EA113" s="105"/>
      <c r="EB113" s="105"/>
      <c r="EC113" s="105"/>
      <c r="ED113" s="105"/>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05"/>
      <c r="FH113" s="105"/>
      <c r="FI113" s="105"/>
      <c r="FJ113" s="105"/>
      <c r="FK113" s="105"/>
      <c r="FL113" s="105"/>
      <c r="FM113" s="105"/>
      <c r="FN113" s="105"/>
      <c r="FO113" s="105"/>
      <c r="FP113" s="105"/>
      <c r="FQ113" s="105"/>
      <c r="FR113" s="105"/>
      <c r="FS113" s="105"/>
      <c r="FT113" s="105"/>
      <c r="FU113" s="105"/>
      <c r="FV113" s="105"/>
      <c r="FW113" s="105"/>
      <c r="FX113" s="105"/>
      <c r="FY113" s="105"/>
      <c r="FZ113" s="105"/>
      <c r="GA113" s="105"/>
      <c r="GB113" s="105"/>
      <c r="GC113" s="105"/>
      <c r="GD113" s="105"/>
      <c r="GE113" s="105"/>
      <c r="GF113" s="105"/>
      <c r="GG113" s="105"/>
      <c r="GH113" s="105"/>
      <c r="GI113" s="105"/>
      <c r="GJ113" s="105"/>
      <c r="GK113" s="105"/>
      <c r="GL113" s="105"/>
      <c r="GM113" s="105"/>
      <c r="GN113" s="105"/>
      <c r="GO113" s="105"/>
      <c r="GP113" s="105"/>
      <c r="GQ113" s="105"/>
      <c r="GR113" s="105"/>
      <c r="GS113" s="105"/>
      <c r="GT113" s="105"/>
      <c r="GU113" s="105"/>
      <c r="GV113" s="105"/>
      <c r="GW113" s="105"/>
      <c r="GX113" s="105"/>
      <c r="GY113" s="105"/>
      <c r="GZ113" s="105"/>
      <c r="HA113" s="105"/>
      <c r="HB113" s="105"/>
      <c r="HC113" s="105"/>
      <c r="HD113" s="105"/>
      <c r="HE113" s="105"/>
      <c r="HF113" s="105"/>
      <c r="HG113" s="105"/>
      <c r="HH113" s="105"/>
      <c r="HI113" s="105"/>
      <c r="HJ113" s="105"/>
      <c r="HK113" s="105"/>
      <c r="HL113" s="105"/>
      <c r="HM113" s="105"/>
      <c r="HN113" s="105"/>
      <c r="HO113" s="105"/>
      <c r="HP113" s="105"/>
      <c r="HQ113" s="105"/>
      <c r="HR113" s="105"/>
      <c r="HS113" s="105"/>
      <c r="HT113" s="105"/>
      <c r="HU113" s="105"/>
    </row>
    <row r="114" spans="1:229" ht="12" customHeight="1" x14ac:dyDescent="0.25">
      <c r="A114" s="94"/>
      <c r="B114" s="94"/>
      <c r="C114" s="94"/>
      <c r="D114" s="94"/>
      <c r="E114" s="94"/>
      <c r="F114" s="94"/>
      <c r="G114" s="94"/>
      <c r="H114" s="94"/>
      <c r="I114" s="94"/>
      <c r="J114" s="94"/>
      <c r="K114" s="94"/>
      <c r="L114" s="94"/>
      <c r="M114" s="94"/>
      <c r="N114" s="94"/>
      <c r="O114" s="94"/>
      <c r="P114" s="94"/>
      <c r="Q114" s="94"/>
      <c r="R114" s="94"/>
      <c r="S114" s="94"/>
      <c r="T114" s="94"/>
      <c r="U114" s="94"/>
      <c r="V114" s="94"/>
      <c r="W114" s="94"/>
      <c r="X114" s="94"/>
      <c r="Y114" s="94"/>
      <c r="Z114" s="94"/>
      <c r="AA114" s="94"/>
      <c r="AB114" s="94"/>
      <c r="AC114" s="94"/>
      <c r="AD114" s="94"/>
      <c r="AE114" s="94"/>
      <c r="AF114" s="94"/>
      <c r="AG114" s="94"/>
      <c r="AH114" s="94"/>
      <c r="AI114" s="94"/>
      <c r="AJ114" s="94"/>
      <c r="AK114" s="94"/>
      <c r="AL114" s="94"/>
      <c r="AM114" s="94"/>
      <c r="AN114" s="94"/>
      <c r="AO114" s="94"/>
      <c r="AP114" s="94"/>
      <c r="AQ114" s="94"/>
      <c r="AR114" s="94"/>
      <c r="AS114" s="94"/>
      <c r="AT114" s="94"/>
      <c r="AU114" s="94"/>
      <c r="AV114" s="104"/>
      <c r="AW114" s="104"/>
      <c r="AX114" s="104"/>
      <c r="AY114" s="104"/>
      <c r="AZ114" s="104"/>
      <c r="BA114" s="104"/>
      <c r="BB114" s="104"/>
      <c r="BC114" s="104"/>
      <c r="BD114" s="104"/>
      <c r="BE114" s="104"/>
      <c r="BF114" s="104"/>
      <c r="BG114" s="104"/>
      <c r="BH114" s="105"/>
      <c r="BI114" s="105"/>
      <c r="BJ114" s="105"/>
      <c r="BK114" s="105"/>
      <c r="BL114" s="105"/>
      <c r="BM114" s="105"/>
      <c r="BN114" s="105"/>
      <c r="BO114" s="105"/>
      <c r="BP114" s="105"/>
      <c r="BQ114" s="105"/>
      <c r="BR114" s="105"/>
      <c r="BS114" s="105"/>
      <c r="BT114" s="105"/>
      <c r="BU114" s="105"/>
      <c r="BV114" s="105"/>
      <c r="BW114" s="105"/>
      <c r="BX114" s="105"/>
      <c r="BY114" s="105"/>
      <c r="BZ114" s="105"/>
      <c r="CA114" s="105"/>
      <c r="CB114" s="105"/>
      <c r="CC114" s="105"/>
      <c r="CD114" s="105"/>
      <c r="CE114" s="105"/>
      <c r="CF114" s="105"/>
      <c r="CG114" s="105"/>
      <c r="CH114" s="105"/>
      <c r="CI114" s="105"/>
      <c r="CJ114" s="105"/>
      <c r="CK114" s="105"/>
      <c r="CL114" s="105"/>
      <c r="CM114" s="105"/>
      <c r="CN114" s="105"/>
      <c r="CO114" s="105"/>
      <c r="CP114" s="105"/>
      <c r="CQ114" s="105"/>
      <c r="CR114" s="105"/>
      <c r="CS114" s="105"/>
      <c r="CT114" s="105"/>
      <c r="CU114" s="105"/>
      <c r="CV114" s="105"/>
      <c r="CW114" s="105"/>
      <c r="CX114" s="105"/>
      <c r="CY114" s="105"/>
      <c r="CZ114" s="105"/>
      <c r="DA114" s="105"/>
      <c r="DB114" s="105"/>
      <c r="DC114" s="105"/>
      <c r="DD114" s="105"/>
      <c r="DE114" s="105"/>
      <c r="DF114" s="105"/>
      <c r="DG114" s="105"/>
      <c r="DH114" s="105"/>
      <c r="DI114" s="105"/>
      <c r="DJ114" s="105"/>
      <c r="DK114" s="105"/>
      <c r="DL114" s="105"/>
      <c r="DM114" s="105"/>
      <c r="DN114" s="105"/>
      <c r="DO114" s="105"/>
      <c r="DP114" s="105"/>
      <c r="DQ114" s="105"/>
      <c r="DR114" s="105"/>
      <c r="DS114" s="105"/>
      <c r="DT114" s="105"/>
      <c r="DU114" s="105"/>
      <c r="DV114" s="105"/>
      <c r="DW114" s="105"/>
      <c r="DX114" s="105"/>
      <c r="DY114" s="105"/>
      <c r="DZ114" s="105"/>
      <c r="EA114" s="105"/>
      <c r="EB114" s="105"/>
      <c r="EC114" s="105"/>
      <c r="ED114" s="105"/>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05"/>
      <c r="FH114" s="105"/>
      <c r="FI114" s="105"/>
      <c r="FJ114" s="105"/>
      <c r="FK114" s="105"/>
      <c r="FL114" s="105"/>
      <c r="FM114" s="105"/>
      <c r="FN114" s="105"/>
      <c r="FO114" s="105"/>
      <c r="FP114" s="105"/>
      <c r="FQ114" s="105"/>
      <c r="FR114" s="105"/>
      <c r="FS114" s="105"/>
      <c r="FT114" s="105"/>
      <c r="FU114" s="105"/>
      <c r="FV114" s="105"/>
      <c r="FW114" s="105"/>
      <c r="FX114" s="105"/>
      <c r="FY114" s="105"/>
      <c r="FZ114" s="105"/>
      <c r="GA114" s="105"/>
      <c r="GB114" s="105"/>
      <c r="GC114" s="105"/>
      <c r="GD114" s="105"/>
      <c r="GE114" s="105"/>
      <c r="GF114" s="105"/>
      <c r="GG114" s="105"/>
      <c r="GH114" s="105"/>
      <c r="GI114" s="105"/>
      <c r="GJ114" s="105"/>
      <c r="GK114" s="105"/>
      <c r="GL114" s="105"/>
      <c r="GM114" s="105"/>
      <c r="GN114" s="105"/>
      <c r="GO114" s="105"/>
      <c r="GP114" s="105"/>
      <c r="GQ114" s="105"/>
      <c r="GR114" s="105"/>
      <c r="GS114" s="105"/>
      <c r="GT114" s="105"/>
      <c r="GU114" s="105"/>
      <c r="GV114" s="105"/>
      <c r="GW114" s="105"/>
      <c r="GX114" s="105"/>
      <c r="GY114" s="105"/>
      <c r="GZ114" s="105"/>
      <c r="HA114" s="105"/>
      <c r="HB114" s="105"/>
      <c r="HC114" s="105"/>
      <c r="HD114" s="105"/>
      <c r="HE114" s="105"/>
      <c r="HF114" s="105"/>
      <c r="HG114" s="105"/>
      <c r="HH114" s="105"/>
      <c r="HI114" s="105"/>
      <c r="HJ114" s="105"/>
      <c r="HK114" s="105"/>
      <c r="HL114" s="105"/>
      <c r="HM114" s="105"/>
      <c r="HN114" s="105"/>
      <c r="HO114" s="105"/>
      <c r="HP114" s="105"/>
      <c r="HQ114" s="105"/>
      <c r="HR114" s="105"/>
      <c r="HS114" s="105"/>
      <c r="HT114" s="105"/>
      <c r="HU114" s="105"/>
    </row>
    <row r="115" spans="1:229" ht="12" customHeight="1" x14ac:dyDescent="0.25">
      <c r="A115" s="94"/>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104"/>
      <c r="AW115" s="104"/>
      <c r="AX115" s="104"/>
      <c r="AY115" s="104"/>
      <c r="AZ115" s="104"/>
      <c r="BA115" s="104"/>
      <c r="BB115" s="104"/>
      <c r="BC115" s="104"/>
      <c r="BD115" s="104"/>
      <c r="BE115" s="104"/>
      <c r="BF115" s="104"/>
      <c r="BG115" s="104"/>
      <c r="BH115" s="105"/>
      <c r="BI115" s="105"/>
      <c r="BJ115" s="105"/>
      <c r="BK115" s="105"/>
      <c r="BL115" s="105"/>
      <c r="BM115" s="105"/>
      <c r="BN115" s="105"/>
      <c r="BO115" s="105"/>
      <c r="BP115" s="105"/>
      <c r="BQ115" s="105"/>
      <c r="BR115" s="105"/>
      <c r="BS115" s="105"/>
      <c r="BT115" s="105"/>
      <c r="BU115" s="105"/>
      <c r="BV115" s="105"/>
      <c r="BW115" s="105"/>
      <c r="BX115" s="105"/>
      <c r="BY115" s="105"/>
      <c r="BZ115" s="105"/>
      <c r="CA115" s="105"/>
      <c r="CB115" s="105"/>
      <c r="CC115" s="105"/>
      <c r="CD115" s="105"/>
      <c r="CE115" s="105"/>
      <c r="CF115" s="105"/>
      <c r="CG115" s="105"/>
      <c r="CH115" s="105"/>
      <c r="CI115" s="105"/>
      <c r="CJ115" s="105"/>
      <c r="CK115" s="105"/>
      <c r="CL115" s="105"/>
      <c r="CM115" s="105"/>
      <c r="CN115" s="105"/>
      <c r="CO115" s="105"/>
      <c r="CP115" s="105"/>
      <c r="CQ115" s="105"/>
      <c r="CR115" s="105"/>
      <c r="CS115" s="105"/>
      <c r="CT115" s="105"/>
      <c r="CU115" s="105"/>
      <c r="CV115" s="105"/>
      <c r="CW115" s="105"/>
      <c r="CX115" s="105"/>
      <c r="CY115" s="105"/>
      <c r="CZ115" s="105"/>
      <c r="DA115" s="105"/>
      <c r="DB115" s="105"/>
      <c r="DC115" s="105"/>
      <c r="DD115" s="105"/>
      <c r="DE115" s="105"/>
      <c r="DF115" s="105"/>
      <c r="DG115" s="105"/>
      <c r="DH115" s="105"/>
      <c r="DI115" s="105"/>
      <c r="DJ115" s="105"/>
      <c r="DK115" s="105"/>
      <c r="DL115" s="105"/>
      <c r="DM115" s="105"/>
      <c r="DN115" s="105"/>
      <c r="DO115" s="105"/>
      <c r="DP115" s="105"/>
      <c r="DQ115" s="105"/>
      <c r="DR115" s="105"/>
      <c r="DS115" s="105"/>
      <c r="DT115" s="105"/>
      <c r="DU115" s="105"/>
      <c r="DV115" s="105"/>
      <c r="DW115" s="105"/>
      <c r="DX115" s="105"/>
      <c r="DY115" s="105"/>
      <c r="DZ115" s="105"/>
      <c r="EA115" s="105"/>
      <c r="EB115" s="105"/>
      <c r="EC115" s="105"/>
      <c r="ED115" s="105"/>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05"/>
      <c r="FH115" s="105"/>
      <c r="FI115" s="105"/>
      <c r="FJ115" s="105"/>
      <c r="FK115" s="105"/>
      <c r="FL115" s="105"/>
      <c r="FM115" s="105"/>
      <c r="FN115" s="105"/>
      <c r="FO115" s="105"/>
      <c r="FP115" s="105"/>
      <c r="FQ115" s="105"/>
      <c r="FR115" s="105"/>
      <c r="FS115" s="105"/>
      <c r="FT115" s="105"/>
      <c r="FU115" s="105"/>
      <c r="FV115" s="105"/>
      <c r="FW115" s="105"/>
      <c r="FX115" s="105"/>
      <c r="FY115" s="105"/>
      <c r="FZ115" s="105"/>
      <c r="GA115" s="105"/>
      <c r="GB115" s="105"/>
      <c r="GC115" s="105"/>
      <c r="GD115" s="105"/>
      <c r="GE115" s="105"/>
      <c r="GF115" s="105"/>
      <c r="GG115" s="105"/>
      <c r="GH115" s="105"/>
      <c r="GI115" s="105"/>
      <c r="GJ115" s="105"/>
      <c r="GK115" s="105"/>
      <c r="GL115" s="105"/>
      <c r="GM115" s="105"/>
      <c r="GN115" s="105"/>
      <c r="GO115" s="105"/>
      <c r="GP115" s="105"/>
      <c r="GQ115" s="105"/>
      <c r="GR115" s="105"/>
      <c r="GS115" s="105"/>
      <c r="GT115" s="105"/>
      <c r="GU115" s="105"/>
      <c r="GV115" s="105"/>
      <c r="GW115" s="105"/>
      <c r="GX115" s="105"/>
      <c r="GY115" s="105"/>
      <c r="GZ115" s="105"/>
      <c r="HA115" s="105"/>
      <c r="HB115" s="105"/>
      <c r="HC115" s="105"/>
      <c r="HD115" s="105"/>
      <c r="HE115" s="105"/>
      <c r="HF115" s="105"/>
      <c r="HG115" s="105"/>
      <c r="HH115" s="105"/>
      <c r="HI115" s="105"/>
      <c r="HJ115" s="105"/>
      <c r="HK115" s="105"/>
      <c r="HL115" s="105"/>
      <c r="HM115" s="105"/>
      <c r="HN115" s="105"/>
      <c r="HO115" s="105"/>
      <c r="HP115" s="105"/>
      <c r="HQ115" s="105"/>
      <c r="HR115" s="105"/>
      <c r="HS115" s="105"/>
      <c r="HT115" s="105"/>
      <c r="HU115" s="105"/>
    </row>
    <row r="116" spans="1:229" ht="12" customHeight="1" x14ac:dyDescent="0.25">
      <c r="A116" s="94"/>
      <c r="B116" s="94"/>
      <c r="C116" s="94"/>
      <c r="D116" s="94"/>
      <c r="E116" s="94"/>
      <c r="F116" s="94"/>
      <c r="G116" s="94"/>
      <c r="H116" s="94"/>
      <c r="I116" s="94"/>
      <c r="J116" s="94"/>
      <c r="K116" s="94"/>
      <c r="L116" s="94"/>
      <c r="M116" s="94"/>
      <c r="N116" s="94"/>
      <c r="O116" s="94"/>
      <c r="P116" s="94"/>
      <c r="Q116" s="94"/>
      <c r="R116" s="94"/>
      <c r="S116" s="94"/>
      <c r="T116" s="94"/>
      <c r="U116" s="94"/>
      <c r="V116" s="94"/>
      <c r="W116" s="94"/>
      <c r="X116" s="94"/>
      <c r="Y116" s="94"/>
      <c r="Z116" s="94"/>
      <c r="AA116" s="94"/>
      <c r="AB116" s="94"/>
      <c r="AC116" s="94"/>
      <c r="AD116" s="94"/>
      <c r="AE116" s="94"/>
      <c r="AF116" s="94"/>
      <c r="AG116" s="94"/>
      <c r="AH116" s="94"/>
      <c r="AI116" s="94"/>
      <c r="AJ116" s="94"/>
      <c r="AK116" s="94"/>
      <c r="AL116" s="94"/>
      <c r="AM116" s="94"/>
      <c r="AN116" s="94"/>
      <c r="AO116" s="94"/>
      <c r="AP116" s="94"/>
      <c r="AQ116" s="94"/>
      <c r="AR116" s="94"/>
      <c r="AS116" s="94"/>
      <c r="AT116" s="94"/>
      <c r="AU116" s="94"/>
      <c r="AV116" s="104"/>
      <c r="AW116" s="104"/>
      <c r="AX116" s="104"/>
      <c r="AY116" s="104"/>
      <c r="AZ116" s="104"/>
      <c r="BA116" s="104"/>
      <c r="BB116" s="104"/>
      <c r="BC116" s="104"/>
      <c r="BD116" s="104"/>
      <c r="BE116" s="104"/>
      <c r="BF116" s="104"/>
      <c r="BG116" s="104"/>
      <c r="BH116" s="105"/>
      <c r="BI116" s="105"/>
      <c r="BJ116" s="105"/>
      <c r="BK116" s="105"/>
      <c r="BL116" s="105"/>
      <c r="BM116" s="105"/>
      <c r="BN116" s="105"/>
      <c r="BO116" s="105"/>
      <c r="BP116" s="105"/>
      <c r="BQ116" s="105"/>
      <c r="BR116" s="105"/>
      <c r="BS116" s="105"/>
      <c r="BT116" s="105"/>
      <c r="BU116" s="105"/>
      <c r="BV116" s="105"/>
      <c r="BW116" s="105"/>
      <c r="BX116" s="105"/>
      <c r="BY116" s="105"/>
      <c r="BZ116" s="105"/>
      <c r="CA116" s="105"/>
      <c r="CB116" s="105"/>
      <c r="CC116" s="105"/>
      <c r="CD116" s="105"/>
      <c r="CE116" s="105"/>
      <c r="CF116" s="105"/>
      <c r="CG116" s="105"/>
      <c r="CH116" s="105"/>
      <c r="CI116" s="105"/>
      <c r="CJ116" s="105"/>
      <c r="CK116" s="105"/>
      <c r="CL116" s="105"/>
      <c r="CM116" s="105"/>
      <c r="CN116" s="105"/>
      <c r="CO116" s="105"/>
      <c r="CP116" s="105"/>
      <c r="CQ116" s="105"/>
      <c r="CR116" s="105"/>
      <c r="CS116" s="105"/>
      <c r="CT116" s="105"/>
      <c r="CU116" s="105"/>
      <c r="CV116" s="105"/>
      <c r="CW116" s="105"/>
      <c r="CX116" s="105"/>
      <c r="CY116" s="105"/>
      <c r="CZ116" s="105"/>
      <c r="DA116" s="105"/>
      <c r="DB116" s="105"/>
      <c r="DC116" s="105"/>
      <c r="DD116" s="105"/>
      <c r="DE116" s="105"/>
      <c r="DF116" s="105"/>
      <c r="DG116" s="105"/>
      <c r="DH116" s="105"/>
      <c r="DI116" s="105"/>
      <c r="DJ116" s="105"/>
      <c r="DK116" s="105"/>
      <c r="DL116" s="105"/>
      <c r="DM116" s="105"/>
      <c r="DN116" s="105"/>
      <c r="DO116" s="105"/>
      <c r="DP116" s="105"/>
      <c r="DQ116" s="105"/>
      <c r="DR116" s="105"/>
      <c r="DS116" s="105"/>
      <c r="DT116" s="105"/>
      <c r="DU116" s="105"/>
      <c r="DV116" s="105"/>
      <c r="DW116" s="105"/>
      <c r="DX116" s="105"/>
      <c r="DY116" s="105"/>
      <c r="DZ116" s="105"/>
      <c r="EA116" s="105"/>
      <c r="EB116" s="105"/>
      <c r="EC116" s="105"/>
      <c r="ED116" s="105"/>
      <c r="EE116" s="105"/>
      <c r="EF116" s="105"/>
      <c r="EG116" s="105"/>
      <c r="EH116" s="105"/>
      <c r="EI116" s="105"/>
      <c r="EJ116" s="105"/>
      <c r="EK116" s="105"/>
      <c r="EL116" s="105"/>
      <c r="EM116" s="105"/>
      <c r="EN116" s="105"/>
      <c r="EO116" s="105"/>
      <c r="EP116" s="105"/>
      <c r="EQ116" s="105"/>
      <c r="ER116" s="105"/>
      <c r="ES116" s="105"/>
      <c r="ET116" s="105"/>
      <c r="EU116" s="105"/>
      <c r="EV116" s="105"/>
      <c r="EW116" s="105"/>
      <c r="EX116" s="105"/>
      <c r="EY116" s="105"/>
      <c r="EZ116" s="105"/>
      <c r="FA116" s="105"/>
      <c r="FB116" s="105"/>
      <c r="FC116" s="105"/>
      <c r="FD116" s="105"/>
      <c r="FE116" s="105"/>
      <c r="FF116" s="105"/>
      <c r="FG116" s="105"/>
      <c r="FH116" s="105"/>
      <c r="FI116" s="105"/>
      <c r="FJ116" s="105"/>
      <c r="FK116" s="105"/>
      <c r="FL116" s="105"/>
      <c r="FM116" s="105"/>
      <c r="FN116" s="105"/>
      <c r="FO116" s="105"/>
      <c r="FP116" s="105"/>
      <c r="FQ116" s="105"/>
      <c r="FR116" s="105"/>
      <c r="FS116" s="105"/>
      <c r="FT116" s="105"/>
      <c r="FU116" s="105"/>
      <c r="FV116" s="105"/>
      <c r="FW116" s="105"/>
      <c r="FX116" s="105"/>
      <c r="FY116" s="105"/>
      <c r="FZ116" s="105"/>
      <c r="GA116" s="105"/>
      <c r="GB116" s="105"/>
      <c r="GC116" s="105"/>
      <c r="GD116" s="105"/>
      <c r="GE116" s="105"/>
      <c r="GF116" s="105"/>
      <c r="GG116" s="105"/>
      <c r="GH116" s="105"/>
      <c r="GI116" s="105"/>
      <c r="GJ116" s="105"/>
      <c r="GK116" s="105"/>
      <c r="GL116" s="105"/>
      <c r="GM116" s="105"/>
      <c r="GN116" s="105"/>
      <c r="GO116" s="105"/>
      <c r="GP116" s="105"/>
      <c r="GQ116" s="105"/>
      <c r="GR116" s="105"/>
      <c r="GS116" s="105"/>
      <c r="GT116" s="105"/>
      <c r="GU116" s="105"/>
      <c r="GV116" s="105"/>
      <c r="GW116" s="105"/>
      <c r="GX116" s="105"/>
      <c r="GY116" s="105"/>
      <c r="GZ116" s="105"/>
      <c r="HA116" s="105"/>
      <c r="HB116" s="105"/>
      <c r="HC116" s="105"/>
      <c r="HD116" s="105"/>
      <c r="HE116" s="105"/>
      <c r="HF116" s="105"/>
      <c r="HG116" s="105"/>
      <c r="HH116" s="105"/>
      <c r="HI116" s="105"/>
      <c r="HJ116" s="105"/>
      <c r="HK116" s="105"/>
      <c r="HL116" s="105"/>
      <c r="HM116" s="105"/>
      <c r="HN116" s="105"/>
      <c r="HO116" s="105"/>
      <c r="HP116" s="105"/>
      <c r="HQ116" s="105"/>
      <c r="HR116" s="105"/>
      <c r="HS116" s="105"/>
      <c r="HT116" s="105"/>
      <c r="HU116" s="105"/>
    </row>
    <row r="117" spans="1:229" ht="12" customHeight="1" x14ac:dyDescent="0.25">
      <c r="A117" s="94"/>
      <c r="B117" s="94"/>
      <c r="C117" s="94"/>
      <c r="D117" s="94"/>
      <c r="E117" s="94"/>
      <c r="F117" s="94"/>
      <c r="G117" s="94"/>
      <c r="H117" s="94"/>
      <c r="I117" s="94"/>
      <c r="J117" s="94"/>
      <c r="K117" s="94"/>
      <c r="L117" s="94"/>
      <c r="M117" s="94"/>
      <c r="N117" s="94"/>
      <c r="O117" s="94"/>
      <c r="P117" s="94"/>
      <c r="Q117" s="94"/>
      <c r="R117" s="94"/>
      <c r="S117" s="94"/>
      <c r="T117" s="94"/>
      <c r="U117" s="94"/>
      <c r="V117" s="94"/>
      <c r="W117" s="94"/>
      <c r="X117" s="94"/>
      <c r="Y117" s="94"/>
      <c r="Z117" s="94"/>
      <c r="AA117" s="94"/>
      <c r="AB117" s="94"/>
      <c r="AC117" s="94"/>
      <c r="AD117" s="94"/>
      <c r="AE117" s="94"/>
      <c r="AF117" s="94"/>
      <c r="AG117" s="94"/>
      <c r="AH117" s="94"/>
      <c r="AI117" s="94"/>
      <c r="AJ117" s="94"/>
      <c r="AK117" s="94"/>
      <c r="AL117" s="94"/>
      <c r="AM117" s="94"/>
      <c r="AN117" s="94"/>
      <c r="AO117" s="94"/>
      <c r="AP117" s="94"/>
      <c r="AQ117" s="94"/>
      <c r="AR117" s="94"/>
      <c r="AS117" s="94"/>
      <c r="AT117" s="94"/>
      <c r="AU117" s="94"/>
      <c r="AV117" s="104"/>
      <c r="AW117" s="104"/>
      <c r="AX117" s="104"/>
      <c r="AY117" s="104"/>
      <c r="AZ117" s="104"/>
      <c r="BA117" s="104"/>
      <c r="BB117" s="104"/>
      <c r="BC117" s="104"/>
      <c r="BD117" s="104"/>
      <c r="BE117" s="104"/>
      <c r="BF117" s="104"/>
      <c r="BG117" s="104"/>
      <c r="BH117" s="105"/>
      <c r="BI117" s="105"/>
      <c r="BJ117" s="105"/>
      <c r="BK117" s="105"/>
      <c r="BL117" s="105"/>
      <c r="BM117" s="105"/>
      <c r="BN117" s="105"/>
      <c r="BO117" s="105"/>
      <c r="BP117" s="105"/>
      <c r="BQ117" s="105"/>
      <c r="BR117" s="105"/>
      <c r="BS117" s="105"/>
      <c r="BT117" s="105"/>
      <c r="BU117" s="105"/>
      <c r="BV117" s="105"/>
      <c r="BW117" s="105"/>
      <c r="BX117" s="105"/>
      <c r="BY117" s="105"/>
      <c r="BZ117" s="105"/>
      <c r="CA117" s="105"/>
      <c r="CB117" s="105"/>
      <c r="CC117" s="105"/>
      <c r="CD117" s="105"/>
      <c r="CE117" s="105"/>
      <c r="CF117" s="105"/>
      <c r="CG117" s="105"/>
      <c r="CH117" s="105"/>
      <c r="CI117" s="105"/>
      <c r="CJ117" s="105"/>
      <c r="CK117" s="105"/>
      <c r="CL117" s="105"/>
      <c r="CM117" s="105"/>
      <c r="CN117" s="105"/>
      <c r="CO117" s="105"/>
      <c r="CP117" s="105"/>
      <c r="CQ117" s="105"/>
      <c r="CR117" s="105"/>
      <c r="CS117" s="105"/>
      <c r="CT117" s="105"/>
      <c r="CU117" s="105"/>
      <c r="CV117" s="105"/>
      <c r="CW117" s="105"/>
      <c r="CX117" s="105"/>
      <c r="CY117" s="105"/>
      <c r="CZ117" s="105"/>
      <c r="DA117" s="105"/>
      <c r="DB117" s="105"/>
      <c r="DC117" s="105"/>
      <c r="DD117" s="105"/>
      <c r="DE117" s="105"/>
      <c r="DF117" s="105"/>
      <c r="DG117" s="105"/>
      <c r="DH117" s="105"/>
      <c r="DI117" s="105"/>
      <c r="DJ117" s="105"/>
      <c r="DK117" s="105"/>
      <c r="DL117" s="105"/>
      <c r="DM117" s="105"/>
      <c r="DN117" s="105"/>
      <c r="DO117" s="105"/>
      <c r="DP117" s="105"/>
      <c r="DQ117" s="105"/>
      <c r="DR117" s="105"/>
      <c r="DS117" s="105"/>
      <c r="DT117" s="105"/>
      <c r="DU117" s="105"/>
      <c r="DV117" s="105"/>
      <c r="DW117" s="105"/>
      <c r="DX117" s="105"/>
      <c r="DY117" s="105"/>
      <c r="DZ117" s="105"/>
      <c r="EA117" s="105"/>
      <c r="EB117" s="105"/>
      <c r="EC117" s="105"/>
      <c r="ED117" s="105"/>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05"/>
      <c r="FH117" s="105"/>
      <c r="FI117" s="105"/>
      <c r="FJ117" s="105"/>
      <c r="FK117" s="105"/>
      <c r="FL117" s="105"/>
      <c r="FM117" s="105"/>
      <c r="FN117" s="105"/>
      <c r="FO117" s="105"/>
      <c r="FP117" s="105"/>
      <c r="FQ117" s="105"/>
      <c r="FR117" s="105"/>
      <c r="FS117" s="105"/>
      <c r="FT117" s="105"/>
      <c r="FU117" s="105"/>
      <c r="FV117" s="105"/>
      <c r="FW117" s="105"/>
      <c r="FX117" s="105"/>
      <c r="FY117" s="105"/>
      <c r="FZ117" s="105"/>
      <c r="GA117" s="105"/>
      <c r="GB117" s="105"/>
      <c r="GC117" s="105"/>
      <c r="GD117" s="105"/>
      <c r="GE117" s="105"/>
      <c r="GF117" s="105"/>
      <c r="GG117" s="105"/>
      <c r="GH117" s="105"/>
      <c r="GI117" s="105"/>
      <c r="GJ117" s="105"/>
      <c r="GK117" s="105"/>
      <c r="GL117" s="105"/>
      <c r="GM117" s="105"/>
      <c r="GN117" s="105"/>
      <c r="GO117" s="105"/>
      <c r="GP117" s="105"/>
      <c r="GQ117" s="105"/>
      <c r="GR117" s="105"/>
      <c r="GS117" s="105"/>
      <c r="GT117" s="105"/>
      <c r="GU117" s="105"/>
      <c r="GV117" s="105"/>
      <c r="GW117" s="105"/>
      <c r="GX117" s="105"/>
      <c r="GY117" s="105"/>
      <c r="GZ117" s="105"/>
      <c r="HA117" s="105"/>
      <c r="HB117" s="105"/>
      <c r="HC117" s="105"/>
      <c r="HD117" s="105"/>
      <c r="HE117" s="105"/>
      <c r="HF117" s="105"/>
      <c r="HG117" s="105"/>
      <c r="HH117" s="105"/>
      <c r="HI117" s="105"/>
      <c r="HJ117" s="105"/>
      <c r="HK117" s="105"/>
      <c r="HL117" s="105"/>
      <c r="HM117" s="105"/>
      <c r="HN117" s="105"/>
      <c r="HO117" s="105"/>
      <c r="HP117" s="105"/>
      <c r="HQ117" s="105"/>
      <c r="HR117" s="105"/>
      <c r="HS117" s="105"/>
      <c r="HT117" s="105"/>
      <c r="HU117" s="105"/>
    </row>
    <row r="118" spans="1:229" ht="12" customHeight="1" x14ac:dyDescent="0.25">
      <c r="A118" s="94"/>
      <c r="B118" s="94"/>
      <c r="C118" s="94"/>
      <c r="D118" s="94"/>
      <c r="E118" s="94"/>
      <c r="F118" s="94"/>
      <c r="G118" s="94"/>
      <c r="H118" s="94"/>
      <c r="I118" s="94"/>
      <c r="J118" s="94"/>
      <c r="K118" s="94"/>
      <c r="L118" s="94"/>
      <c r="M118" s="94"/>
      <c r="N118" s="94"/>
      <c r="O118" s="94"/>
      <c r="P118" s="94"/>
      <c r="Q118" s="94"/>
      <c r="R118" s="94"/>
      <c r="S118" s="94"/>
      <c r="T118" s="94"/>
      <c r="U118" s="94"/>
      <c r="V118" s="94"/>
      <c r="W118" s="94"/>
      <c r="X118" s="94"/>
      <c r="Y118" s="94"/>
      <c r="Z118" s="94"/>
      <c r="AA118" s="94"/>
      <c r="AB118" s="94"/>
      <c r="AC118" s="94"/>
      <c r="AD118" s="94"/>
      <c r="AE118" s="94"/>
      <c r="AF118" s="94"/>
      <c r="AG118" s="94"/>
      <c r="AH118" s="94"/>
      <c r="AI118" s="94"/>
      <c r="AJ118" s="94"/>
      <c r="AK118" s="94"/>
      <c r="AL118" s="94"/>
      <c r="AM118" s="94"/>
      <c r="AN118" s="94"/>
      <c r="AO118" s="94"/>
      <c r="AP118" s="94"/>
      <c r="AQ118" s="94"/>
      <c r="AR118" s="94"/>
      <c r="AS118" s="94"/>
      <c r="AT118" s="94"/>
      <c r="AU118" s="94"/>
      <c r="AV118" s="104"/>
      <c r="AW118" s="104"/>
      <c r="AX118" s="104"/>
      <c r="AY118" s="104"/>
      <c r="AZ118" s="104"/>
      <c r="BA118" s="104"/>
      <c r="BB118" s="104"/>
      <c r="BC118" s="104"/>
      <c r="BD118" s="104"/>
      <c r="BE118" s="104"/>
      <c r="BF118" s="104"/>
      <c r="BG118" s="104"/>
      <c r="BH118" s="105"/>
      <c r="BI118" s="105"/>
      <c r="BJ118" s="105"/>
      <c r="BK118" s="105"/>
      <c r="BL118" s="105"/>
      <c r="BM118" s="105"/>
      <c r="BN118" s="105"/>
      <c r="BO118" s="105"/>
      <c r="BP118" s="105"/>
      <c r="BQ118" s="105"/>
      <c r="BR118" s="105"/>
      <c r="BS118" s="105"/>
      <c r="BT118" s="105"/>
      <c r="BU118" s="105"/>
      <c r="BV118" s="105"/>
      <c r="BW118" s="105"/>
      <c r="BX118" s="105"/>
      <c r="BY118" s="105"/>
      <c r="BZ118" s="105"/>
      <c r="CA118" s="105"/>
      <c r="CB118" s="105"/>
      <c r="CC118" s="105"/>
      <c r="CD118" s="105"/>
      <c r="CE118" s="105"/>
      <c r="CF118" s="105"/>
      <c r="CG118" s="105"/>
      <c r="CH118" s="105"/>
      <c r="CI118" s="105"/>
      <c r="CJ118" s="105"/>
      <c r="CK118" s="105"/>
      <c r="CL118" s="105"/>
      <c r="CM118" s="105"/>
      <c r="CN118" s="105"/>
      <c r="CO118" s="105"/>
      <c r="CP118" s="105"/>
      <c r="CQ118" s="105"/>
      <c r="CR118" s="105"/>
      <c r="CS118" s="105"/>
      <c r="CT118" s="105"/>
      <c r="CU118" s="105"/>
      <c r="CV118" s="105"/>
      <c r="CW118" s="105"/>
      <c r="CX118" s="105"/>
      <c r="CY118" s="105"/>
      <c r="CZ118" s="105"/>
      <c r="DA118" s="105"/>
      <c r="DB118" s="105"/>
      <c r="DC118" s="105"/>
      <c r="DD118" s="105"/>
      <c r="DE118" s="105"/>
      <c r="DF118" s="105"/>
      <c r="DG118" s="105"/>
      <c r="DH118" s="105"/>
      <c r="DI118" s="105"/>
      <c r="DJ118" s="105"/>
      <c r="DK118" s="105"/>
      <c r="DL118" s="105"/>
      <c r="DM118" s="105"/>
      <c r="DN118" s="105"/>
      <c r="DO118" s="105"/>
      <c r="DP118" s="105"/>
      <c r="DQ118" s="105"/>
      <c r="DR118" s="105"/>
      <c r="DS118" s="105"/>
      <c r="DT118" s="105"/>
      <c r="DU118" s="105"/>
      <c r="DV118" s="105"/>
      <c r="DW118" s="105"/>
      <c r="DX118" s="105"/>
      <c r="DY118" s="105"/>
      <c r="DZ118" s="105"/>
      <c r="EA118" s="105"/>
      <c r="EB118" s="105"/>
      <c r="EC118" s="105"/>
      <c r="ED118" s="105"/>
      <c r="EE118" s="105"/>
      <c r="EF118" s="105"/>
      <c r="EG118" s="105"/>
      <c r="EH118" s="105"/>
      <c r="EI118" s="105"/>
      <c r="EJ118" s="105"/>
      <c r="EK118" s="105"/>
      <c r="EL118" s="105"/>
      <c r="EM118" s="105"/>
      <c r="EN118" s="105"/>
      <c r="EO118" s="105"/>
      <c r="EP118" s="105"/>
      <c r="EQ118" s="105"/>
      <c r="ER118" s="105"/>
      <c r="ES118" s="105"/>
      <c r="ET118" s="105"/>
      <c r="EU118" s="105"/>
      <c r="EV118" s="105"/>
      <c r="EW118" s="105"/>
      <c r="EX118" s="105"/>
      <c r="EY118" s="105"/>
      <c r="EZ118" s="105"/>
      <c r="FA118" s="105"/>
      <c r="FB118" s="105"/>
      <c r="FC118" s="105"/>
      <c r="FD118" s="105"/>
      <c r="FE118" s="105"/>
      <c r="FF118" s="105"/>
      <c r="FG118" s="105"/>
      <c r="FH118" s="105"/>
      <c r="FI118" s="105"/>
      <c r="FJ118" s="105"/>
      <c r="FK118" s="105"/>
      <c r="FL118" s="105"/>
      <c r="FM118" s="105"/>
      <c r="FN118" s="105"/>
      <c r="FO118" s="105"/>
      <c r="FP118" s="105"/>
      <c r="FQ118" s="105"/>
      <c r="FR118" s="105"/>
      <c r="FS118" s="105"/>
      <c r="FT118" s="105"/>
      <c r="FU118" s="105"/>
      <c r="FV118" s="105"/>
      <c r="FW118" s="105"/>
      <c r="FX118" s="105"/>
      <c r="FY118" s="105"/>
      <c r="FZ118" s="105"/>
      <c r="GA118" s="105"/>
      <c r="GB118" s="105"/>
      <c r="GC118" s="105"/>
      <c r="GD118" s="105"/>
      <c r="GE118" s="105"/>
      <c r="GF118" s="105"/>
      <c r="GG118" s="105"/>
      <c r="GH118" s="105"/>
      <c r="GI118" s="105"/>
      <c r="GJ118" s="105"/>
      <c r="GK118" s="105"/>
      <c r="GL118" s="105"/>
      <c r="GM118" s="105"/>
      <c r="GN118" s="105"/>
      <c r="GO118" s="105"/>
      <c r="GP118" s="105"/>
      <c r="GQ118" s="105"/>
      <c r="GR118" s="105"/>
      <c r="GS118" s="105"/>
      <c r="GT118" s="105"/>
      <c r="GU118" s="105"/>
      <c r="GV118" s="105"/>
      <c r="GW118" s="105"/>
      <c r="GX118" s="105"/>
      <c r="GY118" s="105"/>
      <c r="GZ118" s="105"/>
      <c r="HA118" s="105"/>
      <c r="HB118" s="105"/>
      <c r="HC118" s="105"/>
      <c r="HD118" s="105"/>
      <c r="HE118" s="105"/>
      <c r="HF118" s="105"/>
      <c r="HG118" s="105"/>
      <c r="HH118" s="105"/>
      <c r="HI118" s="105"/>
      <c r="HJ118" s="105"/>
      <c r="HK118" s="105"/>
      <c r="HL118" s="105"/>
      <c r="HM118" s="105"/>
      <c r="HN118" s="105"/>
      <c r="HO118" s="105"/>
      <c r="HP118" s="105"/>
      <c r="HQ118" s="105"/>
      <c r="HR118" s="105"/>
      <c r="HS118" s="105"/>
      <c r="HT118" s="105"/>
      <c r="HU118" s="105"/>
    </row>
    <row r="119" spans="1:229" ht="12" customHeight="1" x14ac:dyDescent="0.25">
      <c r="A119" s="94"/>
      <c r="B119" s="94"/>
      <c r="C119" s="94"/>
      <c r="D119" s="94"/>
      <c r="E119" s="94"/>
      <c r="F119" s="94"/>
      <c r="G119" s="94"/>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104"/>
      <c r="AW119" s="104"/>
      <c r="AX119" s="104"/>
      <c r="AY119" s="104"/>
      <c r="AZ119" s="104"/>
      <c r="BA119" s="104"/>
      <c r="BB119" s="104"/>
      <c r="BC119" s="104"/>
      <c r="BD119" s="104"/>
      <c r="BE119" s="104"/>
      <c r="BF119" s="104"/>
      <c r="BG119" s="104"/>
      <c r="BH119" s="105"/>
      <c r="BI119" s="105"/>
      <c r="BJ119" s="105"/>
      <c r="BK119" s="105"/>
      <c r="BL119" s="105"/>
      <c r="BM119" s="105"/>
      <c r="BN119" s="105"/>
      <c r="BO119" s="105"/>
      <c r="BP119" s="105"/>
      <c r="BQ119" s="105"/>
      <c r="BR119" s="105"/>
      <c r="BS119" s="105"/>
      <c r="BT119" s="105"/>
      <c r="BU119" s="105"/>
      <c r="BV119" s="105"/>
      <c r="BW119" s="105"/>
      <c r="BX119" s="105"/>
      <c r="BY119" s="105"/>
      <c r="BZ119" s="105"/>
      <c r="CA119" s="105"/>
      <c r="CB119" s="105"/>
      <c r="CC119" s="105"/>
      <c r="CD119" s="105"/>
      <c r="CE119" s="105"/>
      <c r="CF119" s="105"/>
      <c r="CG119" s="105"/>
      <c r="CH119" s="105"/>
      <c r="CI119" s="105"/>
      <c r="CJ119" s="105"/>
      <c r="CK119" s="105"/>
      <c r="CL119" s="105"/>
      <c r="CM119" s="105"/>
      <c r="CN119" s="105"/>
      <c r="CO119" s="105"/>
      <c r="CP119" s="105"/>
      <c r="CQ119" s="105"/>
      <c r="CR119" s="105"/>
      <c r="CS119" s="105"/>
      <c r="CT119" s="105"/>
      <c r="CU119" s="105"/>
      <c r="CV119" s="105"/>
      <c r="CW119" s="105"/>
      <c r="CX119" s="105"/>
      <c r="CY119" s="105"/>
      <c r="CZ119" s="105"/>
      <c r="DA119" s="105"/>
      <c r="DB119" s="105"/>
      <c r="DC119" s="105"/>
      <c r="DD119" s="105"/>
      <c r="DE119" s="105"/>
      <c r="DF119" s="105"/>
      <c r="DG119" s="105"/>
      <c r="DH119" s="105"/>
      <c r="DI119" s="105"/>
      <c r="DJ119" s="105"/>
      <c r="DK119" s="105"/>
      <c r="DL119" s="105"/>
      <c r="DM119" s="105"/>
      <c r="DN119" s="105"/>
      <c r="DO119" s="105"/>
      <c r="DP119" s="105"/>
      <c r="DQ119" s="105"/>
      <c r="DR119" s="105"/>
      <c r="DS119" s="105"/>
      <c r="DT119" s="105"/>
      <c r="DU119" s="105"/>
      <c r="DV119" s="105"/>
      <c r="DW119" s="105"/>
      <c r="DX119" s="105"/>
      <c r="DY119" s="105"/>
      <c r="DZ119" s="105"/>
      <c r="EA119" s="105"/>
      <c r="EB119" s="105"/>
      <c r="EC119" s="105"/>
      <c r="ED119" s="105"/>
      <c r="EE119" s="105"/>
      <c r="EF119" s="105"/>
      <c r="EG119" s="105"/>
      <c r="EH119" s="105"/>
      <c r="EI119" s="105"/>
      <c r="EJ119" s="105"/>
      <c r="EK119" s="105"/>
      <c r="EL119" s="105"/>
      <c r="EM119" s="105"/>
      <c r="EN119" s="105"/>
      <c r="EO119" s="105"/>
      <c r="EP119" s="105"/>
      <c r="EQ119" s="105"/>
      <c r="ER119" s="105"/>
      <c r="ES119" s="105"/>
      <c r="ET119" s="105"/>
      <c r="EU119" s="105"/>
      <c r="EV119" s="105"/>
      <c r="EW119" s="105"/>
      <c r="EX119" s="105"/>
      <c r="EY119" s="105"/>
      <c r="EZ119" s="105"/>
      <c r="FA119" s="105"/>
      <c r="FB119" s="105"/>
      <c r="FC119" s="105"/>
      <c r="FD119" s="105"/>
      <c r="FE119" s="105"/>
      <c r="FF119" s="105"/>
      <c r="FG119" s="105"/>
      <c r="FH119" s="105"/>
      <c r="FI119" s="105"/>
      <c r="FJ119" s="105"/>
      <c r="FK119" s="105"/>
      <c r="FL119" s="105"/>
      <c r="FM119" s="105"/>
      <c r="FN119" s="105"/>
      <c r="FO119" s="105"/>
      <c r="FP119" s="105"/>
      <c r="FQ119" s="105"/>
      <c r="FR119" s="105"/>
      <c r="FS119" s="105"/>
      <c r="FT119" s="105"/>
      <c r="FU119" s="105"/>
      <c r="FV119" s="105"/>
      <c r="FW119" s="105"/>
      <c r="FX119" s="105"/>
      <c r="FY119" s="105"/>
      <c r="FZ119" s="105"/>
      <c r="GA119" s="105"/>
      <c r="GB119" s="105"/>
      <c r="GC119" s="105"/>
      <c r="GD119" s="105"/>
      <c r="GE119" s="105"/>
      <c r="GF119" s="105"/>
      <c r="GG119" s="105"/>
      <c r="GH119" s="105"/>
      <c r="GI119" s="105"/>
      <c r="GJ119" s="105"/>
      <c r="GK119" s="105"/>
      <c r="GL119" s="105"/>
      <c r="GM119" s="105"/>
      <c r="GN119" s="105"/>
      <c r="GO119" s="105"/>
      <c r="GP119" s="105"/>
      <c r="GQ119" s="105"/>
      <c r="GR119" s="105"/>
      <c r="GS119" s="105"/>
      <c r="GT119" s="105"/>
      <c r="GU119" s="105"/>
      <c r="GV119" s="105"/>
      <c r="GW119" s="105"/>
      <c r="GX119" s="105"/>
      <c r="GY119" s="105"/>
      <c r="GZ119" s="105"/>
      <c r="HA119" s="105"/>
      <c r="HB119" s="105"/>
      <c r="HC119" s="105"/>
      <c r="HD119" s="105"/>
      <c r="HE119" s="105"/>
      <c r="HF119" s="105"/>
      <c r="HG119" s="105"/>
      <c r="HH119" s="105"/>
      <c r="HI119" s="105"/>
      <c r="HJ119" s="105"/>
      <c r="HK119" s="105"/>
      <c r="HL119" s="105"/>
      <c r="HM119" s="105"/>
      <c r="HN119" s="105"/>
      <c r="HO119" s="105"/>
      <c r="HP119" s="105"/>
      <c r="HQ119" s="105"/>
      <c r="HR119" s="105"/>
      <c r="HS119" s="105"/>
      <c r="HT119" s="105"/>
      <c r="HU119" s="105"/>
    </row>
    <row r="120" spans="1:229" ht="12" customHeight="1" x14ac:dyDescent="0.25">
      <c r="A120" s="94"/>
      <c r="B120" s="94"/>
      <c r="C120" s="94"/>
      <c r="D120" s="94"/>
      <c r="E120" s="94"/>
      <c r="F120" s="94"/>
      <c r="G120" s="94"/>
      <c r="H120" s="94"/>
      <c r="I120" s="94"/>
      <c r="J120" s="94"/>
      <c r="K120" s="94"/>
      <c r="L120" s="94"/>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94"/>
      <c r="AJ120" s="94"/>
      <c r="AK120" s="94"/>
      <c r="AL120" s="94"/>
      <c r="AM120" s="94"/>
      <c r="AN120" s="94"/>
      <c r="AO120" s="94"/>
      <c r="AP120" s="94"/>
      <c r="AQ120" s="94"/>
      <c r="AR120" s="94"/>
      <c r="AS120" s="94"/>
      <c r="AT120" s="94"/>
      <c r="AU120" s="94"/>
      <c r="AV120" s="104"/>
      <c r="AW120" s="104"/>
      <c r="AX120" s="104"/>
      <c r="AY120" s="104"/>
      <c r="AZ120" s="104"/>
      <c r="BA120" s="104"/>
      <c r="BB120" s="104"/>
      <c r="BC120" s="104"/>
      <c r="BD120" s="104"/>
      <c r="BE120" s="104"/>
      <c r="BF120" s="104"/>
      <c r="BG120" s="104"/>
      <c r="BH120" s="105"/>
      <c r="BI120" s="105"/>
      <c r="BJ120" s="105"/>
      <c r="BK120" s="105"/>
      <c r="BL120" s="105"/>
      <c r="BM120" s="105"/>
      <c r="BN120" s="105"/>
      <c r="BO120" s="105"/>
      <c r="BP120" s="105"/>
      <c r="BQ120" s="105"/>
      <c r="BR120" s="105"/>
      <c r="BS120" s="105"/>
      <c r="BT120" s="105"/>
      <c r="BU120" s="105"/>
      <c r="BV120" s="105"/>
      <c r="BW120" s="105"/>
      <c r="BX120" s="105"/>
      <c r="BY120" s="105"/>
      <c r="BZ120" s="105"/>
      <c r="CA120" s="105"/>
      <c r="CB120" s="105"/>
      <c r="CC120" s="105"/>
      <c r="CD120" s="105"/>
      <c r="CE120" s="105"/>
      <c r="CF120" s="105"/>
      <c r="CG120" s="105"/>
      <c r="CH120" s="105"/>
      <c r="CI120" s="105"/>
      <c r="CJ120" s="105"/>
      <c r="CK120" s="105"/>
      <c r="CL120" s="105"/>
      <c r="CM120" s="105"/>
      <c r="CN120" s="105"/>
      <c r="CO120" s="105"/>
      <c r="CP120" s="105"/>
      <c r="CQ120" s="105"/>
      <c r="CR120" s="105"/>
      <c r="CS120" s="105"/>
      <c r="CT120" s="105"/>
      <c r="CU120" s="105"/>
      <c r="CV120" s="105"/>
      <c r="CW120" s="105"/>
      <c r="CX120" s="105"/>
      <c r="CY120" s="105"/>
      <c r="CZ120" s="105"/>
      <c r="DA120" s="105"/>
      <c r="DB120" s="105"/>
      <c r="DC120" s="105"/>
      <c r="DD120" s="105"/>
      <c r="DE120" s="105"/>
      <c r="DF120" s="105"/>
      <c r="DG120" s="105"/>
      <c r="DH120" s="105"/>
      <c r="DI120" s="105"/>
      <c r="DJ120" s="105"/>
      <c r="DK120" s="105"/>
      <c r="DL120" s="105"/>
      <c r="DM120" s="105"/>
      <c r="DN120" s="105"/>
      <c r="DO120" s="105"/>
      <c r="DP120" s="105"/>
      <c r="DQ120" s="105"/>
      <c r="DR120" s="105"/>
      <c r="DS120" s="105"/>
      <c r="DT120" s="105"/>
      <c r="DU120" s="105"/>
      <c r="DV120" s="105"/>
      <c r="DW120" s="105"/>
      <c r="DX120" s="105"/>
      <c r="DY120" s="105"/>
      <c r="DZ120" s="105"/>
      <c r="EA120" s="105"/>
      <c r="EB120" s="105"/>
      <c r="EC120" s="105"/>
      <c r="ED120" s="105"/>
      <c r="EE120" s="105"/>
      <c r="EF120" s="105"/>
      <c r="EG120" s="105"/>
      <c r="EH120" s="105"/>
      <c r="EI120" s="105"/>
      <c r="EJ120" s="105"/>
      <c r="EK120" s="105"/>
      <c r="EL120" s="105"/>
      <c r="EM120" s="105"/>
      <c r="EN120" s="105"/>
      <c r="EO120" s="105"/>
      <c r="EP120" s="105"/>
      <c r="EQ120" s="105"/>
      <c r="ER120" s="105"/>
      <c r="ES120" s="105"/>
      <c r="ET120" s="105"/>
      <c r="EU120" s="105"/>
      <c r="EV120" s="105"/>
      <c r="EW120" s="105"/>
      <c r="EX120" s="105"/>
      <c r="EY120" s="105"/>
      <c r="EZ120" s="105"/>
      <c r="FA120" s="105"/>
      <c r="FB120" s="105"/>
      <c r="FC120" s="105"/>
      <c r="FD120" s="105"/>
      <c r="FE120" s="105"/>
      <c r="FF120" s="105"/>
      <c r="FG120" s="105"/>
      <c r="FH120" s="105"/>
      <c r="FI120" s="105"/>
      <c r="FJ120" s="105"/>
      <c r="FK120" s="105"/>
      <c r="FL120" s="105"/>
      <c r="FM120" s="105"/>
      <c r="FN120" s="105"/>
      <c r="FO120" s="105"/>
      <c r="FP120" s="105"/>
      <c r="FQ120" s="105"/>
      <c r="FR120" s="105"/>
      <c r="FS120" s="105"/>
      <c r="FT120" s="105"/>
      <c r="FU120" s="105"/>
      <c r="FV120" s="105"/>
      <c r="FW120" s="105"/>
      <c r="FX120" s="105"/>
      <c r="FY120" s="105"/>
      <c r="FZ120" s="105"/>
      <c r="GA120" s="105"/>
      <c r="GB120" s="105"/>
      <c r="GC120" s="105"/>
      <c r="GD120" s="105"/>
      <c r="GE120" s="105"/>
      <c r="GF120" s="105"/>
      <c r="GG120" s="105"/>
      <c r="GH120" s="105"/>
      <c r="GI120" s="105"/>
      <c r="GJ120" s="105"/>
      <c r="GK120" s="105"/>
      <c r="GL120" s="105"/>
      <c r="GM120" s="105"/>
      <c r="GN120" s="105"/>
      <c r="GO120" s="105"/>
      <c r="GP120" s="105"/>
      <c r="GQ120" s="105"/>
      <c r="GR120" s="105"/>
      <c r="GS120" s="105"/>
      <c r="GT120" s="105"/>
      <c r="GU120" s="105"/>
      <c r="GV120" s="105"/>
      <c r="GW120" s="105"/>
      <c r="GX120" s="105"/>
      <c r="GY120" s="105"/>
      <c r="GZ120" s="105"/>
      <c r="HA120" s="105"/>
      <c r="HB120" s="105"/>
      <c r="HC120" s="105"/>
      <c r="HD120" s="105"/>
      <c r="HE120" s="105"/>
      <c r="HF120" s="105"/>
      <c r="HG120" s="105"/>
      <c r="HH120" s="105"/>
      <c r="HI120" s="105"/>
      <c r="HJ120" s="105"/>
      <c r="HK120" s="105"/>
      <c r="HL120" s="105"/>
      <c r="HM120" s="105"/>
      <c r="HN120" s="105"/>
      <c r="HO120" s="105"/>
      <c r="HP120" s="105"/>
      <c r="HQ120" s="105"/>
      <c r="HR120" s="105"/>
      <c r="HS120" s="105"/>
      <c r="HT120" s="105"/>
      <c r="HU120" s="105"/>
    </row>
    <row r="121" spans="1:229" ht="12" customHeight="1" x14ac:dyDescent="0.25">
      <c r="A121" s="94"/>
      <c r="B121" s="94"/>
      <c r="C121" s="94"/>
      <c r="D121" s="94"/>
      <c r="E121" s="94"/>
      <c r="F121" s="94"/>
      <c r="G121" s="94"/>
      <c r="H121" s="94"/>
      <c r="I121" s="94"/>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104"/>
      <c r="AW121" s="104"/>
      <c r="AX121" s="104"/>
      <c r="AY121" s="104"/>
      <c r="AZ121" s="104"/>
      <c r="BA121" s="104"/>
      <c r="BB121" s="104"/>
      <c r="BC121" s="104"/>
      <c r="BD121" s="104"/>
      <c r="BE121" s="104"/>
      <c r="BF121" s="104"/>
      <c r="BG121" s="104"/>
      <c r="BH121" s="105"/>
      <c r="BI121" s="105"/>
      <c r="BJ121" s="105"/>
      <c r="BK121" s="105"/>
      <c r="BL121" s="105"/>
      <c r="BM121" s="105"/>
      <c r="BN121" s="105"/>
      <c r="BO121" s="105"/>
      <c r="BP121" s="105"/>
      <c r="BQ121" s="105"/>
      <c r="BR121" s="105"/>
      <c r="BS121" s="105"/>
      <c r="BT121" s="105"/>
      <c r="BU121" s="105"/>
      <c r="BV121" s="105"/>
      <c r="BW121" s="105"/>
      <c r="BX121" s="105"/>
      <c r="BY121" s="105"/>
      <c r="BZ121" s="105"/>
      <c r="CA121" s="105"/>
      <c r="CB121" s="105"/>
      <c r="CC121" s="105"/>
      <c r="CD121" s="105"/>
      <c r="CE121" s="105"/>
      <c r="CF121" s="105"/>
      <c r="CG121" s="105"/>
      <c r="CH121" s="105"/>
      <c r="CI121" s="105"/>
      <c r="CJ121" s="105"/>
      <c r="CK121" s="105"/>
      <c r="CL121" s="105"/>
      <c r="CM121" s="105"/>
      <c r="CN121" s="105"/>
      <c r="CO121" s="105"/>
      <c r="CP121" s="105"/>
      <c r="CQ121" s="105"/>
      <c r="CR121" s="105"/>
      <c r="CS121" s="105"/>
      <c r="CT121" s="105"/>
      <c r="CU121" s="105"/>
      <c r="CV121" s="105"/>
      <c r="CW121" s="105"/>
      <c r="CX121" s="105"/>
      <c r="CY121" s="105"/>
      <c r="CZ121" s="105"/>
      <c r="DA121" s="105"/>
      <c r="DB121" s="105"/>
      <c r="DC121" s="105"/>
      <c r="DD121" s="105"/>
      <c r="DE121" s="105"/>
      <c r="DF121" s="105"/>
      <c r="DG121" s="105"/>
      <c r="DH121" s="105"/>
      <c r="DI121" s="105"/>
      <c r="DJ121" s="105"/>
      <c r="DK121" s="105"/>
      <c r="DL121" s="105"/>
      <c r="DM121" s="105"/>
      <c r="DN121" s="105"/>
      <c r="DO121" s="105"/>
      <c r="DP121" s="105"/>
      <c r="DQ121" s="105"/>
      <c r="DR121" s="105"/>
      <c r="DS121" s="105"/>
      <c r="DT121" s="105"/>
      <c r="DU121" s="105"/>
      <c r="DV121" s="105"/>
      <c r="DW121" s="105"/>
      <c r="DX121" s="105"/>
      <c r="DY121" s="105"/>
      <c r="DZ121" s="105"/>
      <c r="EA121" s="105"/>
      <c r="EB121" s="105"/>
      <c r="EC121" s="105"/>
      <c r="ED121" s="105"/>
      <c r="EE121" s="105"/>
      <c r="EF121" s="105"/>
      <c r="EG121" s="105"/>
      <c r="EH121" s="105"/>
      <c r="EI121" s="105"/>
      <c r="EJ121" s="105"/>
      <c r="EK121" s="105"/>
      <c r="EL121" s="105"/>
      <c r="EM121" s="105"/>
      <c r="EN121" s="105"/>
      <c r="EO121" s="105"/>
      <c r="EP121" s="105"/>
      <c r="EQ121" s="105"/>
      <c r="ER121" s="105"/>
      <c r="ES121" s="105"/>
      <c r="ET121" s="105"/>
      <c r="EU121" s="105"/>
      <c r="EV121" s="105"/>
      <c r="EW121" s="105"/>
      <c r="EX121" s="105"/>
      <c r="EY121" s="105"/>
      <c r="EZ121" s="105"/>
      <c r="FA121" s="105"/>
      <c r="FB121" s="105"/>
      <c r="FC121" s="105"/>
      <c r="FD121" s="105"/>
      <c r="FE121" s="105"/>
      <c r="FF121" s="105"/>
      <c r="FG121" s="105"/>
      <c r="FH121" s="105"/>
      <c r="FI121" s="105"/>
      <c r="FJ121" s="105"/>
      <c r="FK121" s="105"/>
      <c r="FL121" s="105"/>
      <c r="FM121" s="105"/>
      <c r="FN121" s="105"/>
      <c r="FO121" s="105"/>
      <c r="FP121" s="105"/>
      <c r="FQ121" s="105"/>
      <c r="FR121" s="105"/>
      <c r="FS121" s="105"/>
      <c r="FT121" s="105"/>
      <c r="FU121" s="105"/>
      <c r="FV121" s="105"/>
      <c r="FW121" s="105"/>
      <c r="FX121" s="105"/>
      <c r="FY121" s="105"/>
      <c r="FZ121" s="105"/>
      <c r="GA121" s="105"/>
      <c r="GB121" s="105"/>
      <c r="GC121" s="105"/>
      <c r="GD121" s="105"/>
      <c r="GE121" s="105"/>
      <c r="GF121" s="105"/>
      <c r="GG121" s="105"/>
      <c r="GH121" s="105"/>
      <c r="GI121" s="105"/>
      <c r="GJ121" s="105"/>
      <c r="GK121" s="105"/>
      <c r="GL121" s="105"/>
      <c r="GM121" s="105"/>
      <c r="GN121" s="105"/>
      <c r="GO121" s="105"/>
      <c r="GP121" s="105"/>
      <c r="GQ121" s="105"/>
      <c r="GR121" s="105"/>
      <c r="GS121" s="105"/>
      <c r="GT121" s="105"/>
      <c r="GU121" s="105"/>
      <c r="GV121" s="105"/>
      <c r="GW121" s="105"/>
      <c r="GX121" s="105"/>
      <c r="GY121" s="105"/>
      <c r="GZ121" s="105"/>
      <c r="HA121" s="105"/>
      <c r="HB121" s="105"/>
      <c r="HC121" s="105"/>
      <c r="HD121" s="105"/>
      <c r="HE121" s="105"/>
      <c r="HF121" s="105"/>
      <c r="HG121" s="105"/>
      <c r="HH121" s="105"/>
      <c r="HI121" s="105"/>
      <c r="HJ121" s="105"/>
      <c r="HK121" s="105"/>
      <c r="HL121" s="105"/>
      <c r="HM121" s="105"/>
      <c r="HN121" s="105"/>
      <c r="HO121" s="105"/>
      <c r="HP121" s="105"/>
      <c r="HQ121" s="105"/>
      <c r="HR121" s="105"/>
      <c r="HS121" s="105"/>
      <c r="HT121" s="105"/>
      <c r="HU121" s="105"/>
    </row>
    <row r="122" spans="1:229" ht="12" customHeight="1" x14ac:dyDescent="0.25">
      <c r="A122" s="94"/>
      <c r="B122" s="94"/>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104"/>
      <c r="AW122" s="104"/>
      <c r="AX122" s="104"/>
      <c r="AY122" s="104"/>
      <c r="AZ122" s="104"/>
      <c r="BA122" s="104"/>
      <c r="BB122" s="104"/>
      <c r="BC122" s="104"/>
      <c r="BD122" s="104"/>
      <c r="BE122" s="104"/>
      <c r="BF122" s="104"/>
      <c r="BG122" s="104"/>
      <c r="BH122" s="105"/>
      <c r="BI122" s="105"/>
      <c r="BJ122" s="105"/>
      <c r="BK122" s="105"/>
      <c r="BL122" s="105"/>
      <c r="BM122" s="105"/>
      <c r="BN122" s="105"/>
      <c r="BO122" s="105"/>
      <c r="BP122" s="105"/>
      <c r="BQ122" s="105"/>
      <c r="BR122" s="105"/>
      <c r="BS122" s="105"/>
      <c r="BT122" s="105"/>
      <c r="BU122" s="105"/>
      <c r="BV122" s="105"/>
      <c r="BW122" s="105"/>
      <c r="BX122" s="105"/>
      <c r="BY122" s="105"/>
      <c r="BZ122" s="105"/>
      <c r="CA122" s="105"/>
      <c r="CB122" s="105"/>
      <c r="CC122" s="105"/>
      <c r="CD122" s="105"/>
      <c r="CE122" s="105"/>
      <c r="CF122" s="105"/>
      <c r="CG122" s="105"/>
      <c r="CH122" s="105"/>
      <c r="CI122" s="105"/>
      <c r="CJ122" s="105"/>
      <c r="CK122" s="105"/>
      <c r="CL122" s="105"/>
      <c r="CM122" s="105"/>
      <c r="CN122" s="105"/>
      <c r="CO122" s="105"/>
      <c r="CP122" s="105"/>
      <c r="CQ122" s="105"/>
      <c r="CR122" s="105"/>
      <c r="CS122" s="105"/>
      <c r="CT122" s="105"/>
      <c r="CU122" s="105"/>
      <c r="CV122" s="105"/>
      <c r="CW122" s="105"/>
      <c r="CX122" s="105"/>
      <c r="CY122" s="105"/>
      <c r="CZ122" s="105"/>
      <c r="DA122" s="105"/>
      <c r="DB122" s="105"/>
      <c r="DC122" s="105"/>
      <c r="DD122" s="105"/>
      <c r="DE122" s="105"/>
      <c r="DF122" s="105"/>
      <c r="DG122" s="105"/>
      <c r="DH122" s="105"/>
      <c r="DI122" s="105"/>
      <c r="DJ122" s="105"/>
      <c r="DK122" s="105"/>
      <c r="DL122" s="105"/>
      <c r="DM122" s="105"/>
      <c r="DN122" s="105"/>
      <c r="DO122" s="105"/>
      <c r="DP122" s="105"/>
      <c r="DQ122" s="105"/>
      <c r="DR122" s="105"/>
      <c r="DS122" s="105"/>
      <c r="DT122" s="105"/>
      <c r="DU122" s="105"/>
      <c r="DV122" s="105"/>
      <c r="DW122" s="105"/>
      <c r="DX122" s="105"/>
      <c r="DY122" s="105"/>
      <c r="DZ122" s="105"/>
      <c r="EA122" s="105"/>
      <c r="EB122" s="105"/>
      <c r="EC122" s="105"/>
      <c r="ED122" s="105"/>
      <c r="EE122" s="105"/>
      <c r="EF122" s="105"/>
      <c r="EG122" s="105"/>
      <c r="EH122" s="105"/>
      <c r="EI122" s="105"/>
      <c r="EJ122" s="105"/>
      <c r="EK122" s="105"/>
      <c r="EL122" s="105"/>
      <c r="EM122" s="105"/>
      <c r="EN122" s="105"/>
      <c r="EO122" s="105"/>
      <c r="EP122" s="105"/>
      <c r="EQ122" s="105"/>
      <c r="ER122" s="105"/>
      <c r="ES122" s="105"/>
      <c r="ET122" s="105"/>
      <c r="EU122" s="105"/>
      <c r="EV122" s="105"/>
      <c r="EW122" s="105"/>
      <c r="EX122" s="105"/>
      <c r="EY122" s="105"/>
      <c r="EZ122" s="105"/>
      <c r="FA122" s="105"/>
      <c r="FB122" s="105"/>
      <c r="FC122" s="105"/>
      <c r="FD122" s="105"/>
      <c r="FE122" s="105"/>
      <c r="FF122" s="105"/>
      <c r="FG122" s="105"/>
      <c r="FH122" s="105"/>
      <c r="FI122" s="105"/>
      <c r="FJ122" s="105"/>
      <c r="FK122" s="105"/>
      <c r="FL122" s="105"/>
      <c r="FM122" s="105"/>
      <c r="FN122" s="105"/>
      <c r="FO122" s="105"/>
      <c r="FP122" s="105"/>
      <c r="FQ122" s="105"/>
      <c r="FR122" s="105"/>
      <c r="FS122" s="105"/>
      <c r="FT122" s="105"/>
      <c r="FU122" s="105"/>
      <c r="FV122" s="105"/>
      <c r="FW122" s="105"/>
      <c r="FX122" s="105"/>
      <c r="FY122" s="105"/>
      <c r="FZ122" s="105"/>
      <c r="GA122" s="105"/>
      <c r="GB122" s="105"/>
      <c r="GC122" s="105"/>
      <c r="GD122" s="105"/>
      <c r="GE122" s="105"/>
      <c r="GF122" s="105"/>
      <c r="GG122" s="105"/>
      <c r="GH122" s="105"/>
      <c r="GI122" s="105"/>
      <c r="GJ122" s="105"/>
      <c r="GK122" s="105"/>
      <c r="GL122" s="105"/>
      <c r="GM122" s="105"/>
      <c r="GN122" s="105"/>
      <c r="GO122" s="105"/>
      <c r="GP122" s="105"/>
      <c r="GQ122" s="105"/>
      <c r="GR122" s="105"/>
      <c r="GS122" s="105"/>
      <c r="GT122" s="105"/>
      <c r="GU122" s="105"/>
      <c r="GV122" s="105"/>
      <c r="GW122" s="105"/>
      <c r="GX122" s="105"/>
      <c r="GY122" s="105"/>
      <c r="GZ122" s="105"/>
      <c r="HA122" s="105"/>
      <c r="HB122" s="105"/>
      <c r="HC122" s="105"/>
      <c r="HD122" s="105"/>
      <c r="HE122" s="105"/>
      <c r="HF122" s="105"/>
      <c r="HG122" s="105"/>
      <c r="HH122" s="105"/>
      <c r="HI122" s="105"/>
      <c r="HJ122" s="105"/>
      <c r="HK122" s="105"/>
      <c r="HL122" s="105"/>
      <c r="HM122" s="105"/>
      <c r="HN122" s="105"/>
      <c r="HO122" s="105"/>
      <c r="HP122" s="105"/>
      <c r="HQ122" s="105"/>
      <c r="HR122" s="105"/>
      <c r="HS122" s="105"/>
      <c r="HT122" s="105"/>
      <c r="HU122" s="105"/>
    </row>
    <row r="123" spans="1:229" ht="12" customHeight="1" x14ac:dyDescent="0.25">
      <c r="A123" s="94"/>
      <c r="B123" s="94"/>
      <c r="C123" s="94"/>
      <c r="D123" s="94"/>
      <c r="E123" s="94"/>
      <c r="F123" s="94"/>
      <c r="G123" s="94"/>
      <c r="H123" s="94"/>
      <c r="I123" s="94"/>
      <c r="J123" s="94"/>
      <c r="K123" s="94"/>
      <c r="L123" s="94"/>
      <c r="M123" s="94"/>
      <c r="N123" s="94"/>
      <c r="O123" s="94"/>
      <c r="P123" s="94"/>
      <c r="Q123" s="94"/>
      <c r="R123" s="94"/>
      <c r="S123" s="94"/>
      <c r="T123" s="94"/>
      <c r="U123" s="94"/>
      <c r="V123" s="94"/>
      <c r="W123" s="94"/>
      <c r="X123" s="94"/>
      <c r="Y123" s="94"/>
      <c r="Z123" s="94"/>
      <c r="AA123" s="94"/>
      <c r="AB123" s="94"/>
      <c r="AC123" s="94"/>
      <c r="AD123" s="94"/>
      <c r="AE123" s="94"/>
      <c r="AF123" s="94"/>
      <c r="AG123" s="94"/>
      <c r="AH123" s="94"/>
      <c r="AI123" s="94"/>
      <c r="AJ123" s="94"/>
      <c r="AK123" s="94"/>
      <c r="AL123" s="94"/>
      <c r="AM123" s="94"/>
      <c r="AN123" s="94"/>
      <c r="AO123" s="94"/>
      <c r="AP123" s="94"/>
      <c r="AQ123" s="94"/>
      <c r="AR123" s="94"/>
      <c r="AS123" s="94"/>
      <c r="AT123" s="94"/>
      <c r="AU123" s="94"/>
      <c r="AV123" s="104"/>
      <c r="AW123" s="104"/>
      <c r="AX123" s="104"/>
      <c r="AY123" s="104"/>
      <c r="AZ123" s="104"/>
      <c r="BA123" s="104"/>
      <c r="BB123" s="104"/>
      <c r="BC123" s="104"/>
      <c r="BD123" s="104"/>
      <c r="BE123" s="104"/>
      <c r="BF123" s="104"/>
      <c r="BG123" s="104"/>
      <c r="BH123" s="105"/>
      <c r="BI123" s="105"/>
      <c r="BJ123" s="105"/>
      <c r="BK123" s="105"/>
      <c r="BL123" s="105"/>
      <c r="BM123" s="105"/>
      <c r="BN123" s="105"/>
      <c r="BO123" s="105"/>
      <c r="BP123" s="105"/>
      <c r="BQ123" s="105"/>
      <c r="BR123" s="105"/>
      <c r="BS123" s="105"/>
      <c r="BT123" s="105"/>
      <c r="BU123" s="105"/>
      <c r="BV123" s="105"/>
      <c r="BW123" s="105"/>
      <c r="BX123" s="105"/>
      <c r="BY123" s="105"/>
      <c r="BZ123" s="105"/>
      <c r="CA123" s="105"/>
      <c r="CB123" s="105"/>
      <c r="CC123" s="105"/>
      <c r="CD123" s="105"/>
      <c r="CE123" s="105"/>
      <c r="CF123" s="105"/>
      <c r="CG123" s="105"/>
      <c r="CH123" s="105"/>
      <c r="CI123" s="105"/>
      <c r="CJ123" s="105"/>
      <c r="CK123" s="105"/>
      <c r="CL123" s="105"/>
      <c r="CM123" s="105"/>
      <c r="CN123" s="105"/>
      <c r="CO123" s="105"/>
      <c r="CP123" s="105"/>
      <c r="CQ123" s="105"/>
      <c r="CR123" s="105"/>
      <c r="CS123" s="105"/>
      <c r="CT123" s="105"/>
      <c r="CU123" s="105"/>
      <c r="CV123" s="105"/>
      <c r="CW123" s="105"/>
      <c r="CX123" s="105"/>
      <c r="CY123" s="105"/>
      <c r="CZ123" s="105"/>
      <c r="DA123" s="105"/>
      <c r="DB123" s="105"/>
      <c r="DC123" s="105"/>
      <c r="DD123" s="105"/>
      <c r="DE123" s="105"/>
      <c r="DF123" s="105"/>
      <c r="DG123" s="105"/>
      <c r="DH123" s="105"/>
      <c r="DI123" s="105"/>
      <c r="DJ123" s="105"/>
      <c r="DK123" s="105"/>
      <c r="DL123" s="105"/>
      <c r="DM123" s="105"/>
      <c r="DN123" s="105"/>
      <c r="DO123" s="105"/>
      <c r="DP123" s="105"/>
      <c r="DQ123" s="105"/>
      <c r="DR123" s="105"/>
      <c r="DS123" s="105"/>
      <c r="DT123" s="105"/>
      <c r="DU123" s="105"/>
      <c r="DV123" s="105"/>
      <c r="DW123" s="105"/>
      <c r="DX123" s="105"/>
      <c r="DY123" s="105"/>
      <c r="DZ123" s="105"/>
      <c r="EA123" s="105"/>
      <c r="EB123" s="105"/>
      <c r="EC123" s="105"/>
      <c r="ED123" s="105"/>
      <c r="EE123" s="105"/>
      <c r="EF123" s="105"/>
      <c r="EG123" s="105"/>
      <c r="EH123" s="105"/>
      <c r="EI123" s="105"/>
      <c r="EJ123" s="105"/>
      <c r="EK123" s="105"/>
      <c r="EL123" s="105"/>
      <c r="EM123" s="105"/>
      <c r="EN123" s="105"/>
      <c r="EO123" s="105"/>
      <c r="EP123" s="105"/>
      <c r="EQ123" s="105"/>
      <c r="ER123" s="105"/>
      <c r="ES123" s="105"/>
      <c r="ET123" s="105"/>
      <c r="EU123" s="105"/>
      <c r="EV123" s="105"/>
      <c r="EW123" s="105"/>
      <c r="EX123" s="105"/>
      <c r="EY123" s="105"/>
      <c r="EZ123" s="105"/>
      <c r="FA123" s="105"/>
      <c r="FB123" s="105"/>
      <c r="FC123" s="105"/>
      <c r="FD123" s="105"/>
      <c r="FE123" s="105"/>
      <c r="FF123" s="105"/>
      <c r="FG123" s="105"/>
      <c r="FH123" s="105"/>
      <c r="FI123" s="105"/>
      <c r="FJ123" s="105"/>
      <c r="FK123" s="105"/>
      <c r="FL123" s="105"/>
      <c r="FM123" s="105"/>
      <c r="FN123" s="105"/>
      <c r="FO123" s="105"/>
      <c r="FP123" s="105"/>
      <c r="FQ123" s="105"/>
      <c r="FR123" s="105"/>
      <c r="FS123" s="105"/>
      <c r="FT123" s="105"/>
      <c r="FU123" s="105"/>
      <c r="FV123" s="105"/>
      <c r="FW123" s="105"/>
      <c r="FX123" s="105"/>
      <c r="FY123" s="105"/>
      <c r="FZ123" s="105"/>
      <c r="GA123" s="105"/>
      <c r="GB123" s="105"/>
      <c r="GC123" s="105"/>
      <c r="GD123" s="105"/>
      <c r="GE123" s="105"/>
      <c r="GF123" s="105"/>
      <c r="GG123" s="105"/>
      <c r="GH123" s="105"/>
      <c r="GI123" s="105"/>
      <c r="GJ123" s="105"/>
      <c r="GK123" s="105"/>
      <c r="GL123" s="105"/>
      <c r="GM123" s="105"/>
      <c r="GN123" s="105"/>
      <c r="GO123" s="105"/>
      <c r="GP123" s="105"/>
      <c r="GQ123" s="105"/>
      <c r="GR123" s="105"/>
      <c r="GS123" s="105"/>
      <c r="GT123" s="105"/>
      <c r="GU123" s="105"/>
      <c r="GV123" s="105"/>
      <c r="GW123" s="105"/>
      <c r="GX123" s="105"/>
      <c r="GY123" s="105"/>
      <c r="GZ123" s="105"/>
      <c r="HA123" s="105"/>
      <c r="HB123" s="105"/>
      <c r="HC123" s="105"/>
      <c r="HD123" s="105"/>
      <c r="HE123" s="105"/>
      <c r="HF123" s="105"/>
      <c r="HG123" s="105"/>
      <c r="HH123" s="105"/>
      <c r="HI123" s="105"/>
      <c r="HJ123" s="105"/>
      <c r="HK123" s="105"/>
      <c r="HL123" s="105"/>
      <c r="HM123" s="105"/>
      <c r="HN123" s="105"/>
      <c r="HO123" s="105"/>
      <c r="HP123" s="105"/>
      <c r="HQ123" s="105"/>
      <c r="HR123" s="105"/>
      <c r="HS123" s="105"/>
      <c r="HT123" s="105"/>
      <c r="HU123" s="105"/>
    </row>
    <row r="124" spans="1:229" ht="12" customHeight="1" x14ac:dyDescent="0.25">
      <c r="A124" s="94"/>
      <c r="B124" s="94"/>
      <c r="C124" s="94"/>
      <c r="D124" s="94"/>
      <c r="E124" s="94"/>
      <c r="F124" s="94"/>
      <c r="G124" s="94"/>
      <c r="H124" s="94"/>
      <c r="I124" s="94"/>
      <c r="J124" s="94"/>
      <c r="K124" s="94"/>
      <c r="L124" s="94"/>
      <c r="M124" s="94"/>
      <c r="N124" s="94"/>
      <c r="O124" s="94"/>
      <c r="P124" s="94"/>
      <c r="Q124" s="94"/>
      <c r="R124" s="94"/>
      <c r="S124" s="94"/>
      <c r="T124" s="94"/>
      <c r="U124" s="94"/>
      <c r="V124" s="94"/>
      <c r="W124" s="94"/>
      <c r="X124" s="94"/>
      <c r="Y124" s="94"/>
      <c r="Z124" s="94"/>
      <c r="AA124" s="94"/>
      <c r="AB124" s="94"/>
      <c r="AC124" s="94"/>
      <c r="AD124" s="94"/>
      <c r="AE124" s="94"/>
      <c r="AF124" s="94"/>
      <c r="AG124" s="94"/>
      <c r="AH124" s="94"/>
      <c r="AI124" s="94"/>
      <c r="AJ124" s="94"/>
      <c r="AK124" s="94"/>
      <c r="AL124" s="94"/>
      <c r="AM124" s="94"/>
      <c r="AN124" s="94"/>
      <c r="AO124" s="94"/>
      <c r="AP124" s="94"/>
      <c r="AQ124" s="94"/>
      <c r="AR124" s="94"/>
      <c r="AS124" s="94"/>
      <c r="AT124" s="94"/>
      <c r="AU124" s="94"/>
      <c r="AV124" s="104"/>
      <c r="AW124" s="104"/>
      <c r="AX124" s="104"/>
      <c r="AY124" s="104"/>
      <c r="AZ124" s="104"/>
      <c r="BA124" s="104"/>
      <c r="BB124" s="104"/>
      <c r="BC124" s="104"/>
      <c r="BD124" s="104"/>
      <c r="BE124" s="104"/>
      <c r="BF124" s="104"/>
      <c r="BG124" s="104"/>
      <c r="BH124" s="105"/>
      <c r="BI124" s="105"/>
      <c r="BJ124" s="105"/>
      <c r="BK124" s="105"/>
      <c r="BL124" s="105"/>
      <c r="BM124" s="105"/>
      <c r="BN124" s="105"/>
      <c r="BO124" s="105"/>
      <c r="BP124" s="105"/>
      <c r="BQ124" s="105"/>
      <c r="BR124" s="105"/>
      <c r="BS124" s="105"/>
      <c r="BT124" s="105"/>
      <c r="BU124" s="105"/>
      <c r="BV124" s="105"/>
      <c r="BW124" s="105"/>
      <c r="BX124" s="105"/>
      <c r="BY124" s="105"/>
      <c r="BZ124" s="105"/>
      <c r="CA124" s="105"/>
      <c r="CB124" s="105"/>
      <c r="CC124" s="105"/>
      <c r="CD124" s="105"/>
      <c r="CE124" s="105"/>
      <c r="CF124" s="105"/>
      <c r="CG124" s="105"/>
      <c r="CH124" s="105"/>
      <c r="CI124" s="105"/>
      <c r="CJ124" s="105"/>
      <c r="CK124" s="105"/>
      <c r="CL124" s="105"/>
      <c r="CM124" s="105"/>
      <c r="CN124" s="105"/>
      <c r="CO124" s="105"/>
      <c r="CP124" s="105"/>
      <c r="CQ124" s="105"/>
      <c r="CR124" s="105"/>
      <c r="CS124" s="105"/>
      <c r="CT124" s="105"/>
      <c r="CU124" s="105"/>
      <c r="CV124" s="105"/>
      <c r="CW124" s="105"/>
      <c r="CX124" s="105"/>
      <c r="CY124" s="105"/>
      <c r="CZ124" s="105"/>
      <c r="DA124" s="105"/>
      <c r="DB124" s="105"/>
      <c r="DC124" s="105"/>
      <c r="DD124" s="105"/>
      <c r="DE124" s="105"/>
      <c r="DF124" s="105"/>
      <c r="DG124" s="105"/>
      <c r="DH124" s="105"/>
      <c r="DI124" s="105"/>
      <c r="DJ124" s="105"/>
      <c r="DK124" s="105"/>
      <c r="DL124" s="105"/>
      <c r="DM124" s="105"/>
      <c r="DN124" s="105"/>
      <c r="DO124" s="105"/>
      <c r="DP124" s="105"/>
      <c r="DQ124" s="105"/>
      <c r="DR124" s="105"/>
      <c r="DS124" s="105"/>
      <c r="DT124" s="105"/>
      <c r="DU124" s="105"/>
      <c r="DV124" s="105"/>
      <c r="DW124" s="105"/>
      <c r="DX124" s="105"/>
      <c r="DY124" s="105"/>
      <c r="DZ124" s="105"/>
      <c r="EA124" s="105"/>
      <c r="EB124" s="105"/>
      <c r="EC124" s="105"/>
      <c r="ED124" s="105"/>
      <c r="EE124" s="105"/>
      <c r="EF124" s="105"/>
      <c r="EG124" s="105"/>
      <c r="EH124" s="105"/>
      <c r="EI124" s="105"/>
      <c r="EJ124" s="105"/>
      <c r="EK124" s="105"/>
      <c r="EL124" s="105"/>
      <c r="EM124" s="105"/>
      <c r="EN124" s="105"/>
      <c r="EO124" s="105"/>
      <c r="EP124" s="105"/>
      <c r="EQ124" s="105"/>
      <c r="ER124" s="105"/>
      <c r="ES124" s="105"/>
      <c r="ET124" s="105"/>
      <c r="EU124" s="105"/>
      <c r="EV124" s="105"/>
      <c r="EW124" s="105"/>
      <c r="EX124" s="105"/>
      <c r="EY124" s="105"/>
      <c r="EZ124" s="105"/>
      <c r="FA124" s="105"/>
      <c r="FB124" s="105"/>
      <c r="FC124" s="105"/>
      <c r="FD124" s="105"/>
      <c r="FE124" s="105"/>
      <c r="FF124" s="105"/>
      <c r="FG124" s="105"/>
      <c r="FH124" s="105"/>
      <c r="FI124" s="105"/>
      <c r="FJ124" s="105"/>
      <c r="FK124" s="105"/>
      <c r="FL124" s="105"/>
      <c r="FM124" s="105"/>
      <c r="FN124" s="105"/>
      <c r="FO124" s="105"/>
      <c r="FP124" s="105"/>
      <c r="FQ124" s="105"/>
      <c r="FR124" s="105"/>
      <c r="FS124" s="105"/>
      <c r="FT124" s="105"/>
      <c r="FU124" s="105"/>
      <c r="FV124" s="105"/>
      <c r="FW124" s="105"/>
      <c r="FX124" s="105"/>
      <c r="FY124" s="105"/>
      <c r="FZ124" s="105"/>
      <c r="GA124" s="105"/>
      <c r="GB124" s="105"/>
      <c r="GC124" s="105"/>
      <c r="GD124" s="105"/>
      <c r="GE124" s="105"/>
      <c r="GF124" s="105"/>
      <c r="GG124" s="105"/>
      <c r="GH124" s="105"/>
      <c r="GI124" s="105"/>
      <c r="GJ124" s="105"/>
      <c r="GK124" s="105"/>
      <c r="GL124" s="105"/>
      <c r="GM124" s="105"/>
      <c r="GN124" s="105"/>
      <c r="GO124" s="105"/>
      <c r="GP124" s="105"/>
      <c r="GQ124" s="105"/>
      <c r="GR124" s="105"/>
      <c r="GS124" s="105"/>
      <c r="GT124" s="105"/>
      <c r="GU124" s="105"/>
      <c r="GV124" s="105"/>
      <c r="GW124" s="105"/>
      <c r="GX124" s="105"/>
      <c r="GY124" s="105"/>
      <c r="GZ124" s="105"/>
      <c r="HA124" s="105"/>
      <c r="HB124" s="105"/>
      <c r="HC124" s="105"/>
      <c r="HD124" s="105"/>
      <c r="HE124" s="105"/>
      <c r="HF124" s="105"/>
      <c r="HG124" s="105"/>
      <c r="HH124" s="105"/>
      <c r="HI124" s="105"/>
      <c r="HJ124" s="105"/>
      <c r="HK124" s="105"/>
      <c r="HL124" s="105"/>
      <c r="HM124" s="105"/>
      <c r="HN124" s="105"/>
      <c r="HO124" s="105"/>
      <c r="HP124" s="105"/>
      <c r="HQ124" s="105"/>
      <c r="HR124" s="105"/>
      <c r="HS124" s="105"/>
      <c r="HT124" s="105"/>
      <c r="HU124" s="105"/>
    </row>
    <row r="125" spans="1:229" ht="12" customHeight="1" x14ac:dyDescent="0.25">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104"/>
      <c r="AW125" s="104"/>
      <c r="AX125" s="104"/>
      <c r="AY125" s="104"/>
      <c r="AZ125" s="104"/>
      <c r="BA125" s="104"/>
      <c r="BB125" s="104"/>
      <c r="BC125" s="104"/>
      <c r="BD125" s="104"/>
      <c r="BE125" s="104"/>
      <c r="BF125" s="104"/>
      <c r="BG125" s="104"/>
      <c r="BH125" s="105"/>
      <c r="BI125" s="105"/>
      <c r="BJ125" s="105"/>
      <c r="BK125" s="105"/>
      <c r="BL125" s="105"/>
      <c r="BM125" s="105"/>
      <c r="BN125" s="105"/>
      <c r="BO125" s="105"/>
      <c r="BP125" s="105"/>
      <c r="BQ125" s="105"/>
      <c r="BR125" s="105"/>
      <c r="BS125" s="105"/>
      <c r="BT125" s="105"/>
      <c r="BU125" s="105"/>
      <c r="BV125" s="105"/>
      <c r="BW125" s="105"/>
      <c r="BX125" s="105"/>
      <c r="BY125" s="105"/>
      <c r="BZ125" s="105"/>
      <c r="CA125" s="105"/>
      <c r="CB125" s="105"/>
      <c r="CC125" s="105"/>
      <c r="CD125" s="105"/>
      <c r="CE125" s="105"/>
      <c r="CF125" s="105"/>
      <c r="CG125" s="105"/>
      <c r="CH125" s="105"/>
      <c r="CI125" s="105"/>
      <c r="CJ125" s="105"/>
      <c r="CK125" s="105"/>
      <c r="CL125" s="105"/>
      <c r="CM125" s="105"/>
      <c r="CN125" s="105"/>
      <c r="CO125" s="105"/>
      <c r="CP125" s="105"/>
      <c r="CQ125" s="105"/>
      <c r="CR125" s="105"/>
      <c r="CS125" s="105"/>
      <c r="CT125" s="105"/>
      <c r="CU125" s="105"/>
      <c r="CV125" s="105"/>
      <c r="CW125" s="105"/>
      <c r="CX125" s="105"/>
      <c r="CY125" s="105"/>
      <c r="CZ125" s="105"/>
      <c r="DA125" s="105"/>
      <c r="DB125" s="105"/>
      <c r="DC125" s="105"/>
      <c r="DD125" s="105"/>
      <c r="DE125" s="105"/>
      <c r="DF125" s="105"/>
      <c r="DG125" s="105"/>
      <c r="DH125" s="105"/>
      <c r="DI125" s="105"/>
      <c r="DJ125" s="105"/>
      <c r="DK125" s="105"/>
      <c r="DL125" s="105"/>
      <c r="DM125" s="105"/>
      <c r="DN125" s="105"/>
      <c r="DO125" s="105"/>
      <c r="DP125" s="105"/>
      <c r="DQ125" s="105"/>
      <c r="DR125" s="105"/>
      <c r="DS125" s="105"/>
      <c r="DT125" s="105"/>
      <c r="DU125" s="105"/>
      <c r="DV125" s="105"/>
      <c r="DW125" s="105"/>
      <c r="DX125" s="105"/>
      <c r="DY125" s="105"/>
      <c r="DZ125" s="105"/>
      <c r="EA125" s="105"/>
      <c r="EB125" s="105"/>
      <c r="EC125" s="105"/>
      <c r="ED125" s="105"/>
      <c r="EE125" s="105"/>
      <c r="EF125" s="105"/>
      <c r="EG125" s="105"/>
      <c r="EH125" s="105"/>
      <c r="EI125" s="105"/>
      <c r="EJ125" s="105"/>
      <c r="EK125" s="105"/>
      <c r="EL125" s="105"/>
      <c r="EM125" s="105"/>
      <c r="EN125" s="105"/>
      <c r="EO125" s="105"/>
      <c r="EP125" s="105"/>
      <c r="EQ125" s="105"/>
      <c r="ER125" s="105"/>
      <c r="ES125" s="105"/>
      <c r="ET125" s="105"/>
      <c r="EU125" s="105"/>
      <c r="EV125" s="105"/>
      <c r="EW125" s="105"/>
      <c r="EX125" s="105"/>
      <c r="EY125" s="105"/>
      <c r="EZ125" s="105"/>
      <c r="FA125" s="105"/>
      <c r="FB125" s="105"/>
      <c r="FC125" s="105"/>
      <c r="FD125" s="105"/>
      <c r="FE125" s="105"/>
      <c r="FF125" s="105"/>
      <c r="FG125" s="105"/>
      <c r="FH125" s="105"/>
      <c r="FI125" s="105"/>
      <c r="FJ125" s="105"/>
      <c r="FK125" s="105"/>
      <c r="FL125" s="105"/>
      <c r="FM125" s="105"/>
      <c r="FN125" s="105"/>
      <c r="FO125" s="105"/>
      <c r="FP125" s="105"/>
      <c r="FQ125" s="105"/>
      <c r="FR125" s="105"/>
      <c r="FS125" s="105"/>
      <c r="FT125" s="105"/>
      <c r="FU125" s="105"/>
      <c r="FV125" s="105"/>
      <c r="FW125" s="105"/>
      <c r="FX125" s="105"/>
      <c r="FY125" s="105"/>
      <c r="FZ125" s="105"/>
      <c r="GA125" s="105"/>
      <c r="GB125" s="105"/>
      <c r="GC125" s="105"/>
      <c r="GD125" s="105"/>
      <c r="GE125" s="105"/>
      <c r="GF125" s="105"/>
      <c r="GG125" s="105"/>
      <c r="GH125" s="105"/>
      <c r="GI125" s="105"/>
      <c r="GJ125" s="105"/>
      <c r="GK125" s="105"/>
      <c r="GL125" s="105"/>
      <c r="GM125" s="105"/>
      <c r="GN125" s="105"/>
      <c r="GO125" s="105"/>
      <c r="GP125" s="105"/>
      <c r="GQ125" s="105"/>
      <c r="GR125" s="105"/>
      <c r="GS125" s="105"/>
      <c r="GT125" s="105"/>
      <c r="GU125" s="105"/>
      <c r="GV125" s="105"/>
      <c r="GW125" s="105"/>
      <c r="GX125" s="105"/>
      <c r="GY125" s="105"/>
      <c r="GZ125" s="105"/>
      <c r="HA125" s="105"/>
      <c r="HB125" s="105"/>
      <c r="HC125" s="105"/>
      <c r="HD125" s="105"/>
      <c r="HE125" s="105"/>
      <c r="HF125" s="105"/>
      <c r="HG125" s="105"/>
      <c r="HH125" s="105"/>
      <c r="HI125" s="105"/>
      <c r="HJ125" s="105"/>
      <c r="HK125" s="105"/>
      <c r="HL125" s="105"/>
      <c r="HM125" s="105"/>
      <c r="HN125" s="105"/>
      <c r="HO125" s="105"/>
      <c r="HP125" s="105"/>
      <c r="HQ125" s="105"/>
      <c r="HR125" s="105"/>
      <c r="HS125" s="105"/>
      <c r="HT125" s="105"/>
      <c r="HU125" s="105"/>
    </row>
    <row r="126" spans="1:229" ht="12" customHeight="1" x14ac:dyDescent="0.25">
      <c r="A126" s="94"/>
      <c r="B126" s="94"/>
      <c r="C126" s="94"/>
      <c r="D126" s="94"/>
      <c r="E126" s="94"/>
      <c r="F126" s="94"/>
      <c r="G126" s="94"/>
      <c r="H126" s="94"/>
      <c r="I126" s="94"/>
      <c r="J126" s="94"/>
      <c r="K126" s="94"/>
      <c r="L126" s="94"/>
      <c r="M126" s="94"/>
      <c r="N126" s="94"/>
      <c r="O126" s="94"/>
      <c r="P126" s="94"/>
      <c r="Q126" s="94"/>
      <c r="R126" s="94"/>
      <c r="S126" s="94"/>
      <c r="T126" s="94"/>
      <c r="U126" s="94"/>
      <c r="V126" s="94"/>
      <c r="W126" s="94"/>
      <c r="X126" s="94"/>
      <c r="Y126" s="94"/>
      <c r="Z126" s="94"/>
      <c r="AA126" s="94"/>
      <c r="AB126" s="94"/>
      <c r="AC126" s="94"/>
      <c r="AD126" s="94"/>
      <c r="AE126" s="94"/>
      <c r="AF126" s="94"/>
      <c r="AG126" s="94"/>
      <c r="AH126" s="94"/>
      <c r="AI126" s="94"/>
      <c r="AJ126" s="94"/>
      <c r="AK126" s="94"/>
      <c r="AL126" s="94"/>
      <c r="AM126" s="94"/>
      <c r="AN126" s="94"/>
      <c r="AO126" s="94"/>
      <c r="AP126" s="94"/>
      <c r="AQ126" s="94"/>
      <c r="AR126" s="94"/>
      <c r="AS126" s="94"/>
      <c r="AT126" s="94"/>
      <c r="AU126" s="94"/>
      <c r="AV126" s="104"/>
      <c r="AW126" s="104"/>
      <c r="AX126" s="104"/>
      <c r="AY126" s="104"/>
      <c r="AZ126" s="104"/>
      <c r="BA126" s="104"/>
      <c r="BB126" s="104"/>
      <c r="BC126" s="104"/>
      <c r="BD126" s="104"/>
      <c r="BE126" s="104"/>
      <c r="BF126" s="104"/>
      <c r="BG126" s="104"/>
      <c r="BH126" s="105"/>
      <c r="BI126" s="105"/>
      <c r="BJ126" s="105"/>
      <c r="BK126" s="105"/>
      <c r="BL126" s="105"/>
      <c r="BM126" s="105"/>
      <c r="BN126" s="105"/>
      <c r="BO126" s="105"/>
      <c r="BP126" s="105"/>
      <c r="BQ126" s="105"/>
      <c r="BR126" s="105"/>
      <c r="BS126" s="105"/>
      <c r="BT126" s="105"/>
      <c r="BU126" s="105"/>
      <c r="BV126" s="105"/>
      <c r="BW126" s="105"/>
      <c r="BX126" s="105"/>
      <c r="BY126" s="105"/>
      <c r="BZ126" s="105"/>
      <c r="CA126" s="105"/>
      <c r="CB126" s="105"/>
      <c r="CC126" s="105"/>
      <c r="CD126" s="105"/>
      <c r="CE126" s="105"/>
      <c r="CF126" s="105"/>
      <c r="CG126" s="105"/>
      <c r="CH126" s="105"/>
      <c r="CI126" s="105"/>
      <c r="CJ126" s="105"/>
      <c r="CK126" s="105"/>
      <c r="CL126" s="105"/>
      <c r="CM126" s="105"/>
      <c r="CN126" s="105"/>
      <c r="CO126" s="105"/>
      <c r="CP126" s="105"/>
      <c r="CQ126" s="105"/>
      <c r="CR126" s="105"/>
      <c r="CS126" s="105"/>
      <c r="CT126" s="105"/>
      <c r="CU126" s="105"/>
      <c r="CV126" s="105"/>
      <c r="CW126" s="105"/>
      <c r="CX126" s="105"/>
      <c r="CY126" s="105"/>
      <c r="CZ126" s="105"/>
      <c r="DA126" s="105"/>
      <c r="DB126" s="105"/>
      <c r="DC126" s="105"/>
      <c r="DD126" s="105"/>
      <c r="DE126" s="105"/>
      <c r="DF126" s="105"/>
      <c r="DG126" s="105"/>
      <c r="DH126" s="105"/>
      <c r="DI126" s="105"/>
      <c r="DJ126" s="105"/>
      <c r="DK126" s="105"/>
      <c r="DL126" s="105"/>
      <c r="DM126" s="105"/>
      <c r="DN126" s="105"/>
      <c r="DO126" s="105"/>
      <c r="DP126" s="105"/>
      <c r="DQ126" s="105"/>
      <c r="DR126" s="105"/>
      <c r="DS126" s="105"/>
      <c r="DT126" s="105"/>
      <c r="DU126" s="105"/>
      <c r="DV126" s="105"/>
      <c r="DW126" s="105"/>
      <c r="DX126" s="105"/>
      <c r="DY126" s="105"/>
      <c r="DZ126" s="105"/>
      <c r="EA126" s="105"/>
      <c r="EB126" s="105"/>
      <c r="EC126" s="105"/>
      <c r="ED126" s="105"/>
      <c r="EE126" s="105"/>
      <c r="EF126" s="105"/>
      <c r="EG126" s="105"/>
      <c r="EH126" s="105"/>
      <c r="EI126" s="105"/>
      <c r="EJ126" s="105"/>
      <c r="EK126" s="105"/>
      <c r="EL126" s="105"/>
      <c r="EM126" s="105"/>
      <c r="EN126" s="105"/>
      <c r="EO126" s="105"/>
      <c r="EP126" s="105"/>
      <c r="EQ126" s="105"/>
      <c r="ER126" s="105"/>
      <c r="ES126" s="105"/>
      <c r="ET126" s="105"/>
      <c r="EU126" s="105"/>
      <c r="EV126" s="105"/>
      <c r="EW126" s="105"/>
      <c r="EX126" s="105"/>
      <c r="EY126" s="105"/>
      <c r="EZ126" s="105"/>
      <c r="FA126" s="105"/>
      <c r="FB126" s="105"/>
      <c r="FC126" s="105"/>
      <c r="FD126" s="105"/>
      <c r="FE126" s="105"/>
      <c r="FF126" s="105"/>
      <c r="FG126" s="105"/>
      <c r="FH126" s="105"/>
      <c r="FI126" s="105"/>
      <c r="FJ126" s="105"/>
      <c r="FK126" s="105"/>
      <c r="FL126" s="105"/>
      <c r="FM126" s="105"/>
      <c r="FN126" s="105"/>
      <c r="FO126" s="105"/>
      <c r="FP126" s="105"/>
      <c r="FQ126" s="105"/>
      <c r="FR126" s="105"/>
      <c r="FS126" s="105"/>
      <c r="FT126" s="105"/>
      <c r="FU126" s="105"/>
      <c r="FV126" s="105"/>
      <c r="FW126" s="105"/>
      <c r="FX126" s="105"/>
      <c r="FY126" s="105"/>
      <c r="FZ126" s="105"/>
      <c r="GA126" s="105"/>
      <c r="GB126" s="105"/>
      <c r="GC126" s="105"/>
      <c r="GD126" s="105"/>
      <c r="GE126" s="105"/>
      <c r="GF126" s="105"/>
      <c r="GG126" s="105"/>
      <c r="GH126" s="105"/>
      <c r="GI126" s="105"/>
      <c r="GJ126" s="105"/>
      <c r="GK126" s="105"/>
      <c r="GL126" s="105"/>
      <c r="GM126" s="105"/>
      <c r="GN126" s="105"/>
      <c r="GO126" s="105"/>
      <c r="GP126" s="105"/>
      <c r="GQ126" s="105"/>
      <c r="GR126" s="105"/>
      <c r="GS126" s="105"/>
      <c r="GT126" s="105"/>
      <c r="GU126" s="105"/>
      <c r="GV126" s="105"/>
      <c r="GW126" s="105"/>
      <c r="GX126" s="105"/>
      <c r="GY126" s="105"/>
      <c r="GZ126" s="105"/>
      <c r="HA126" s="105"/>
      <c r="HB126" s="105"/>
      <c r="HC126" s="105"/>
      <c r="HD126" s="105"/>
      <c r="HE126" s="105"/>
      <c r="HF126" s="105"/>
      <c r="HG126" s="105"/>
      <c r="HH126" s="105"/>
      <c r="HI126" s="105"/>
      <c r="HJ126" s="105"/>
      <c r="HK126" s="105"/>
      <c r="HL126" s="105"/>
      <c r="HM126" s="105"/>
      <c r="HN126" s="105"/>
      <c r="HO126" s="105"/>
      <c r="HP126" s="105"/>
      <c r="HQ126" s="105"/>
      <c r="HR126" s="105"/>
      <c r="HS126" s="105"/>
      <c r="HT126" s="105"/>
      <c r="HU126" s="105"/>
    </row>
    <row r="127" spans="1:229" ht="12" customHeight="1" x14ac:dyDescent="0.25">
      <c r="A127" s="94"/>
      <c r="B127" s="94"/>
      <c r="C127" s="94"/>
      <c r="D127" s="94"/>
      <c r="E127" s="94"/>
      <c r="F127" s="94"/>
      <c r="G127" s="94"/>
      <c r="H127" s="94"/>
      <c r="I127" s="94"/>
      <c r="J127" s="94"/>
      <c r="K127" s="94"/>
      <c r="L127" s="94"/>
      <c r="M127" s="94"/>
      <c r="N127" s="94"/>
      <c r="O127" s="94"/>
      <c r="P127" s="94"/>
      <c r="Q127" s="94"/>
      <c r="R127" s="94"/>
      <c r="S127" s="94"/>
      <c r="T127" s="94"/>
      <c r="U127" s="94"/>
      <c r="V127" s="94"/>
      <c r="W127" s="94"/>
      <c r="X127" s="94"/>
      <c r="Y127" s="94"/>
      <c r="Z127" s="94"/>
      <c r="AA127" s="94"/>
      <c r="AB127" s="94"/>
      <c r="AC127" s="94"/>
      <c r="AD127" s="94"/>
      <c r="AE127" s="94"/>
      <c r="AF127" s="94"/>
      <c r="AG127" s="94"/>
      <c r="AH127" s="94"/>
      <c r="AI127" s="94"/>
      <c r="AJ127" s="94"/>
      <c r="AK127" s="94"/>
      <c r="AL127" s="94"/>
      <c r="AM127" s="94"/>
      <c r="AN127" s="94"/>
      <c r="AO127" s="94"/>
      <c r="AP127" s="94"/>
      <c r="AQ127" s="94"/>
      <c r="AR127" s="94"/>
      <c r="AS127" s="94"/>
      <c r="AT127" s="94"/>
      <c r="AU127" s="94"/>
      <c r="AV127" s="104"/>
      <c r="AW127" s="104"/>
      <c r="AX127" s="104"/>
      <c r="AY127" s="104"/>
      <c r="AZ127" s="104"/>
      <c r="BA127" s="104"/>
      <c r="BB127" s="104"/>
      <c r="BC127" s="104"/>
      <c r="BD127" s="104"/>
      <c r="BE127" s="104"/>
      <c r="BF127" s="104"/>
      <c r="BG127" s="104"/>
      <c r="BH127" s="105"/>
      <c r="BI127" s="105"/>
      <c r="BJ127" s="105"/>
      <c r="BK127" s="105"/>
      <c r="BL127" s="105"/>
      <c r="BM127" s="105"/>
      <c r="BN127" s="105"/>
      <c r="BO127" s="105"/>
      <c r="BP127" s="105"/>
      <c r="BQ127" s="105"/>
      <c r="BR127" s="105"/>
      <c r="BS127" s="105"/>
      <c r="BT127" s="105"/>
      <c r="BU127" s="105"/>
      <c r="BV127" s="105"/>
      <c r="BW127" s="105"/>
      <c r="BX127" s="105"/>
      <c r="BY127" s="105"/>
      <c r="BZ127" s="105"/>
      <c r="CA127" s="105"/>
      <c r="CB127" s="105"/>
      <c r="CC127" s="105"/>
      <c r="CD127" s="105"/>
      <c r="CE127" s="105"/>
      <c r="CF127" s="105"/>
      <c r="CG127" s="105"/>
      <c r="CH127" s="105"/>
      <c r="CI127" s="105"/>
      <c r="CJ127" s="105"/>
      <c r="CK127" s="105"/>
      <c r="CL127" s="105"/>
      <c r="CM127" s="105"/>
      <c r="CN127" s="105"/>
      <c r="CO127" s="105"/>
      <c r="CP127" s="105"/>
      <c r="CQ127" s="105"/>
      <c r="CR127" s="105"/>
      <c r="CS127" s="105"/>
      <c r="CT127" s="105"/>
      <c r="CU127" s="105"/>
      <c r="CV127" s="105"/>
      <c r="CW127" s="105"/>
      <c r="CX127" s="105"/>
      <c r="CY127" s="105"/>
      <c r="CZ127" s="105"/>
      <c r="DA127" s="105"/>
      <c r="DB127" s="105"/>
      <c r="DC127" s="105"/>
      <c r="DD127" s="105"/>
      <c r="DE127" s="105"/>
      <c r="DF127" s="105"/>
      <c r="DG127" s="105"/>
      <c r="DH127" s="105"/>
      <c r="DI127" s="105"/>
      <c r="DJ127" s="105"/>
      <c r="DK127" s="105"/>
      <c r="DL127" s="105"/>
      <c r="DM127" s="105"/>
      <c r="DN127" s="105"/>
      <c r="DO127" s="105"/>
      <c r="DP127" s="105"/>
      <c r="DQ127" s="105"/>
      <c r="DR127" s="105"/>
      <c r="DS127" s="105"/>
      <c r="DT127" s="105"/>
      <c r="DU127" s="105"/>
      <c r="DV127" s="105"/>
      <c r="DW127" s="105"/>
      <c r="DX127" s="105"/>
      <c r="DY127" s="105"/>
      <c r="DZ127" s="105"/>
      <c r="EA127" s="105"/>
      <c r="EB127" s="105"/>
      <c r="EC127" s="105"/>
      <c r="ED127" s="105"/>
      <c r="EE127" s="105"/>
      <c r="EF127" s="105"/>
      <c r="EG127" s="105"/>
      <c r="EH127" s="105"/>
      <c r="EI127" s="105"/>
      <c r="EJ127" s="105"/>
      <c r="EK127" s="105"/>
      <c r="EL127" s="105"/>
      <c r="EM127" s="105"/>
      <c r="EN127" s="105"/>
      <c r="EO127" s="105"/>
      <c r="EP127" s="105"/>
      <c r="EQ127" s="105"/>
      <c r="ER127" s="105"/>
      <c r="ES127" s="105"/>
      <c r="ET127" s="105"/>
      <c r="EU127" s="105"/>
      <c r="EV127" s="105"/>
      <c r="EW127" s="105"/>
      <c r="EX127" s="105"/>
      <c r="EY127" s="105"/>
      <c r="EZ127" s="105"/>
      <c r="FA127" s="105"/>
      <c r="FB127" s="105"/>
      <c r="FC127" s="105"/>
      <c r="FD127" s="105"/>
      <c r="FE127" s="105"/>
      <c r="FF127" s="105"/>
      <c r="FG127" s="105"/>
      <c r="FH127" s="105"/>
      <c r="FI127" s="105"/>
      <c r="FJ127" s="105"/>
      <c r="FK127" s="105"/>
      <c r="FL127" s="105"/>
      <c r="FM127" s="105"/>
      <c r="FN127" s="105"/>
      <c r="FO127" s="105"/>
      <c r="FP127" s="105"/>
      <c r="FQ127" s="105"/>
      <c r="FR127" s="105"/>
      <c r="FS127" s="105"/>
      <c r="FT127" s="105"/>
      <c r="FU127" s="105"/>
      <c r="FV127" s="105"/>
      <c r="FW127" s="105"/>
      <c r="FX127" s="105"/>
      <c r="FY127" s="105"/>
      <c r="FZ127" s="105"/>
      <c r="GA127" s="105"/>
      <c r="GB127" s="105"/>
      <c r="GC127" s="105"/>
      <c r="GD127" s="105"/>
      <c r="GE127" s="105"/>
      <c r="GF127" s="105"/>
      <c r="GG127" s="105"/>
      <c r="GH127" s="105"/>
      <c r="GI127" s="105"/>
      <c r="GJ127" s="105"/>
      <c r="GK127" s="105"/>
      <c r="GL127" s="105"/>
      <c r="GM127" s="105"/>
      <c r="GN127" s="105"/>
      <c r="GO127" s="105"/>
      <c r="GP127" s="105"/>
      <c r="GQ127" s="105"/>
      <c r="GR127" s="105"/>
      <c r="GS127" s="105"/>
      <c r="GT127" s="105"/>
      <c r="GU127" s="105"/>
      <c r="GV127" s="105"/>
      <c r="GW127" s="105"/>
      <c r="GX127" s="105"/>
      <c r="GY127" s="105"/>
      <c r="GZ127" s="105"/>
      <c r="HA127" s="105"/>
      <c r="HB127" s="105"/>
      <c r="HC127" s="105"/>
      <c r="HD127" s="105"/>
      <c r="HE127" s="105"/>
      <c r="HF127" s="105"/>
      <c r="HG127" s="105"/>
      <c r="HH127" s="105"/>
      <c r="HI127" s="105"/>
      <c r="HJ127" s="105"/>
      <c r="HK127" s="105"/>
      <c r="HL127" s="105"/>
      <c r="HM127" s="105"/>
      <c r="HN127" s="105"/>
      <c r="HO127" s="105"/>
      <c r="HP127" s="105"/>
      <c r="HQ127" s="105"/>
      <c r="HR127" s="105"/>
      <c r="HS127" s="105"/>
      <c r="HT127" s="105"/>
      <c r="HU127" s="105"/>
    </row>
    <row r="128" spans="1:229" ht="12" customHeight="1" x14ac:dyDescent="0.25">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104"/>
      <c r="AW128" s="104"/>
      <c r="AX128" s="104"/>
      <c r="AY128" s="104"/>
      <c r="AZ128" s="104"/>
      <c r="BA128" s="104"/>
      <c r="BB128" s="104"/>
      <c r="BC128" s="104"/>
      <c r="BD128" s="104"/>
      <c r="BE128" s="104"/>
      <c r="BF128" s="104"/>
      <c r="BG128" s="104"/>
      <c r="BH128" s="105"/>
      <c r="BI128" s="105"/>
      <c r="BJ128" s="105"/>
      <c r="BK128" s="105"/>
      <c r="BL128" s="105"/>
      <c r="BM128" s="105"/>
      <c r="BN128" s="105"/>
      <c r="BO128" s="105"/>
      <c r="BP128" s="105"/>
      <c r="BQ128" s="105"/>
      <c r="BR128" s="105"/>
      <c r="BS128" s="105"/>
      <c r="BT128" s="105"/>
      <c r="BU128" s="105"/>
      <c r="BV128" s="105"/>
      <c r="BW128" s="105"/>
      <c r="BX128" s="105"/>
      <c r="BY128" s="105"/>
      <c r="BZ128" s="105"/>
      <c r="CA128" s="105"/>
      <c r="CB128" s="105"/>
      <c r="CC128" s="105"/>
      <c r="CD128" s="105"/>
      <c r="CE128" s="105"/>
      <c r="CF128" s="105"/>
      <c r="CG128" s="105"/>
      <c r="CH128" s="105"/>
      <c r="CI128" s="105"/>
      <c r="CJ128" s="105"/>
      <c r="CK128" s="105"/>
      <c r="CL128" s="105"/>
      <c r="CM128" s="105"/>
      <c r="CN128" s="105"/>
      <c r="CO128" s="105"/>
      <c r="CP128" s="105"/>
      <c r="CQ128" s="105"/>
      <c r="CR128" s="105"/>
      <c r="CS128" s="105"/>
      <c r="CT128" s="105"/>
      <c r="CU128" s="105"/>
      <c r="CV128" s="105"/>
      <c r="CW128" s="105"/>
      <c r="CX128" s="105"/>
      <c r="CY128" s="105"/>
      <c r="CZ128" s="105"/>
      <c r="DA128" s="105"/>
      <c r="DB128" s="105"/>
      <c r="DC128" s="105"/>
      <c r="DD128" s="105"/>
      <c r="DE128" s="105"/>
      <c r="DF128" s="105"/>
      <c r="DG128" s="105"/>
      <c r="DH128" s="105"/>
      <c r="DI128" s="105"/>
      <c r="DJ128" s="105"/>
      <c r="DK128" s="105"/>
      <c r="DL128" s="105"/>
      <c r="DM128" s="105"/>
      <c r="DN128" s="105"/>
      <c r="DO128" s="105"/>
      <c r="DP128" s="105"/>
      <c r="DQ128" s="105"/>
      <c r="DR128" s="105"/>
      <c r="DS128" s="105"/>
      <c r="DT128" s="105"/>
      <c r="DU128" s="105"/>
      <c r="DV128" s="105"/>
      <c r="DW128" s="105"/>
      <c r="DX128" s="105"/>
      <c r="DY128" s="105"/>
      <c r="DZ128" s="105"/>
      <c r="EA128" s="105"/>
      <c r="EB128" s="105"/>
      <c r="EC128" s="105"/>
      <c r="ED128" s="105"/>
      <c r="EE128" s="105"/>
      <c r="EF128" s="105"/>
      <c r="EG128" s="105"/>
      <c r="EH128" s="105"/>
      <c r="EI128" s="105"/>
      <c r="EJ128" s="105"/>
      <c r="EK128" s="105"/>
      <c r="EL128" s="105"/>
      <c r="EM128" s="105"/>
      <c r="EN128" s="105"/>
      <c r="EO128" s="105"/>
      <c r="EP128" s="105"/>
      <c r="EQ128" s="105"/>
      <c r="ER128" s="105"/>
      <c r="ES128" s="105"/>
      <c r="ET128" s="105"/>
      <c r="EU128" s="105"/>
      <c r="EV128" s="105"/>
      <c r="EW128" s="105"/>
      <c r="EX128" s="105"/>
      <c r="EY128" s="105"/>
      <c r="EZ128" s="105"/>
      <c r="FA128" s="105"/>
      <c r="FB128" s="105"/>
      <c r="FC128" s="105"/>
      <c r="FD128" s="105"/>
      <c r="FE128" s="105"/>
      <c r="FF128" s="105"/>
      <c r="FG128" s="105"/>
      <c r="FH128" s="105"/>
      <c r="FI128" s="105"/>
      <c r="FJ128" s="105"/>
      <c r="FK128" s="105"/>
      <c r="FL128" s="105"/>
      <c r="FM128" s="105"/>
      <c r="FN128" s="105"/>
      <c r="FO128" s="105"/>
      <c r="FP128" s="105"/>
      <c r="FQ128" s="105"/>
      <c r="FR128" s="105"/>
      <c r="FS128" s="105"/>
      <c r="FT128" s="105"/>
      <c r="FU128" s="105"/>
      <c r="FV128" s="105"/>
      <c r="FW128" s="105"/>
      <c r="FX128" s="105"/>
      <c r="FY128" s="105"/>
      <c r="FZ128" s="105"/>
      <c r="GA128" s="105"/>
      <c r="GB128" s="105"/>
      <c r="GC128" s="105"/>
      <c r="GD128" s="105"/>
      <c r="GE128" s="105"/>
      <c r="GF128" s="105"/>
      <c r="GG128" s="105"/>
      <c r="GH128" s="105"/>
      <c r="GI128" s="105"/>
      <c r="GJ128" s="105"/>
      <c r="GK128" s="105"/>
      <c r="GL128" s="105"/>
      <c r="GM128" s="105"/>
      <c r="GN128" s="105"/>
      <c r="GO128" s="105"/>
      <c r="GP128" s="105"/>
      <c r="GQ128" s="105"/>
      <c r="GR128" s="105"/>
      <c r="GS128" s="105"/>
      <c r="GT128" s="105"/>
      <c r="GU128" s="105"/>
      <c r="GV128" s="105"/>
      <c r="GW128" s="105"/>
      <c r="GX128" s="105"/>
      <c r="GY128" s="105"/>
      <c r="GZ128" s="105"/>
      <c r="HA128" s="105"/>
      <c r="HB128" s="105"/>
      <c r="HC128" s="105"/>
      <c r="HD128" s="105"/>
      <c r="HE128" s="105"/>
      <c r="HF128" s="105"/>
      <c r="HG128" s="105"/>
      <c r="HH128" s="105"/>
      <c r="HI128" s="105"/>
      <c r="HJ128" s="105"/>
      <c r="HK128" s="105"/>
      <c r="HL128" s="105"/>
      <c r="HM128" s="105"/>
      <c r="HN128" s="105"/>
      <c r="HO128" s="105"/>
      <c r="HP128" s="105"/>
      <c r="HQ128" s="105"/>
      <c r="HR128" s="105"/>
      <c r="HS128" s="105"/>
      <c r="HT128" s="105"/>
      <c r="HU128" s="105"/>
    </row>
    <row r="129" spans="1:229" ht="12" customHeight="1" x14ac:dyDescent="0.25">
      <c r="A129" s="94"/>
      <c r="B129" s="94"/>
      <c r="C129" s="94"/>
      <c r="D129" s="94"/>
      <c r="E129" s="94"/>
      <c r="F129" s="94"/>
      <c r="G129" s="94"/>
      <c r="H129" s="94"/>
      <c r="I129" s="94"/>
      <c r="J129" s="94"/>
      <c r="K129" s="94"/>
      <c r="L129" s="94"/>
      <c r="M129" s="94"/>
      <c r="N129" s="94"/>
      <c r="O129" s="94"/>
      <c r="P129" s="94"/>
      <c r="Q129" s="94"/>
      <c r="R129" s="94"/>
      <c r="S129" s="94"/>
      <c r="T129" s="94"/>
      <c r="U129" s="94"/>
      <c r="V129" s="94"/>
      <c r="W129" s="94"/>
      <c r="X129" s="94"/>
      <c r="Y129" s="94"/>
      <c r="Z129" s="94"/>
      <c r="AA129" s="94"/>
      <c r="AB129" s="94"/>
      <c r="AC129" s="94"/>
      <c r="AD129" s="94"/>
      <c r="AE129" s="94"/>
      <c r="AF129" s="94"/>
      <c r="AG129" s="94"/>
      <c r="AH129" s="94"/>
      <c r="AI129" s="94"/>
      <c r="AJ129" s="94"/>
      <c r="AK129" s="94"/>
      <c r="AL129" s="94"/>
      <c r="AM129" s="94"/>
      <c r="AN129" s="94"/>
      <c r="AO129" s="94"/>
      <c r="AP129" s="94"/>
      <c r="AQ129" s="94"/>
      <c r="AR129" s="94"/>
      <c r="AS129" s="94"/>
      <c r="AT129" s="94"/>
      <c r="AU129" s="94"/>
      <c r="AV129" s="104"/>
      <c r="AW129" s="104"/>
      <c r="AX129" s="104"/>
      <c r="AY129" s="104"/>
      <c r="AZ129" s="104"/>
      <c r="BA129" s="104"/>
      <c r="BB129" s="104"/>
      <c r="BC129" s="104"/>
      <c r="BD129" s="104"/>
      <c r="BE129" s="104"/>
      <c r="BF129" s="104"/>
      <c r="BG129" s="104"/>
      <c r="BH129" s="105"/>
      <c r="BI129" s="105"/>
      <c r="BJ129" s="105"/>
      <c r="BK129" s="105"/>
      <c r="BL129" s="105"/>
      <c r="BM129" s="105"/>
      <c r="BN129" s="105"/>
      <c r="BO129" s="105"/>
      <c r="BP129" s="105"/>
      <c r="BQ129" s="105"/>
      <c r="BR129" s="105"/>
      <c r="BS129" s="105"/>
      <c r="BT129" s="105"/>
      <c r="BU129" s="105"/>
      <c r="BV129" s="105"/>
      <c r="BW129" s="105"/>
      <c r="BX129" s="105"/>
      <c r="BY129" s="105"/>
      <c r="BZ129" s="105"/>
      <c r="CA129" s="105"/>
      <c r="CB129" s="105"/>
      <c r="CC129" s="105"/>
      <c r="CD129" s="105"/>
      <c r="CE129" s="105"/>
      <c r="CF129" s="105"/>
      <c r="CG129" s="105"/>
      <c r="CH129" s="105"/>
      <c r="CI129" s="105"/>
      <c r="CJ129" s="105"/>
      <c r="CK129" s="105"/>
      <c r="CL129" s="105"/>
      <c r="CM129" s="105"/>
      <c r="CN129" s="105"/>
      <c r="CO129" s="105"/>
      <c r="CP129" s="105"/>
      <c r="CQ129" s="105"/>
      <c r="CR129" s="105"/>
      <c r="CS129" s="105"/>
      <c r="CT129" s="105"/>
      <c r="CU129" s="105"/>
      <c r="CV129" s="105"/>
      <c r="CW129" s="105"/>
      <c r="CX129" s="105"/>
      <c r="CY129" s="105"/>
      <c r="CZ129" s="105"/>
      <c r="DA129" s="105"/>
      <c r="DB129" s="105"/>
      <c r="DC129" s="105"/>
      <c r="DD129" s="105"/>
      <c r="DE129" s="105"/>
      <c r="DF129" s="105"/>
      <c r="DG129" s="105"/>
      <c r="DH129" s="105"/>
      <c r="DI129" s="105"/>
      <c r="DJ129" s="105"/>
      <c r="DK129" s="105"/>
      <c r="DL129" s="105"/>
      <c r="DM129" s="105"/>
      <c r="DN129" s="105"/>
      <c r="DO129" s="105"/>
      <c r="DP129" s="105"/>
      <c r="DQ129" s="105"/>
      <c r="DR129" s="105"/>
      <c r="DS129" s="105"/>
      <c r="DT129" s="105"/>
      <c r="DU129" s="105"/>
      <c r="DV129" s="105"/>
      <c r="DW129" s="105"/>
      <c r="DX129" s="105"/>
      <c r="DY129" s="105"/>
      <c r="DZ129" s="105"/>
      <c r="EA129" s="105"/>
      <c r="EB129" s="105"/>
      <c r="EC129" s="105"/>
      <c r="ED129" s="105"/>
      <c r="EE129" s="105"/>
      <c r="EF129" s="105"/>
      <c r="EG129" s="105"/>
      <c r="EH129" s="105"/>
      <c r="EI129" s="105"/>
      <c r="EJ129" s="105"/>
      <c r="EK129" s="105"/>
      <c r="EL129" s="105"/>
      <c r="EM129" s="105"/>
      <c r="EN129" s="105"/>
      <c r="EO129" s="105"/>
      <c r="EP129" s="105"/>
      <c r="EQ129" s="105"/>
      <c r="ER129" s="105"/>
      <c r="ES129" s="105"/>
      <c r="ET129" s="105"/>
      <c r="EU129" s="105"/>
      <c r="EV129" s="105"/>
      <c r="EW129" s="105"/>
      <c r="EX129" s="105"/>
      <c r="EY129" s="105"/>
      <c r="EZ129" s="105"/>
      <c r="FA129" s="105"/>
      <c r="FB129" s="105"/>
      <c r="FC129" s="105"/>
      <c r="FD129" s="105"/>
      <c r="FE129" s="105"/>
      <c r="FF129" s="105"/>
      <c r="FG129" s="105"/>
      <c r="FH129" s="105"/>
      <c r="FI129" s="105"/>
      <c r="FJ129" s="105"/>
      <c r="FK129" s="105"/>
      <c r="FL129" s="105"/>
      <c r="FM129" s="105"/>
      <c r="FN129" s="105"/>
      <c r="FO129" s="105"/>
      <c r="FP129" s="105"/>
      <c r="FQ129" s="105"/>
      <c r="FR129" s="105"/>
      <c r="FS129" s="105"/>
      <c r="FT129" s="105"/>
      <c r="FU129" s="105"/>
      <c r="FV129" s="105"/>
      <c r="FW129" s="105"/>
      <c r="FX129" s="105"/>
      <c r="FY129" s="105"/>
      <c r="FZ129" s="105"/>
      <c r="GA129" s="105"/>
      <c r="GB129" s="105"/>
      <c r="GC129" s="105"/>
      <c r="GD129" s="105"/>
      <c r="GE129" s="105"/>
      <c r="GF129" s="105"/>
      <c r="GG129" s="105"/>
      <c r="GH129" s="105"/>
      <c r="GI129" s="105"/>
      <c r="GJ129" s="105"/>
      <c r="GK129" s="105"/>
      <c r="GL129" s="105"/>
      <c r="GM129" s="105"/>
      <c r="GN129" s="105"/>
      <c r="GO129" s="105"/>
      <c r="GP129" s="105"/>
      <c r="GQ129" s="105"/>
      <c r="GR129" s="105"/>
      <c r="GS129" s="105"/>
      <c r="GT129" s="105"/>
      <c r="GU129" s="105"/>
      <c r="GV129" s="105"/>
      <c r="GW129" s="105"/>
      <c r="GX129" s="105"/>
      <c r="GY129" s="105"/>
      <c r="GZ129" s="105"/>
      <c r="HA129" s="105"/>
      <c r="HB129" s="105"/>
      <c r="HC129" s="105"/>
      <c r="HD129" s="105"/>
      <c r="HE129" s="105"/>
      <c r="HF129" s="105"/>
      <c r="HG129" s="105"/>
      <c r="HH129" s="105"/>
      <c r="HI129" s="105"/>
      <c r="HJ129" s="105"/>
      <c r="HK129" s="105"/>
      <c r="HL129" s="105"/>
      <c r="HM129" s="105"/>
      <c r="HN129" s="105"/>
      <c r="HO129" s="105"/>
      <c r="HP129" s="105"/>
      <c r="HQ129" s="105"/>
      <c r="HR129" s="105"/>
      <c r="HS129" s="105"/>
      <c r="HT129" s="105"/>
      <c r="HU129" s="105"/>
    </row>
    <row r="130" spans="1:229" ht="12" customHeight="1" x14ac:dyDescent="0.25">
      <c r="A130" s="94"/>
      <c r="B130" s="94"/>
      <c r="C130" s="94"/>
      <c r="D130" s="94"/>
      <c r="E130" s="94"/>
      <c r="F130" s="94"/>
      <c r="G130" s="94"/>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c r="AT130" s="94"/>
      <c r="AU130" s="94"/>
      <c r="AV130" s="104"/>
      <c r="AW130" s="104"/>
      <c r="AX130" s="104"/>
      <c r="AY130" s="104"/>
      <c r="AZ130" s="104"/>
      <c r="BA130" s="104"/>
      <c r="BB130" s="104"/>
      <c r="BC130" s="104"/>
      <c r="BD130" s="104"/>
      <c r="BE130" s="104"/>
      <c r="BF130" s="104"/>
      <c r="BG130" s="104"/>
      <c r="BH130" s="105"/>
      <c r="BI130" s="105"/>
      <c r="BJ130" s="105"/>
      <c r="BK130" s="105"/>
      <c r="BL130" s="105"/>
      <c r="BM130" s="105"/>
      <c r="BN130" s="105"/>
      <c r="BO130" s="105"/>
      <c r="BP130" s="105"/>
      <c r="BQ130" s="105"/>
      <c r="BR130" s="105"/>
      <c r="BS130" s="105"/>
      <c r="BT130" s="105"/>
      <c r="BU130" s="105"/>
      <c r="BV130" s="105"/>
      <c r="BW130" s="105"/>
      <c r="BX130" s="105"/>
      <c r="BY130" s="105"/>
      <c r="BZ130" s="105"/>
      <c r="CA130" s="105"/>
      <c r="CB130" s="105"/>
      <c r="CC130" s="105"/>
      <c r="CD130" s="105"/>
      <c r="CE130" s="105"/>
      <c r="CF130" s="105"/>
      <c r="CG130" s="105"/>
      <c r="CH130" s="105"/>
      <c r="CI130" s="105"/>
      <c r="CJ130" s="105"/>
      <c r="CK130" s="105"/>
      <c r="CL130" s="105"/>
      <c r="CM130" s="105"/>
      <c r="CN130" s="105"/>
      <c r="CO130" s="105"/>
      <c r="CP130" s="105"/>
      <c r="CQ130" s="105"/>
      <c r="CR130" s="105"/>
      <c r="CS130" s="105"/>
      <c r="CT130" s="105"/>
      <c r="CU130" s="105"/>
      <c r="CV130" s="105"/>
      <c r="CW130" s="105"/>
      <c r="CX130" s="105"/>
      <c r="CY130" s="105"/>
      <c r="CZ130" s="105"/>
      <c r="DA130" s="105"/>
      <c r="DB130" s="105"/>
      <c r="DC130" s="105"/>
      <c r="DD130" s="105"/>
      <c r="DE130" s="105"/>
      <c r="DF130" s="105"/>
      <c r="DG130" s="105"/>
      <c r="DH130" s="105"/>
      <c r="DI130" s="105"/>
      <c r="DJ130" s="105"/>
      <c r="DK130" s="105"/>
      <c r="DL130" s="105"/>
      <c r="DM130" s="105"/>
      <c r="DN130" s="105"/>
      <c r="DO130" s="105"/>
      <c r="DP130" s="105"/>
      <c r="DQ130" s="105"/>
      <c r="DR130" s="105"/>
      <c r="DS130" s="105"/>
      <c r="DT130" s="105"/>
      <c r="DU130" s="105"/>
      <c r="DV130" s="105"/>
      <c r="DW130" s="105"/>
      <c r="DX130" s="105"/>
      <c r="DY130" s="105"/>
      <c r="DZ130" s="105"/>
      <c r="EA130" s="105"/>
      <c r="EB130" s="105"/>
      <c r="EC130" s="105"/>
      <c r="ED130" s="105"/>
      <c r="EE130" s="105"/>
      <c r="EF130" s="105"/>
      <c r="EG130" s="105"/>
      <c r="EH130" s="105"/>
      <c r="EI130" s="105"/>
      <c r="EJ130" s="105"/>
      <c r="EK130" s="105"/>
      <c r="EL130" s="105"/>
      <c r="EM130" s="105"/>
      <c r="EN130" s="105"/>
      <c r="EO130" s="105"/>
      <c r="EP130" s="105"/>
      <c r="EQ130" s="105"/>
      <c r="ER130" s="105"/>
      <c r="ES130" s="105"/>
      <c r="ET130" s="105"/>
      <c r="EU130" s="105"/>
      <c r="EV130" s="105"/>
      <c r="EW130" s="105"/>
      <c r="EX130" s="105"/>
      <c r="EY130" s="105"/>
      <c r="EZ130" s="105"/>
      <c r="FA130" s="105"/>
      <c r="FB130" s="105"/>
      <c r="FC130" s="105"/>
      <c r="FD130" s="105"/>
      <c r="FE130" s="105"/>
      <c r="FF130" s="105"/>
      <c r="FG130" s="105"/>
      <c r="FH130" s="105"/>
      <c r="FI130" s="105"/>
      <c r="FJ130" s="105"/>
      <c r="FK130" s="105"/>
      <c r="FL130" s="105"/>
      <c r="FM130" s="105"/>
      <c r="FN130" s="105"/>
      <c r="FO130" s="105"/>
      <c r="FP130" s="105"/>
      <c r="FQ130" s="105"/>
      <c r="FR130" s="105"/>
      <c r="FS130" s="105"/>
      <c r="FT130" s="105"/>
      <c r="FU130" s="105"/>
      <c r="FV130" s="105"/>
      <c r="FW130" s="105"/>
      <c r="FX130" s="105"/>
      <c r="FY130" s="105"/>
      <c r="FZ130" s="105"/>
      <c r="GA130" s="105"/>
      <c r="GB130" s="105"/>
      <c r="GC130" s="105"/>
      <c r="GD130" s="105"/>
      <c r="GE130" s="105"/>
      <c r="GF130" s="105"/>
      <c r="GG130" s="105"/>
      <c r="GH130" s="105"/>
      <c r="GI130" s="105"/>
      <c r="GJ130" s="105"/>
      <c r="GK130" s="105"/>
      <c r="GL130" s="105"/>
      <c r="GM130" s="105"/>
      <c r="GN130" s="105"/>
      <c r="GO130" s="105"/>
      <c r="GP130" s="105"/>
      <c r="GQ130" s="105"/>
      <c r="GR130" s="105"/>
      <c r="GS130" s="105"/>
      <c r="GT130" s="105"/>
      <c r="GU130" s="105"/>
      <c r="GV130" s="105"/>
      <c r="GW130" s="105"/>
      <c r="GX130" s="105"/>
      <c r="GY130" s="105"/>
      <c r="GZ130" s="105"/>
      <c r="HA130" s="105"/>
      <c r="HB130" s="105"/>
      <c r="HC130" s="105"/>
      <c r="HD130" s="105"/>
      <c r="HE130" s="105"/>
      <c r="HF130" s="105"/>
      <c r="HG130" s="105"/>
      <c r="HH130" s="105"/>
      <c r="HI130" s="105"/>
      <c r="HJ130" s="105"/>
      <c r="HK130" s="105"/>
      <c r="HL130" s="105"/>
      <c r="HM130" s="105"/>
      <c r="HN130" s="105"/>
      <c r="HO130" s="105"/>
      <c r="HP130" s="105"/>
      <c r="HQ130" s="105"/>
      <c r="HR130" s="105"/>
      <c r="HS130" s="105"/>
      <c r="HT130" s="105"/>
      <c r="HU130" s="105"/>
    </row>
    <row r="131" spans="1:229" ht="12" customHeight="1" x14ac:dyDescent="0.25">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104"/>
      <c r="AW131" s="104"/>
      <c r="AX131" s="104"/>
      <c r="AY131" s="104"/>
      <c r="AZ131" s="104"/>
      <c r="BA131" s="104"/>
      <c r="BB131" s="104"/>
      <c r="BC131" s="104"/>
      <c r="BD131" s="104"/>
      <c r="BE131" s="104"/>
      <c r="BF131" s="104"/>
      <c r="BG131" s="104"/>
      <c r="BH131" s="105"/>
      <c r="BI131" s="105"/>
      <c r="BJ131" s="105"/>
      <c r="BK131" s="105"/>
      <c r="BL131" s="105"/>
      <c r="BM131" s="105"/>
      <c r="BN131" s="105"/>
      <c r="BO131" s="105"/>
      <c r="BP131" s="105"/>
      <c r="BQ131" s="105"/>
      <c r="BR131" s="105"/>
      <c r="BS131" s="105"/>
      <c r="BT131" s="105"/>
      <c r="BU131" s="105"/>
      <c r="BV131" s="105"/>
      <c r="BW131" s="105"/>
      <c r="BX131" s="105"/>
      <c r="BY131" s="105"/>
      <c r="BZ131" s="105"/>
      <c r="CA131" s="105"/>
      <c r="CB131" s="105"/>
      <c r="CC131" s="105"/>
      <c r="CD131" s="105"/>
      <c r="CE131" s="105"/>
      <c r="CF131" s="105"/>
      <c r="CG131" s="105"/>
      <c r="CH131" s="105"/>
      <c r="CI131" s="105"/>
      <c r="CJ131" s="105"/>
      <c r="CK131" s="105"/>
      <c r="CL131" s="105"/>
      <c r="CM131" s="105"/>
      <c r="CN131" s="105"/>
      <c r="CO131" s="105"/>
      <c r="CP131" s="105"/>
      <c r="CQ131" s="105"/>
      <c r="CR131" s="105"/>
      <c r="CS131" s="105"/>
      <c r="CT131" s="105"/>
      <c r="CU131" s="105"/>
      <c r="CV131" s="105"/>
      <c r="CW131" s="105"/>
      <c r="CX131" s="105"/>
      <c r="CY131" s="105"/>
      <c r="CZ131" s="105"/>
      <c r="DA131" s="105"/>
      <c r="DB131" s="105"/>
      <c r="DC131" s="105"/>
      <c r="DD131" s="105"/>
      <c r="DE131" s="105"/>
      <c r="DF131" s="105"/>
      <c r="DG131" s="105"/>
      <c r="DH131" s="105"/>
      <c r="DI131" s="105"/>
      <c r="DJ131" s="105"/>
      <c r="DK131" s="105"/>
      <c r="DL131" s="105"/>
      <c r="DM131" s="105"/>
      <c r="DN131" s="105"/>
      <c r="DO131" s="105"/>
      <c r="DP131" s="105"/>
      <c r="DQ131" s="105"/>
      <c r="DR131" s="105"/>
      <c r="DS131" s="105"/>
      <c r="DT131" s="105"/>
      <c r="DU131" s="105"/>
      <c r="DV131" s="105"/>
      <c r="DW131" s="105"/>
      <c r="DX131" s="105"/>
      <c r="DY131" s="105"/>
      <c r="DZ131" s="105"/>
      <c r="EA131" s="105"/>
      <c r="EB131" s="105"/>
      <c r="EC131" s="105"/>
      <c r="ED131" s="105"/>
      <c r="EE131" s="105"/>
      <c r="EF131" s="105"/>
      <c r="EG131" s="105"/>
      <c r="EH131" s="105"/>
      <c r="EI131" s="105"/>
      <c r="EJ131" s="105"/>
      <c r="EK131" s="105"/>
      <c r="EL131" s="105"/>
      <c r="EM131" s="105"/>
      <c r="EN131" s="105"/>
      <c r="EO131" s="105"/>
      <c r="EP131" s="105"/>
      <c r="EQ131" s="105"/>
      <c r="ER131" s="105"/>
      <c r="ES131" s="105"/>
      <c r="ET131" s="105"/>
      <c r="EU131" s="105"/>
      <c r="EV131" s="105"/>
      <c r="EW131" s="105"/>
      <c r="EX131" s="105"/>
      <c r="EY131" s="105"/>
      <c r="EZ131" s="105"/>
      <c r="FA131" s="105"/>
      <c r="FB131" s="105"/>
      <c r="FC131" s="105"/>
      <c r="FD131" s="105"/>
      <c r="FE131" s="105"/>
      <c r="FF131" s="105"/>
      <c r="FG131" s="105"/>
      <c r="FH131" s="105"/>
      <c r="FI131" s="105"/>
      <c r="FJ131" s="105"/>
      <c r="FK131" s="105"/>
      <c r="FL131" s="105"/>
      <c r="FM131" s="105"/>
      <c r="FN131" s="105"/>
      <c r="FO131" s="105"/>
      <c r="FP131" s="105"/>
      <c r="FQ131" s="105"/>
      <c r="FR131" s="105"/>
      <c r="FS131" s="105"/>
      <c r="FT131" s="105"/>
      <c r="FU131" s="105"/>
      <c r="FV131" s="105"/>
      <c r="FW131" s="105"/>
      <c r="FX131" s="105"/>
      <c r="FY131" s="105"/>
      <c r="FZ131" s="105"/>
      <c r="GA131" s="105"/>
      <c r="GB131" s="105"/>
      <c r="GC131" s="105"/>
      <c r="GD131" s="105"/>
      <c r="GE131" s="105"/>
      <c r="GF131" s="105"/>
      <c r="GG131" s="105"/>
      <c r="GH131" s="105"/>
      <c r="GI131" s="105"/>
      <c r="GJ131" s="105"/>
      <c r="GK131" s="105"/>
      <c r="GL131" s="105"/>
      <c r="GM131" s="105"/>
      <c r="GN131" s="105"/>
      <c r="GO131" s="105"/>
      <c r="GP131" s="105"/>
      <c r="GQ131" s="105"/>
      <c r="GR131" s="105"/>
      <c r="GS131" s="105"/>
      <c r="GT131" s="105"/>
      <c r="GU131" s="105"/>
      <c r="GV131" s="105"/>
      <c r="GW131" s="105"/>
      <c r="GX131" s="105"/>
      <c r="GY131" s="105"/>
      <c r="GZ131" s="105"/>
      <c r="HA131" s="105"/>
      <c r="HB131" s="105"/>
      <c r="HC131" s="105"/>
      <c r="HD131" s="105"/>
      <c r="HE131" s="105"/>
      <c r="HF131" s="105"/>
      <c r="HG131" s="105"/>
      <c r="HH131" s="105"/>
      <c r="HI131" s="105"/>
      <c r="HJ131" s="105"/>
      <c r="HK131" s="105"/>
      <c r="HL131" s="105"/>
      <c r="HM131" s="105"/>
      <c r="HN131" s="105"/>
      <c r="HO131" s="105"/>
      <c r="HP131" s="105"/>
      <c r="HQ131" s="105"/>
      <c r="HR131" s="105"/>
      <c r="HS131" s="105"/>
      <c r="HT131" s="105"/>
      <c r="HU131" s="105"/>
    </row>
    <row r="132" spans="1:229" ht="12" customHeight="1" x14ac:dyDescent="0.25">
      <c r="A132" s="94"/>
      <c r="B132" s="94"/>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104"/>
      <c r="AW132" s="104"/>
      <c r="AX132" s="104"/>
      <c r="AY132" s="104"/>
      <c r="AZ132" s="104"/>
      <c r="BA132" s="104"/>
      <c r="BB132" s="104"/>
      <c r="BC132" s="104"/>
      <c r="BD132" s="104"/>
      <c r="BE132" s="104"/>
      <c r="BF132" s="104"/>
      <c r="BG132" s="104"/>
      <c r="BH132" s="105"/>
      <c r="BI132" s="105"/>
      <c r="BJ132" s="105"/>
      <c r="BK132" s="105"/>
      <c r="BL132" s="105"/>
      <c r="BM132" s="105"/>
      <c r="BN132" s="105"/>
      <c r="BO132" s="105"/>
      <c r="BP132" s="105"/>
      <c r="BQ132" s="105"/>
      <c r="BR132" s="105"/>
      <c r="BS132" s="105"/>
      <c r="BT132" s="105"/>
      <c r="BU132" s="105"/>
      <c r="BV132" s="105"/>
      <c r="BW132" s="105"/>
      <c r="BX132" s="105"/>
      <c r="BY132" s="105"/>
      <c r="BZ132" s="105"/>
      <c r="CA132" s="105"/>
      <c r="CB132" s="105"/>
      <c r="CC132" s="105"/>
      <c r="CD132" s="105"/>
      <c r="CE132" s="105"/>
      <c r="CF132" s="105"/>
      <c r="CG132" s="105"/>
      <c r="CH132" s="105"/>
      <c r="CI132" s="105"/>
      <c r="CJ132" s="105"/>
      <c r="CK132" s="105"/>
      <c r="CL132" s="105"/>
      <c r="CM132" s="105"/>
      <c r="CN132" s="105"/>
      <c r="CO132" s="105"/>
      <c r="CP132" s="105"/>
      <c r="CQ132" s="105"/>
      <c r="CR132" s="105"/>
      <c r="CS132" s="105"/>
      <c r="CT132" s="105"/>
      <c r="CU132" s="105"/>
      <c r="CV132" s="105"/>
      <c r="CW132" s="105"/>
      <c r="CX132" s="105"/>
      <c r="CY132" s="105"/>
      <c r="CZ132" s="105"/>
      <c r="DA132" s="105"/>
      <c r="DB132" s="105"/>
      <c r="DC132" s="105"/>
      <c r="DD132" s="105"/>
      <c r="DE132" s="105"/>
      <c r="DF132" s="105"/>
      <c r="DG132" s="105"/>
      <c r="DH132" s="105"/>
      <c r="DI132" s="105"/>
      <c r="DJ132" s="105"/>
      <c r="DK132" s="105"/>
      <c r="DL132" s="105"/>
      <c r="DM132" s="105"/>
      <c r="DN132" s="105"/>
      <c r="DO132" s="105"/>
      <c r="DP132" s="105"/>
      <c r="DQ132" s="105"/>
      <c r="DR132" s="105"/>
      <c r="DS132" s="105"/>
      <c r="DT132" s="105"/>
      <c r="DU132" s="105"/>
      <c r="DV132" s="105"/>
      <c r="DW132" s="105"/>
      <c r="DX132" s="105"/>
      <c r="DY132" s="105"/>
      <c r="DZ132" s="105"/>
      <c r="EA132" s="105"/>
      <c r="EB132" s="105"/>
      <c r="EC132" s="105"/>
      <c r="ED132" s="105"/>
      <c r="EE132" s="105"/>
      <c r="EF132" s="105"/>
      <c r="EG132" s="105"/>
      <c r="EH132" s="105"/>
      <c r="EI132" s="105"/>
      <c r="EJ132" s="105"/>
      <c r="EK132" s="105"/>
      <c r="EL132" s="105"/>
      <c r="EM132" s="105"/>
      <c r="EN132" s="105"/>
      <c r="EO132" s="105"/>
      <c r="EP132" s="105"/>
      <c r="EQ132" s="105"/>
      <c r="ER132" s="105"/>
      <c r="ES132" s="105"/>
      <c r="ET132" s="105"/>
      <c r="EU132" s="105"/>
      <c r="EV132" s="105"/>
      <c r="EW132" s="105"/>
      <c r="EX132" s="105"/>
      <c r="EY132" s="105"/>
      <c r="EZ132" s="105"/>
      <c r="FA132" s="105"/>
      <c r="FB132" s="105"/>
      <c r="FC132" s="105"/>
      <c r="FD132" s="105"/>
      <c r="FE132" s="105"/>
      <c r="FF132" s="105"/>
      <c r="FG132" s="105"/>
      <c r="FH132" s="105"/>
      <c r="FI132" s="105"/>
      <c r="FJ132" s="105"/>
      <c r="FK132" s="105"/>
      <c r="FL132" s="105"/>
      <c r="FM132" s="105"/>
      <c r="FN132" s="105"/>
      <c r="FO132" s="105"/>
      <c r="FP132" s="105"/>
      <c r="FQ132" s="105"/>
      <c r="FR132" s="105"/>
      <c r="FS132" s="105"/>
      <c r="FT132" s="105"/>
      <c r="FU132" s="105"/>
      <c r="FV132" s="105"/>
      <c r="FW132" s="105"/>
      <c r="FX132" s="105"/>
      <c r="FY132" s="105"/>
      <c r="FZ132" s="105"/>
      <c r="GA132" s="105"/>
      <c r="GB132" s="105"/>
      <c r="GC132" s="105"/>
      <c r="GD132" s="105"/>
      <c r="GE132" s="105"/>
      <c r="GF132" s="105"/>
      <c r="GG132" s="105"/>
      <c r="GH132" s="105"/>
      <c r="GI132" s="105"/>
      <c r="GJ132" s="105"/>
      <c r="GK132" s="105"/>
      <c r="GL132" s="105"/>
      <c r="GM132" s="105"/>
      <c r="GN132" s="105"/>
      <c r="GO132" s="105"/>
      <c r="GP132" s="105"/>
      <c r="GQ132" s="105"/>
      <c r="GR132" s="105"/>
      <c r="GS132" s="105"/>
      <c r="GT132" s="105"/>
      <c r="GU132" s="105"/>
      <c r="GV132" s="105"/>
      <c r="GW132" s="105"/>
      <c r="GX132" s="105"/>
      <c r="GY132" s="105"/>
      <c r="GZ132" s="105"/>
      <c r="HA132" s="105"/>
      <c r="HB132" s="105"/>
      <c r="HC132" s="105"/>
      <c r="HD132" s="105"/>
      <c r="HE132" s="105"/>
      <c r="HF132" s="105"/>
      <c r="HG132" s="105"/>
      <c r="HH132" s="105"/>
      <c r="HI132" s="105"/>
      <c r="HJ132" s="105"/>
      <c r="HK132" s="105"/>
      <c r="HL132" s="105"/>
      <c r="HM132" s="105"/>
      <c r="HN132" s="105"/>
      <c r="HO132" s="105"/>
      <c r="HP132" s="105"/>
      <c r="HQ132" s="105"/>
      <c r="HR132" s="105"/>
      <c r="HS132" s="105"/>
      <c r="HT132" s="105"/>
      <c r="HU132" s="105"/>
    </row>
    <row r="133" spans="1:229" ht="12" customHeight="1" x14ac:dyDescent="0.25">
      <c r="A133" s="94"/>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c r="AR133" s="94"/>
      <c r="AS133" s="94"/>
      <c r="AT133" s="94"/>
      <c r="AU133" s="94"/>
      <c r="AV133" s="104"/>
      <c r="AW133" s="104"/>
      <c r="AX133" s="104"/>
      <c r="AY133" s="104"/>
      <c r="AZ133" s="104"/>
      <c r="BA133" s="104"/>
      <c r="BB133" s="104"/>
      <c r="BC133" s="104"/>
      <c r="BD133" s="104"/>
      <c r="BE133" s="104"/>
      <c r="BF133" s="104"/>
      <c r="BG133" s="104"/>
      <c r="BH133" s="105"/>
      <c r="BI133" s="105"/>
      <c r="BJ133" s="105"/>
      <c r="BK133" s="105"/>
      <c r="BL133" s="105"/>
      <c r="BM133" s="105"/>
      <c r="BN133" s="105"/>
      <c r="BO133" s="105"/>
      <c r="BP133" s="105"/>
      <c r="BQ133" s="105"/>
      <c r="BR133" s="105"/>
      <c r="BS133" s="105"/>
      <c r="BT133" s="105"/>
      <c r="BU133" s="105"/>
      <c r="BV133" s="105"/>
      <c r="BW133" s="105"/>
      <c r="BX133" s="105"/>
      <c r="BY133" s="105"/>
      <c r="BZ133" s="105"/>
      <c r="CA133" s="105"/>
      <c r="CB133" s="105"/>
      <c r="CC133" s="105"/>
      <c r="CD133" s="105"/>
      <c r="CE133" s="105"/>
      <c r="CF133" s="105"/>
      <c r="CG133" s="105"/>
      <c r="CH133" s="105"/>
      <c r="CI133" s="105"/>
      <c r="CJ133" s="105"/>
      <c r="CK133" s="105"/>
      <c r="CL133" s="105"/>
      <c r="CM133" s="105"/>
      <c r="CN133" s="105"/>
      <c r="CO133" s="105"/>
      <c r="CP133" s="105"/>
      <c r="CQ133" s="105"/>
      <c r="CR133" s="105"/>
      <c r="CS133" s="105"/>
      <c r="CT133" s="105"/>
      <c r="CU133" s="105"/>
      <c r="CV133" s="105"/>
      <c r="CW133" s="105"/>
      <c r="CX133" s="105"/>
      <c r="CY133" s="105"/>
      <c r="CZ133" s="105"/>
      <c r="DA133" s="105"/>
      <c r="DB133" s="105"/>
      <c r="DC133" s="105"/>
      <c r="DD133" s="105"/>
      <c r="DE133" s="105"/>
      <c r="DF133" s="105"/>
      <c r="DG133" s="105"/>
      <c r="DH133" s="105"/>
      <c r="DI133" s="105"/>
      <c r="DJ133" s="105"/>
      <c r="DK133" s="105"/>
      <c r="DL133" s="105"/>
      <c r="DM133" s="105"/>
      <c r="DN133" s="105"/>
      <c r="DO133" s="105"/>
      <c r="DP133" s="105"/>
      <c r="DQ133" s="105"/>
      <c r="DR133" s="105"/>
      <c r="DS133" s="105"/>
      <c r="DT133" s="105"/>
      <c r="DU133" s="105"/>
      <c r="DV133" s="105"/>
      <c r="DW133" s="105"/>
      <c r="DX133" s="105"/>
      <c r="DY133" s="105"/>
      <c r="DZ133" s="105"/>
      <c r="EA133" s="105"/>
      <c r="EB133" s="105"/>
      <c r="EC133" s="105"/>
      <c r="ED133" s="105"/>
      <c r="EE133" s="105"/>
      <c r="EF133" s="105"/>
      <c r="EG133" s="105"/>
      <c r="EH133" s="105"/>
      <c r="EI133" s="105"/>
      <c r="EJ133" s="105"/>
      <c r="EK133" s="105"/>
      <c r="EL133" s="105"/>
      <c r="EM133" s="105"/>
      <c r="EN133" s="105"/>
      <c r="EO133" s="105"/>
      <c r="EP133" s="105"/>
      <c r="EQ133" s="105"/>
      <c r="ER133" s="105"/>
      <c r="ES133" s="105"/>
      <c r="ET133" s="105"/>
      <c r="EU133" s="105"/>
      <c r="EV133" s="105"/>
      <c r="EW133" s="105"/>
      <c r="EX133" s="105"/>
      <c r="EY133" s="105"/>
      <c r="EZ133" s="105"/>
      <c r="FA133" s="105"/>
      <c r="FB133" s="105"/>
      <c r="FC133" s="105"/>
      <c r="FD133" s="105"/>
      <c r="FE133" s="105"/>
      <c r="FF133" s="105"/>
      <c r="FG133" s="105"/>
      <c r="FH133" s="105"/>
      <c r="FI133" s="105"/>
      <c r="FJ133" s="105"/>
      <c r="FK133" s="105"/>
      <c r="FL133" s="105"/>
      <c r="FM133" s="105"/>
      <c r="FN133" s="105"/>
      <c r="FO133" s="105"/>
      <c r="FP133" s="105"/>
      <c r="FQ133" s="105"/>
      <c r="FR133" s="105"/>
      <c r="FS133" s="105"/>
      <c r="FT133" s="105"/>
      <c r="FU133" s="105"/>
      <c r="FV133" s="105"/>
      <c r="FW133" s="105"/>
      <c r="FX133" s="105"/>
      <c r="FY133" s="105"/>
      <c r="FZ133" s="105"/>
      <c r="GA133" s="105"/>
      <c r="GB133" s="105"/>
      <c r="GC133" s="105"/>
      <c r="GD133" s="105"/>
      <c r="GE133" s="105"/>
      <c r="GF133" s="105"/>
      <c r="GG133" s="105"/>
      <c r="GH133" s="105"/>
      <c r="GI133" s="105"/>
      <c r="GJ133" s="105"/>
      <c r="GK133" s="105"/>
      <c r="GL133" s="105"/>
      <c r="GM133" s="105"/>
      <c r="GN133" s="105"/>
      <c r="GO133" s="105"/>
      <c r="GP133" s="105"/>
      <c r="GQ133" s="105"/>
      <c r="GR133" s="105"/>
      <c r="GS133" s="105"/>
      <c r="GT133" s="105"/>
      <c r="GU133" s="105"/>
      <c r="GV133" s="105"/>
      <c r="GW133" s="105"/>
      <c r="GX133" s="105"/>
      <c r="GY133" s="105"/>
      <c r="GZ133" s="105"/>
      <c r="HA133" s="105"/>
      <c r="HB133" s="105"/>
      <c r="HC133" s="105"/>
      <c r="HD133" s="105"/>
      <c r="HE133" s="105"/>
      <c r="HF133" s="105"/>
      <c r="HG133" s="105"/>
      <c r="HH133" s="105"/>
      <c r="HI133" s="105"/>
      <c r="HJ133" s="105"/>
      <c r="HK133" s="105"/>
      <c r="HL133" s="105"/>
      <c r="HM133" s="105"/>
      <c r="HN133" s="105"/>
      <c r="HO133" s="105"/>
      <c r="HP133" s="105"/>
      <c r="HQ133" s="105"/>
      <c r="HR133" s="105"/>
      <c r="HS133" s="105"/>
      <c r="HT133" s="105"/>
      <c r="HU133" s="105"/>
    </row>
    <row r="134" spans="1:229" ht="12" customHeight="1" x14ac:dyDescent="0.25">
      <c r="A134" s="94"/>
      <c r="B134" s="94"/>
      <c r="C134" s="94"/>
      <c r="D134" s="94"/>
      <c r="E134" s="94"/>
      <c r="F134" s="94"/>
      <c r="G134" s="94"/>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c r="AR134" s="94"/>
      <c r="AS134" s="94"/>
      <c r="AT134" s="94"/>
      <c r="AU134" s="94"/>
      <c r="AV134" s="104"/>
      <c r="AW134" s="104"/>
      <c r="AX134" s="104"/>
      <c r="AY134" s="104"/>
      <c r="AZ134" s="104"/>
      <c r="BA134" s="104"/>
      <c r="BB134" s="104"/>
      <c r="BC134" s="104"/>
      <c r="BD134" s="104"/>
      <c r="BE134" s="104"/>
      <c r="BF134" s="104"/>
      <c r="BG134" s="104"/>
      <c r="BH134" s="105"/>
      <c r="BI134" s="105"/>
      <c r="BJ134" s="105"/>
      <c r="BK134" s="105"/>
      <c r="BL134" s="105"/>
      <c r="BM134" s="105"/>
      <c r="BN134" s="105"/>
      <c r="BO134" s="105"/>
      <c r="BP134" s="105"/>
      <c r="BQ134" s="105"/>
      <c r="BR134" s="105"/>
      <c r="BS134" s="105"/>
      <c r="BT134" s="105"/>
      <c r="BU134" s="105"/>
      <c r="BV134" s="105"/>
      <c r="BW134" s="105"/>
      <c r="BX134" s="105"/>
      <c r="BY134" s="105"/>
      <c r="BZ134" s="105"/>
      <c r="CA134" s="105"/>
      <c r="CB134" s="105"/>
      <c r="CC134" s="105"/>
      <c r="CD134" s="105"/>
      <c r="CE134" s="105"/>
      <c r="CF134" s="105"/>
      <c r="CG134" s="105"/>
      <c r="CH134" s="105"/>
      <c r="CI134" s="105"/>
      <c r="CJ134" s="105"/>
      <c r="CK134" s="105"/>
      <c r="CL134" s="105"/>
      <c r="CM134" s="105"/>
      <c r="CN134" s="105"/>
      <c r="CO134" s="105"/>
      <c r="CP134" s="105"/>
      <c r="CQ134" s="105"/>
      <c r="CR134" s="105"/>
      <c r="CS134" s="105"/>
      <c r="CT134" s="105"/>
      <c r="CU134" s="105"/>
      <c r="CV134" s="105"/>
      <c r="CW134" s="105"/>
      <c r="CX134" s="105"/>
      <c r="CY134" s="105"/>
      <c r="CZ134" s="105"/>
      <c r="DA134" s="105"/>
      <c r="DB134" s="105"/>
      <c r="DC134" s="105"/>
      <c r="DD134" s="105"/>
      <c r="DE134" s="105"/>
      <c r="DF134" s="105"/>
      <c r="DG134" s="105"/>
      <c r="DH134" s="105"/>
      <c r="DI134" s="105"/>
      <c r="DJ134" s="105"/>
      <c r="DK134" s="105"/>
      <c r="DL134" s="105"/>
      <c r="DM134" s="105"/>
      <c r="DN134" s="105"/>
      <c r="DO134" s="105"/>
      <c r="DP134" s="105"/>
      <c r="DQ134" s="105"/>
      <c r="DR134" s="105"/>
      <c r="DS134" s="105"/>
      <c r="DT134" s="105"/>
      <c r="DU134" s="105"/>
      <c r="DV134" s="105"/>
      <c r="DW134" s="105"/>
      <c r="DX134" s="105"/>
      <c r="DY134" s="105"/>
      <c r="DZ134" s="105"/>
      <c r="EA134" s="105"/>
      <c r="EB134" s="105"/>
      <c r="EC134" s="105"/>
      <c r="ED134" s="105"/>
      <c r="EE134" s="105"/>
      <c r="EF134" s="105"/>
      <c r="EG134" s="105"/>
      <c r="EH134" s="105"/>
      <c r="EI134" s="105"/>
      <c r="EJ134" s="105"/>
      <c r="EK134" s="105"/>
      <c r="EL134" s="105"/>
      <c r="EM134" s="105"/>
      <c r="EN134" s="105"/>
      <c r="EO134" s="105"/>
      <c r="EP134" s="105"/>
      <c r="EQ134" s="105"/>
      <c r="ER134" s="105"/>
      <c r="ES134" s="105"/>
      <c r="ET134" s="105"/>
      <c r="EU134" s="105"/>
      <c r="EV134" s="105"/>
      <c r="EW134" s="105"/>
      <c r="EX134" s="105"/>
      <c r="EY134" s="105"/>
      <c r="EZ134" s="105"/>
      <c r="FA134" s="105"/>
      <c r="FB134" s="105"/>
      <c r="FC134" s="105"/>
      <c r="FD134" s="105"/>
      <c r="FE134" s="105"/>
      <c r="FF134" s="105"/>
      <c r="FG134" s="105"/>
      <c r="FH134" s="105"/>
      <c r="FI134" s="105"/>
      <c r="FJ134" s="105"/>
      <c r="FK134" s="105"/>
      <c r="FL134" s="105"/>
      <c r="FM134" s="105"/>
      <c r="FN134" s="105"/>
      <c r="FO134" s="105"/>
      <c r="FP134" s="105"/>
      <c r="FQ134" s="105"/>
      <c r="FR134" s="105"/>
      <c r="FS134" s="105"/>
      <c r="FT134" s="105"/>
      <c r="FU134" s="105"/>
      <c r="FV134" s="105"/>
      <c r="FW134" s="105"/>
      <c r="FX134" s="105"/>
      <c r="FY134" s="105"/>
      <c r="FZ134" s="105"/>
      <c r="GA134" s="105"/>
      <c r="GB134" s="105"/>
      <c r="GC134" s="105"/>
      <c r="GD134" s="105"/>
      <c r="GE134" s="105"/>
      <c r="GF134" s="105"/>
      <c r="GG134" s="105"/>
      <c r="GH134" s="105"/>
      <c r="GI134" s="105"/>
      <c r="GJ134" s="105"/>
      <c r="GK134" s="105"/>
      <c r="GL134" s="105"/>
      <c r="GM134" s="105"/>
      <c r="GN134" s="105"/>
      <c r="GO134" s="105"/>
      <c r="GP134" s="105"/>
      <c r="GQ134" s="105"/>
      <c r="GR134" s="105"/>
      <c r="GS134" s="105"/>
      <c r="GT134" s="105"/>
      <c r="GU134" s="105"/>
      <c r="GV134" s="105"/>
      <c r="GW134" s="105"/>
      <c r="GX134" s="105"/>
      <c r="GY134" s="105"/>
      <c r="GZ134" s="105"/>
      <c r="HA134" s="105"/>
      <c r="HB134" s="105"/>
      <c r="HC134" s="105"/>
      <c r="HD134" s="105"/>
      <c r="HE134" s="105"/>
      <c r="HF134" s="105"/>
      <c r="HG134" s="105"/>
      <c r="HH134" s="105"/>
      <c r="HI134" s="105"/>
      <c r="HJ134" s="105"/>
      <c r="HK134" s="105"/>
      <c r="HL134" s="105"/>
      <c r="HM134" s="105"/>
      <c r="HN134" s="105"/>
      <c r="HO134" s="105"/>
      <c r="HP134" s="105"/>
      <c r="HQ134" s="105"/>
      <c r="HR134" s="105"/>
      <c r="HS134" s="105"/>
      <c r="HT134" s="105"/>
      <c r="HU134" s="105"/>
    </row>
    <row r="135" spans="1:229" ht="12" customHeight="1" x14ac:dyDescent="0.25">
      <c r="A135" s="94"/>
      <c r="B135" s="94"/>
      <c r="C135" s="94"/>
      <c r="D135" s="94"/>
      <c r="E135" s="94"/>
      <c r="F135" s="94"/>
      <c r="G135" s="94"/>
      <c r="H135" s="94"/>
      <c r="I135" s="94"/>
      <c r="J135" s="94"/>
      <c r="K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c r="AR135" s="94"/>
      <c r="AS135" s="94"/>
      <c r="AT135" s="94"/>
      <c r="AU135" s="94"/>
      <c r="AV135" s="104"/>
      <c r="AW135" s="104"/>
      <c r="AX135" s="104"/>
      <c r="AY135" s="104"/>
      <c r="AZ135" s="104"/>
      <c r="BA135" s="104"/>
      <c r="BB135" s="104"/>
      <c r="BC135" s="104"/>
      <c r="BD135" s="104"/>
      <c r="BE135" s="104"/>
      <c r="BF135" s="104"/>
      <c r="BG135" s="104"/>
      <c r="BH135" s="105"/>
      <c r="BI135" s="105"/>
      <c r="BJ135" s="105"/>
      <c r="BK135" s="105"/>
      <c r="BL135" s="105"/>
      <c r="BM135" s="105"/>
      <c r="BN135" s="105"/>
      <c r="BO135" s="105"/>
      <c r="BP135" s="105"/>
      <c r="BQ135" s="105"/>
      <c r="BR135" s="105"/>
      <c r="BS135" s="105"/>
      <c r="BT135" s="105"/>
      <c r="BU135" s="105"/>
      <c r="BV135" s="105"/>
      <c r="BW135" s="105"/>
      <c r="BX135" s="105"/>
      <c r="BY135" s="105"/>
      <c r="BZ135" s="105"/>
      <c r="CA135" s="105"/>
      <c r="CB135" s="105"/>
      <c r="CC135" s="105"/>
      <c r="CD135" s="105"/>
      <c r="CE135" s="105"/>
      <c r="CF135" s="105"/>
      <c r="CG135" s="105"/>
      <c r="CH135" s="105"/>
      <c r="CI135" s="105"/>
      <c r="CJ135" s="105"/>
      <c r="CK135" s="105"/>
      <c r="CL135" s="105"/>
      <c r="CM135" s="105"/>
      <c r="CN135" s="105"/>
      <c r="CO135" s="105"/>
      <c r="CP135" s="105"/>
      <c r="CQ135" s="105"/>
      <c r="CR135" s="105"/>
      <c r="CS135" s="105"/>
      <c r="CT135" s="105"/>
      <c r="CU135" s="105"/>
      <c r="CV135" s="105"/>
      <c r="CW135" s="105"/>
      <c r="CX135" s="105"/>
      <c r="CY135" s="105"/>
      <c r="CZ135" s="105"/>
      <c r="DA135" s="105"/>
      <c r="DB135" s="105"/>
      <c r="DC135" s="105"/>
      <c r="DD135" s="105"/>
      <c r="DE135" s="105"/>
      <c r="DF135" s="105"/>
      <c r="DG135" s="105"/>
      <c r="DH135" s="105"/>
      <c r="DI135" s="105"/>
      <c r="DJ135" s="105"/>
      <c r="DK135" s="105"/>
      <c r="DL135" s="105"/>
      <c r="DM135" s="105"/>
      <c r="DN135" s="105"/>
      <c r="DO135" s="105"/>
      <c r="DP135" s="105"/>
      <c r="DQ135" s="105"/>
      <c r="DR135" s="105"/>
      <c r="DS135" s="105"/>
      <c r="DT135" s="105"/>
      <c r="DU135" s="105"/>
      <c r="DV135" s="105"/>
      <c r="DW135" s="105"/>
      <c r="DX135" s="105"/>
      <c r="DY135" s="105"/>
      <c r="DZ135" s="105"/>
      <c r="EA135" s="105"/>
      <c r="EB135" s="105"/>
      <c r="EC135" s="105"/>
      <c r="ED135" s="105"/>
      <c r="EE135" s="105"/>
      <c r="EF135" s="105"/>
      <c r="EG135" s="105"/>
      <c r="EH135" s="105"/>
      <c r="EI135" s="105"/>
      <c r="EJ135" s="105"/>
      <c r="EK135" s="105"/>
      <c r="EL135" s="105"/>
      <c r="EM135" s="105"/>
      <c r="EN135" s="105"/>
      <c r="EO135" s="105"/>
      <c r="EP135" s="105"/>
      <c r="EQ135" s="105"/>
      <c r="ER135" s="105"/>
      <c r="ES135" s="105"/>
      <c r="ET135" s="105"/>
      <c r="EU135" s="105"/>
      <c r="EV135" s="105"/>
      <c r="EW135" s="105"/>
      <c r="EX135" s="105"/>
      <c r="EY135" s="105"/>
      <c r="EZ135" s="105"/>
      <c r="FA135" s="105"/>
      <c r="FB135" s="105"/>
      <c r="FC135" s="105"/>
      <c r="FD135" s="105"/>
      <c r="FE135" s="105"/>
      <c r="FF135" s="105"/>
      <c r="FG135" s="105"/>
      <c r="FH135" s="105"/>
      <c r="FI135" s="105"/>
      <c r="FJ135" s="105"/>
      <c r="FK135" s="105"/>
      <c r="FL135" s="105"/>
      <c r="FM135" s="105"/>
      <c r="FN135" s="105"/>
      <c r="FO135" s="105"/>
      <c r="FP135" s="105"/>
      <c r="FQ135" s="105"/>
      <c r="FR135" s="105"/>
      <c r="FS135" s="105"/>
      <c r="FT135" s="105"/>
      <c r="FU135" s="105"/>
      <c r="FV135" s="105"/>
      <c r="FW135" s="105"/>
      <c r="FX135" s="105"/>
      <c r="FY135" s="105"/>
      <c r="FZ135" s="105"/>
      <c r="GA135" s="105"/>
      <c r="GB135" s="105"/>
      <c r="GC135" s="105"/>
      <c r="GD135" s="105"/>
      <c r="GE135" s="105"/>
      <c r="GF135" s="105"/>
      <c r="GG135" s="105"/>
      <c r="GH135" s="105"/>
      <c r="GI135" s="105"/>
      <c r="GJ135" s="105"/>
      <c r="GK135" s="105"/>
      <c r="GL135" s="105"/>
      <c r="GM135" s="105"/>
      <c r="GN135" s="105"/>
      <c r="GO135" s="105"/>
      <c r="GP135" s="105"/>
      <c r="GQ135" s="105"/>
      <c r="GR135" s="105"/>
      <c r="GS135" s="105"/>
      <c r="GT135" s="105"/>
      <c r="GU135" s="105"/>
      <c r="GV135" s="105"/>
      <c r="GW135" s="105"/>
      <c r="GX135" s="105"/>
      <c r="GY135" s="105"/>
      <c r="GZ135" s="105"/>
      <c r="HA135" s="105"/>
      <c r="HB135" s="105"/>
      <c r="HC135" s="105"/>
      <c r="HD135" s="105"/>
      <c r="HE135" s="105"/>
      <c r="HF135" s="105"/>
      <c r="HG135" s="105"/>
      <c r="HH135" s="105"/>
      <c r="HI135" s="105"/>
      <c r="HJ135" s="105"/>
      <c r="HK135" s="105"/>
      <c r="HL135" s="105"/>
      <c r="HM135" s="105"/>
      <c r="HN135" s="105"/>
      <c r="HO135" s="105"/>
      <c r="HP135" s="105"/>
      <c r="HQ135" s="105"/>
      <c r="HR135" s="105"/>
      <c r="HS135" s="105"/>
      <c r="HT135" s="105"/>
      <c r="HU135" s="105"/>
    </row>
    <row r="136" spans="1:229" ht="12" customHeight="1" x14ac:dyDescent="0.25">
      <c r="A136" s="94"/>
      <c r="B136" s="94"/>
      <c r="C136" s="94"/>
      <c r="D136" s="94"/>
      <c r="E136" s="94"/>
      <c r="F136" s="94"/>
      <c r="G136" s="94"/>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104"/>
      <c r="AW136" s="104"/>
      <c r="AX136" s="104"/>
      <c r="AY136" s="104"/>
      <c r="AZ136" s="104"/>
      <c r="BA136" s="104"/>
      <c r="BB136" s="104"/>
      <c r="BC136" s="104"/>
      <c r="BD136" s="104"/>
      <c r="BE136" s="104"/>
      <c r="BF136" s="104"/>
      <c r="BG136" s="104"/>
      <c r="BH136" s="105"/>
      <c r="BI136" s="105"/>
      <c r="BJ136" s="105"/>
      <c r="BK136" s="105"/>
      <c r="BL136" s="105"/>
      <c r="BM136" s="105"/>
      <c r="BN136" s="105"/>
      <c r="BO136" s="105"/>
      <c r="BP136" s="105"/>
      <c r="BQ136" s="105"/>
      <c r="BR136" s="105"/>
      <c r="BS136" s="105"/>
      <c r="BT136" s="105"/>
      <c r="BU136" s="105"/>
      <c r="BV136" s="105"/>
      <c r="BW136" s="105"/>
      <c r="BX136" s="105"/>
      <c r="BY136" s="105"/>
      <c r="BZ136" s="105"/>
      <c r="CA136" s="105"/>
      <c r="CB136" s="105"/>
      <c r="CC136" s="105"/>
      <c r="CD136" s="105"/>
      <c r="CE136" s="105"/>
      <c r="CF136" s="105"/>
      <c r="CG136" s="105"/>
      <c r="CH136" s="105"/>
      <c r="CI136" s="105"/>
      <c r="CJ136" s="105"/>
      <c r="CK136" s="105"/>
      <c r="CL136" s="105"/>
      <c r="CM136" s="105"/>
      <c r="CN136" s="105"/>
      <c r="CO136" s="105"/>
      <c r="CP136" s="105"/>
      <c r="CQ136" s="105"/>
      <c r="CR136" s="105"/>
      <c r="CS136" s="105"/>
      <c r="CT136" s="105"/>
      <c r="CU136" s="105"/>
      <c r="CV136" s="105"/>
      <c r="CW136" s="105"/>
      <c r="CX136" s="105"/>
      <c r="CY136" s="105"/>
      <c r="CZ136" s="105"/>
      <c r="DA136" s="105"/>
      <c r="DB136" s="105"/>
      <c r="DC136" s="105"/>
      <c r="DD136" s="105"/>
      <c r="DE136" s="105"/>
      <c r="DF136" s="105"/>
      <c r="DG136" s="105"/>
      <c r="DH136" s="105"/>
      <c r="DI136" s="105"/>
      <c r="DJ136" s="105"/>
      <c r="DK136" s="105"/>
      <c r="DL136" s="105"/>
      <c r="DM136" s="105"/>
      <c r="DN136" s="105"/>
      <c r="DO136" s="105"/>
      <c r="DP136" s="105"/>
      <c r="DQ136" s="105"/>
      <c r="DR136" s="105"/>
      <c r="DS136" s="105"/>
      <c r="DT136" s="105"/>
      <c r="DU136" s="105"/>
      <c r="DV136" s="105"/>
      <c r="DW136" s="105"/>
      <c r="DX136" s="105"/>
      <c r="DY136" s="105"/>
      <c r="DZ136" s="105"/>
      <c r="EA136" s="105"/>
      <c r="EB136" s="105"/>
      <c r="EC136" s="105"/>
      <c r="ED136" s="105"/>
      <c r="EE136" s="105"/>
      <c r="EF136" s="105"/>
      <c r="EG136" s="105"/>
      <c r="EH136" s="105"/>
      <c r="EI136" s="105"/>
      <c r="EJ136" s="105"/>
      <c r="EK136" s="105"/>
      <c r="EL136" s="105"/>
      <c r="EM136" s="105"/>
      <c r="EN136" s="105"/>
      <c r="EO136" s="105"/>
      <c r="EP136" s="105"/>
      <c r="EQ136" s="105"/>
      <c r="ER136" s="105"/>
      <c r="ES136" s="105"/>
      <c r="ET136" s="105"/>
      <c r="EU136" s="105"/>
      <c r="EV136" s="105"/>
      <c r="EW136" s="105"/>
      <c r="EX136" s="105"/>
      <c r="EY136" s="105"/>
      <c r="EZ136" s="105"/>
      <c r="FA136" s="105"/>
      <c r="FB136" s="105"/>
      <c r="FC136" s="105"/>
      <c r="FD136" s="105"/>
      <c r="FE136" s="105"/>
      <c r="FF136" s="105"/>
      <c r="FG136" s="105"/>
      <c r="FH136" s="105"/>
      <c r="FI136" s="105"/>
      <c r="FJ136" s="105"/>
      <c r="FK136" s="105"/>
      <c r="FL136" s="105"/>
      <c r="FM136" s="105"/>
      <c r="FN136" s="105"/>
      <c r="FO136" s="105"/>
      <c r="FP136" s="105"/>
      <c r="FQ136" s="105"/>
      <c r="FR136" s="105"/>
      <c r="FS136" s="105"/>
      <c r="FT136" s="105"/>
      <c r="FU136" s="105"/>
      <c r="FV136" s="105"/>
      <c r="FW136" s="105"/>
      <c r="FX136" s="105"/>
      <c r="FY136" s="105"/>
      <c r="FZ136" s="105"/>
      <c r="GA136" s="105"/>
      <c r="GB136" s="105"/>
      <c r="GC136" s="105"/>
      <c r="GD136" s="105"/>
      <c r="GE136" s="105"/>
      <c r="GF136" s="105"/>
      <c r="GG136" s="105"/>
      <c r="GH136" s="105"/>
      <c r="GI136" s="105"/>
      <c r="GJ136" s="105"/>
      <c r="GK136" s="105"/>
      <c r="GL136" s="105"/>
      <c r="GM136" s="105"/>
      <c r="GN136" s="105"/>
      <c r="GO136" s="105"/>
      <c r="GP136" s="105"/>
      <c r="GQ136" s="105"/>
      <c r="GR136" s="105"/>
      <c r="GS136" s="105"/>
      <c r="GT136" s="105"/>
      <c r="GU136" s="105"/>
      <c r="GV136" s="105"/>
      <c r="GW136" s="105"/>
      <c r="GX136" s="105"/>
      <c r="GY136" s="105"/>
      <c r="GZ136" s="105"/>
      <c r="HA136" s="105"/>
      <c r="HB136" s="105"/>
      <c r="HC136" s="105"/>
      <c r="HD136" s="105"/>
      <c r="HE136" s="105"/>
      <c r="HF136" s="105"/>
      <c r="HG136" s="105"/>
      <c r="HH136" s="105"/>
      <c r="HI136" s="105"/>
      <c r="HJ136" s="105"/>
      <c r="HK136" s="105"/>
      <c r="HL136" s="105"/>
      <c r="HM136" s="105"/>
      <c r="HN136" s="105"/>
      <c r="HO136" s="105"/>
      <c r="HP136" s="105"/>
      <c r="HQ136" s="105"/>
      <c r="HR136" s="105"/>
      <c r="HS136" s="105"/>
      <c r="HT136" s="105"/>
      <c r="HU136" s="105"/>
    </row>
    <row r="137" spans="1:229" ht="12" customHeight="1" x14ac:dyDescent="0.25">
      <c r="A137" s="94"/>
      <c r="B137" s="94"/>
      <c r="C137" s="94"/>
      <c r="D137" s="94"/>
      <c r="E137" s="94"/>
      <c r="F137" s="94"/>
      <c r="G137" s="94"/>
      <c r="H137" s="94"/>
      <c r="I137" s="94"/>
      <c r="J137" s="94"/>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c r="AS137" s="94"/>
      <c r="AT137" s="94"/>
      <c r="AU137" s="94"/>
      <c r="AV137" s="104"/>
      <c r="AW137" s="104"/>
      <c r="AX137" s="104"/>
      <c r="AY137" s="104"/>
      <c r="AZ137" s="104"/>
      <c r="BA137" s="104"/>
      <c r="BB137" s="104"/>
      <c r="BC137" s="104"/>
      <c r="BD137" s="104"/>
      <c r="BE137" s="104"/>
      <c r="BF137" s="104"/>
      <c r="BG137" s="104"/>
      <c r="BH137" s="105"/>
      <c r="BI137" s="105"/>
      <c r="BJ137" s="105"/>
      <c r="BK137" s="105"/>
      <c r="BL137" s="105"/>
      <c r="BM137" s="105"/>
      <c r="BN137" s="105"/>
      <c r="BO137" s="105"/>
      <c r="BP137" s="105"/>
      <c r="BQ137" s="105"/>
      <c r="BR137" s="105"/>
      <c r="BS137" s="105"/>
      <c r="BT137" s="105"/>
      <c r="BU137" s="105"/>
      <c r="BV137" s="105"/>
      <c r="BW137" s="105"/>
      <c r="BX137" s="105"/>
      <c r="BY137" s="105"/>
      <c r="BZ137" s="105"/>
      <c r="CA137" s="105"/>
      <c r="CB137" s="105"/>
      <c r="CC137" s="105"/>
      <c r="CD137" s="105"/>
      <c r="CE137" s="105"/>
      <c r="CF137" s="105"/>
      <c r="CG137" s="105"/>
      <c r="CH137" s="105"/>
      <c r="CI137" s="105"/>
      <c r="CJ137" s="105"/>
      <c r="CK137" s="105"/>
      <c r="CL137" s="105"/>
      <c r="CM137" s="105"/>
      <c r="CN137" s="105"/>
      <c r="CO137" s="105"/>
      <c r="CP137" s="105"/>
      <c r="CQ137" s="105"/>
      <c r="CR137" s="105"/>
      <c r="CS137" s="105"/>
      <c r="CT137" s="105"/>
      <c r="CU137" s="105"/>
      <c r="CV137" s="105"/>
      <c r="CW137" s="105"/>
      <c r="CX137" s="105"/>
      <c r="CY137" s="105"/>
      <c r="CZ137" s="105"/>
      <c r="DA137" s="105"/>
      <c r="DB137" s="105"/>
      <c r="DC137" s="105"/>
      <c r="DD137" s="105"/>
      <c r="DE137" s="105"/>
      <c r="DF137" s="105"/>
      <c r="DG137" s="105"/>
      <c r="DH137" s="105"/>
      <c r="DI137" s="105"/>
      <c r="DJ137" s="105"/>
      <c r="DK137" s="105"/>
      <c r="DL137" s="105"/>
      <c r="DM137" s="105"/>
      <c r="DN137" s="105"/>
      <c r="DO137" s="105"/>
      <c r="DP137" s="105"/>
      <c r="DQ137" s="105"/>
      <c r="DR137" s="105"/>
      <c r="DS137" s="105"/>
      <c r="DT137" s="105"/>
      <c r="DU137" s="105"/>
      <c r="DV137" s="105"/>
      <c r="DW137" s="105"/>
      <c r="DX137" s="105"/>
      <c r="DY137" s="105"/>
      <c r="DZ137" s="105"/>
      <c r="EA137" s="105"/>
      <c r="EB137" s="105"/>
      <c r="EC137" s="105"/>
      <c r="ED137" s="105"/>
      <c r="EE137" s="105"/>
      <c r="EF137" s="105"/>
      <c r="EG137" s="105"/>
      <c r="EH137" s="105"/>
      <c r="EI137" s="105"/>
      <c r="EJ137" s="105"/>
      <c r="EK137" s="105"/>
      <c r="EL137" s="105"/>
      <c r="EM137" s="105"/>
      <c r="EN137" s="105"/>
      <c r="EO137" s="105"/>
      <c r="EP137" s="105"/>
      <c r="EQ137" s="105"/>
      <c r="ER137" s="105"/>
      <c r="ES137" s="105"/>
      <c r="ET137" s="105"/>
      <c r="EU137" s="105"/>
      <c r="EV137" s="105"/>
      <c r="EW137" s="105"/>
      <c r="EX137" s="105"/>
      <c r="EY137" s="105"/>
      <c r="EZ137" s="105"/>
      <c r="FA137" s="105"/>
      <c r="FB137" s="105"/>
      <c r="FC137" s="105"/>
      <c r="FD137" s="105"/>
      <c r="FE137" s="105"/>
      <c r="FF137" s="105"/>
      <c r="FG137" s="105"/>
      <c r="FH137" s="105"/>
      <c r="FI137" s="105"/>
      <c r="FJ137" s="105"/>
      <c r="FK137" s="105"/>
      <c r="FL137" s="105"/>
      <c r="FM137" s="105"/>
      <c r="FN137" s="105"/>
      <c r="FO137" s="105"/>
      <c r="FP137" s="105"/>
      <c r="FQ137" s="105"/>
      <c r="FR137" s="105"/>
      <c r="FS137" s="105"/>
      <c r="FT137" s="105"/>
      <c r="FU137" s="105"/>
      <c r="FV137" s="105"/>
      <c r="FW137" s="105"/>
      <c r="FX137" s="105"/>
      <c r="FY137" s="105"/>
      <c r="FZ137" s="105"/>
      <c r="GA137" s="105"/>
      <c r="GB137" s="105"/>
      <c r="GC137" s="105"/>
      <c r="GD137" s="105"/>
      <c r="GE137" s="105"/>
      <c r="GF137" s="105"/>
      <c r="GG137" s="105"/>
      <c r="GH137" s="105"/>
      <c r="GI137" s="105"/>
      <c r="GJ137" s="105"/>
      <c r="GK137" s="105"/>
      <c r="GL137" s="105"/>
      <c r="GM137" s="105"/>
      <c r="GN137" s="105"/>
      <c r="GO137" s="105"/>
      <c r="GP137" s="105"/>
      <c r="GQ137" s="105"/>
      <c r="GR137" s="105"/>
      <c r="GS137" s="105"/>
      <c r="GT137" s="105"/>
      <c r="GU137" s="105"/>
      <c r="GV137" s="105"/>
      <c r="GW137" s="105"/>
      <c r="GX137" s="105"/>
      <c r="GY137" s="105"/>
      <c r="GZ137" s="105"/>
      <c r="HA137" s="105"/>
      <c r="HB137" s="105"/>
      <c r="HC137" s="105"/>
      <c r="HD137" s="105"/>
      <c r="HE137" s="105"/>
      <c r="HF137" s="105"/>
      <c r="HG137" s="105"/>
      <c r="HH137" s="105"/>
      <c r="HI137" s="105"/>
      <c r="HJ137" s="105"/>
      <c r="HK137" s="105"/>
      <c r="HL137" s="105"/>
      <c r="HM137" s="105"/>
      <c r="HN137" s="105"/>
      <c r="HO137" s="105"/>
      <c r="HP137" s="105"/>
      <c r="HQ137" s="105"/>
      <c r="HR137" s="105"/>
      <c r="HS137" s="105"/>
      <c r="HT137" s="105"/>
      <c r="HU137" s="105"/>
    </row>
    <row r="138" spans="1:229" ht="12" customHeight="1" x14ac:dyDescent="0.25">
      <c r="A138" s="94"/>
      <c r="B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104"/>
      <c r="AW138" s="104"/>
      <c r="AX138" s="104"/>
      <c r="AY138" s="104"/>
      <c r="AZ138" s="104"/>
      <c r="BA138" s="104"/>
      <c r="BB138" s="104"/>
      <c r="BC138" s="104"/>
      <c r="BD138" s="104"/>
      <c r="BE138" s="104"/>
      <c r="BF138" s="104"/>
      <c r="BG138" s="104"/>
      <c r="BH138" s="105"/>
      <c r="BI138" s="105"/>
      <c r="BJ138" s="105"/>
      <c r="BK138" s="105"/>
      <c r="BL138" s="105"/>
      <c r="BM138" s="105"/>
      <c r="BN138" s="105"/>
      <c r="BO138" s="105"/>
      <c r="BP138" s="105"/>
      <c r="BQ138" s="105"/>
      <c r="BR138" s="105"/>
      <c r="BS138" s="105"/>
      <c r="BT138" s="105"/>
      <c r="BU138" s="105"/>
      <c r="BV138" s="105"/>
      <c r="BW138" s="105"/>
      <c r="BX138" s="105"/>
      <c r="BY138" s="105"/>
      <c r="BZ138" s="105"/>
      <c r="CA138" s="105"/>
      <c r="CB138" s="105"/>
      <c r="CC138" s="105"/>
      <c r="CD138" s="105"/>
      <c r="CE138" s="105"/>
      <c r="CF138" s="105"/>
      <c r="CG138" s="105"/>
      <c r="CH138" s="105"/>
      <c r="CI138" s="105"/>
      <c r="CJ138" s="105"/>
      <c r="CK138" s="105"/>
      <c r="CL138" s="105"/>
      <c r="CM138" s="105"/>
      <c r="CN138" s="105"/>
      <c r="CO138" s="105"/>
      <c r="CP138" s="105"/>
      <c r="CQ138" s="105"/>
      <c r="CR138" s="105"/>
      <c r="CS138" s="105"/>
      <c r="CT138" s="105"/>
      <c r="CU138" s="105"/>
      <c r="CV138" s="105"/>
      <c r="CW138" s="105"/>
      <c r="CX138" s="105"/>
      <c r="CY138" s="105"/>
      <c r="CZ138" s="105"/>
      <c r="DA138" s="105"/>
      <c r="DB138" s="105"/>
      <c r="DC138" s="105"/>
      <c r="DD138" s="105"/>
      <c r="DE138" s="105"/>
      <c r="DF138" s="105"/>
      <c r="DG138" s="105"/>
      <c r="DH138" s="105"/>
      <c r="DI138" s="105"/>
      <c r="DJ138" s="105"/>
      <c r="DK138" s="105"/>
      <c r="DL138" s="105"/>
      <c r="DM138" s="105"/>
      <c r="DN138" s="105"/>
      <c r="DO138" s="105"/>
      <c r="DP138" s="105"/>
      <c r="DQ138" s="105"/>
      <c r="DR138" s="105"/>
      <c r="DS138" s="105"/>
      <c r="DT138" s="105"/>
      <c r="DU138" s="105"/>
      <c r="DV138" s="105"/>
      <c r="DW138" s="105"/>
      <c r="DX138" s="105"/>
      <c r="DY138" s="105"/>
      <c r="DZ138" s="105"/>
      <c r="EA138" s="105"/>
      <c r="EB138" s="105"/>
      <c r="EC138" s="105"/>
      <c r="ED138" s="105"/>
      <c r="EE138" s="105"/>
      <c r="EF138" s="105"/>
      <c r="EG138" s="105"/>
      <c r="EH138" s="105"/>
      <c r="EI138" s="105"/>
      <c r="EJ138" s="105"/>
      <c r="EK138" s="105"/>
      <c r="EL138" s="105"/>
      <c r="EM138" s="105"/>
      <c r="EN138" s="105"/>
      <c r="EO138" s="105"/>
      <c r="EP138" s="105"/>
      <c r="EQ138" s="105"/>
      <c r="ER138" s="105"/>
      <c r="ES138" s="105"/>
      <c r="ET138" s="105"/>
      <c r="EU138" s="105"/>
      <c r="EV138" s="105"/>
      <c r="EW138" s="105"/>
      <c r="EX138" s="105"/>
      <c r="EY138" s="105"/>
      <c r="EZ138" s="105"/>
      <c r="FA138" s="105"/>
      <c r="FB138" s="105"/>
      <c r="FC138" s="105"/>
      <c r="FD138" s="105"/>
      <c r="FE138" s="105"/>
      <c r="FF138" s="105"/>
      <c r="FG138" s="105"/>
      <c r="FH138" s="105"/>
      <c r="FI138" s="105"/>
      <c r="FJ138" s="105"/>
      <c r="FK138" s="105"/>
      <c r="FL138" s="105"/>
      <c r="FM138" s="105"/>
      <c r="FN138" s="105"/>
      <c r="FO138" s="105"/>
      <c r="FP138" s="105"/>
      <c r="FQ138" s="105"/>
      <c r="FR138" s="105"/>
      <c r="FS138" s="105"/>
      <c r="FT138" s="105"/>
      <c r="FU138" s="105"/>
      <c r="FV138" s="105"/>
      <c r="FW138" s="105"/>
      <c r="FX138" s="105"/>
      <c r="FY138" s="105"/>
      <c r="FZ138" s="105"/>
      <c r="GA138" s="105"/>
      <c r="GB138" s="105"/>
      <c r="GC138" s="105"/>
      <c r="GD138" s="105"/>
      <c r="GE138" s="105"/>
      <c r="GF138" s="105"/>
      <c r="GG138" s="105"/>
      <c r="GH138" s="105"/>
      <c r="GI138" s="105"/>
      <c r="GJ138" s="105"/>
      <c r="GK138" s="105"/>
      <c r="GL138" s="105"/>
      <c r="GM138" s="105"/>
      <c r="GN138" s="105"/>
      <c r="GO138" s="105"/>
      <c r="GP138" s="105"/>
      <c r="GQ138" s="105"/>
      <c r="GR138" s="105"/>
      <c r="GS138" s="105"/>
      <c r="GT138" s="105"/>
      <c r="GU138" s="105"/>
      <c r="GV138" s="105"/>
      <c r="GW138" s="105"/>
      <c r="GX138" s="105"/>
      <c r="GY138" s="105"/>
      <c r="GZ138" s="105"/>
      <c r="HA138" s="105"/>
      <c r="HB138" s="105"/>
      <c r="HC138" s="105"/>
      <c r="HD138" s="105"/>
      <c r="HE138" s="105"/>
      <c r="HF138" s="105"/>
      <c r="HG138" s="105"/>
      <c r="HH138" s="105"/>
      <c r="HI138" s="105"/>
      <c r="HJ138" s="105"/>
      <c r="HK138" s="105"/>
      <c r="HL138" s="105"/>
      <c r="HM138" s="105"/>
      <c r="HN138" s="105"/>
      <c r="HO138" s="105"/>
      <c r="HP138" s="105"/>
      <c r="HQ138" s="105"/>
      <c r="HR138" s="105"/>
      <c r="HS138" s="105"/>
      <c r="HT138" s="105"/>
      <c r="HU138" s="105"/>
    </row>
    <row r="139" spans="1:229" ht="12" customHeight="1" x14ac:dyDescent="0.25">
      <c r="A139" s="94"/>
      <c r="B139" s="94"/>
      <c r="C139" s="94"/>
      <c r="D139" s="94"/>
      <c r="E139" s="94"/>
      <c r="F139" s="94"/>
      <c r="G139" s="94"/>
      <c r="H139" s="94"/>
      <c r="I139" s="94"/>
      <c r="J139" s="94"/>
      <c r="K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104"/>
      <c r="AW139" s="104"/>
      <c r="AX139" s="104"/>
      <c r="AY139" s="104"/>
      <c r="AZ139" s="104"/>
      <c r="BA139" s="104"/>
      <c r="BB139" s="104"/>
      <c r="BC139" s="104"/>
      <c r="BD139" s="104"/>
      <c r="BE139" s="104"/>
      <c r="BF139" s="104"/>
      <c r="BG139" s="104"/>
      <c r="BH139" s="105"/>
      <c r="BI139" s="105"/>
      <c r="BJ139" s="105"/>
      <c r="BK139" s="105"/>
      <c r="BL139" s="105"/>
      <c r="BM139" s="105"/>
      <c r="BN139" s="105"/>
      <c r="BO139" s="105"/>
      <c r="BP139" s="105"/>
      <c r="BQ139" s="105"/>
      <c r="BR139" s="105"/>
      <c r="BS139" s="105"/>
      <c r="BT139" s="105"/>
      <c r="BU139" s="105"/>
      <c r="BV139" s="105"/>
      <c r="BW139" s="105"/>
      <c r="BX139" s="105"/>
      <c r="BY139" s="105"/>
      <c r="BZ139" s="105"/>
      <c r="CA139" s="105"/>
      <c r="CB139" s="105"/>
      <c r="CC139" s="105"/>
      <c r="CD139" s="105"/>
      <c r="CE139" s="105"/>
      <c r="CF139" s="105"/>
      <c r="CG139" s="105"/>
      <c r="CH139" s="105"/>
      <c r="CI139" s="105"/>
      <c r="CJ139" s="105"/>
      <c r="CK139" s="105"/>
      <c r="CL139" s="105"/>
      <c r="CM139" s="105"/>
      <c r="CN139" s="105"/>
      <c r="CO139" s="105"/>
      <c r="CP139" s="105"/>
      <c r="CQ139" s="105"/>
      <c r="CR139" s="105"/>
      <c r="CS139" s="105"/>
      <c r="CT139" s="105"/>
      <c r="CU139" s="105"/>
      <c r="CV139" s="105"/>
      <c r="CW139" s="105"/>
      <c r="CX139" s="105"/>
      <c r="CY139" s="105"/>
      <c r="CZ139" s="105"/>
      <c r="DA139" s="105"/>
      <c r="DB139" s="105"/>
      <c r="DC139" s="105"/>
      <c r="DD139" s="105"/>
      <c r="DE139" s="105"/>
      <c r="DF139" s="105"/>
      <c r="DG139" s="105"/>
      <c r="DH139" s="105"/>
      <c r="DI139" s="105"/>
      <c r="DJ139" s="105"/>
      <c r="DK139" s="105"/>
      <c r="DL139" s="105"/>
      <c r="DM139" s="105"/>
      <c r="DN139" s="105"/>
      <c r="DO139" s="105"/>
      <c r="DP139" s="105"/>
      <c r="DQ139" s="105"/>
      <c r="DR139" s="105"/>
      <c r="DS139" s="105"/>
      <c r="DT139" s="105"/>
      <c r="DU139" s="105"/>
      <c r="DV139" s="105"/>
      <c r="DW139" s="105"/>
      <c r="DX139" s="105"/>
      <c r="DY139" s="105"/>
      <c r="DZ139" s="105"/>
      <c r="EA139" s="105"/>
      <c r="EB139" s="105"/>
      <c r="EC139" s="105"/>
      <c r="ED139" s="105"/>
      <c r="EE139" s="105"/>
      <c r="EF139" s="105"/>
      <c r="EG139" s="105"/>
      <c r="EH139" s="105"/>
      <c r="EI139" s="105"/>
      <c r="EJ139" s="105"/>
      <c r="EK139" s="105"/>
      <c r="EL139" s="105"/>
      <c r="EM139" s="105"/>
      <c r="EN139" s="105"/>
      <c r="EO139" s="105"/>
      <c r="EP139" s="105"/>
      <c r="EQ139" s="105"/>
      <c r="ER139" s="105"/>
      <c r="ES139" s="105"/>
      <c r="ET139" s="105"/>
      <c r="EU139" s="105"/>
      <c r="EV139" s="105"/>
      <c r="EW139" s="105"/>
      <c r="EX139" s="105"/>
      <c r="EY139" s="105"/>
      <c r="EZ139" s="105"/>
      <c r="FA139" s="105"/>
      <c r="FB139" s="105"/>
      <c r="FC139" s="105"/>
      <c r="FD139" s="105"/>
      <c r="FE139" s="105"/>
      <c r="FF139" s="105"/>
      <c r="FG139" s="105"/>
      <c r="FH139" s="105"/>
      <c r="FI139" s="105"/>
      <c r="FJ139" s="105"/>
      <c r="FK139" s="105"/>
      <c r="FL139" s="105"/>
      <c r="FM139" s="105"/>
      <c r="FN139" s="105"/>
      <c r="FO139" s="105"/>
      <c r="FP139" s="105"/>
      <c r="FQ139" s="105"/>
      <c r="FR139" s="105"/>
      <c r="FS139" s="105"/>
      <c r="FT139" s="105"/>
      <c r="FU139" s="105"/>
      <c r="FV139" s="105"/>
      <c r="FW139" s="105"/>
      <c r="FX139" s="105"/>
      <c r="FY139" s="105"/>
      <c r="FZ139" s="105"/>
      <c r="GA139" s="105"/>
      <c r="GB139" s="105"/>
      <c r="GC139" s="105"/>
      <c r="GD139" s="105"/>
      <c r="GE139" s="105"/>
      <c r="GF139" s="105"/>
      <c r="GG139" s="105"/>
      <c r="GH139" s="105"/>
      <c r="GI139" s="105"/>
      <c r="GJ139" s="105"/>
      <c r="GK139" s="105"/>
      <c r="GL139" s="105"/>
      <c r="GM139" s="105"/>
      <c r="GN139" s="105"/>
      <c r="GO139" s="105"/>
      <c r="GP139" s="105"/>
      <c r="GQ139" s="105"/>
      <c r="GR139" s="105"/>
      <c r="GS139" s="105"/>
      <c r="GT139" s="105"/>
      <c r="GU139" s="105"/>
      <c r="GV139" s="105"/>
      <c r="GW139" s="105"/>
      <c r="GX139" s="105"/>
      <c r="GY139" s="105"/>
      <c r="GZ139" s="105"/>
      <c r="HA139" s="105"/>
      <c r="HB139" s="105"/>
      <c r="HC139" s="105"/>
      <c r="HD139" s="105"/>
      <c r="HE139" s="105"/>
      <c r="HF139" s="105"/>
      <c r="HG139" s="105"/>
      <c r="HH139" s="105"/>
      <c r="HI139" s="105"/>
      <c r="HJ139" s="105"/>
      <c r="HK139" s="105"/>
      <c r="HL139" s="105"/>
      <c r="HM139" s="105"/>
      <c r="HN139" s="105"/>
      <c r="HO139" s="105"/>
      <c r="HP139" s="105"/>
      <c r="HQ139" s="105"/>
      <c r="HR139" s="105"/>
      <c r="HS139" s="105"/>
      <c r="HT139" s="105"/>
      <c r="HU139" s="105"/>
    </row>
    <row r="140" spans="1:229" ht="12" customHeight="1" x14ac:dyDescent="0.25">
      <c r="A140" s="94"/>
      <c r="B140" s="94"/>
      <c r="C140" s="94"/>
      <c r="D140" s="94"/>
      <c r="E140" s="94"/>
      <c r="F140" s="94"/>
      <c r="G140" s="94"/>
      <c r="H140" s="94"/>
      <c r="I140" s="94"/>
      <c r="J140" s="94"/>
      <c r="K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c r="AR140" s="94"/>
      <c r="AS140" s="94"/>
      <c r="AT140" s="94"/>
      <c r="AU140" s="94"/>
      <c r="AV140" s="104"/>
      <c r="AW140" s="104"/>
      <c r="AX140" s="104"/>
      <c r="AY140" s="104"/>
      <c r="AZ140" s="104"/>
      <c r="BA140" s="104"/>
      <c r="BB140" s="104"/>
      <c r="BC140" s="104"/>
      <c r="BD140" s="104"/>
      <c r="BE140" s="104"/>
      <c r="BF140" s="104"/>
      <c r="BG140" s="104"/>
      <c r="BH140" s="105"/>
      <c r="BI140" s="105"/>
      <c r="BJ140" s="105"/>
      <c r="BK140" s="105"/>
      <c r="BL140" s="105"/>
      <c r="BM140" s="105"/>
      <c r="BN140" s="105"/>
      <c r="BO140" s="105"/>
      <c r="BP140" s="105"/>
      <c r="BQ140" s="105"/>
      <c r="BR140" s="105"/>
      <c r="BS140" s="105"/>
      <c r="BT140" s="105"/>
      <c r="BU140" s="105"/>
      <c r="BV140" s="105"/>
      <c r="BW140" s="105"/>
      <c r="BX140" s="105"/>
      <c r="BY140" s="105"/>
      <c r="BZ140" s="105"/>
      <c r="CA140" s="105"/>
      <c r="CB140" s="105"/>
      <c r="CC140" s="105"/>
      <c r="CD140" s="105"/>
      <c r="CE140" s="105"/>
      <c r="CF140" s="105"/>
      <c r="CG140" s="105"/>
      <c r="CH140" s="105"/>
      <c r="CI140" s="105"/>
      <c r="CJ140" s="105"/>
      <c r="CK140" s="105"/>
      <c r="CL140" s="105"/>
      <c r="CM140" s="105"/>
      <c r="CN140" s="105"/>
      <c r="CO140" s="105"/>
      <c r="CP140" s="105"/>
      <c r="CQ140" s="105"/>
      <c r="CR140" s="105"/>
      <c r="CS140" s="105"/>
      <c r="CT140" s="105"/>
      <c r="CU140" s="105"/>
      <c r="CV140" s="105"/>
      <c r="CW140" s="105"/>
      <c r="CX140" s="105"/>
      <c r="CY140" s="105"/>
      <c r="CZ140" s="105"/>
      <c r="DA140" s="105"/>
      <c r="DB140" s="105"/>
      <c r="DC140" s="105"/>
      <c r="DD140" s="105"/>
      <c r="DE140" s="105"/>
      <c r="DF140" s="105"/>
      <c r="DG140" s="105"/>
      <c r="DH140" s="105"/>
      <c r="DI140" s="105"/>
      <c r="DJ140" s="105"/>
      <c r="DK140" s="105"/>
      <c r="DL140" s="105"/>
      <c r="DM140" s="105"/>
      <c r="DN140" s="105"/>
      <c r="DO140" s="105"/>
      <c r="DP140" s="105"/>
      <c r="DQ140" s="105"/>
      <c r="DR140" s="105"/>
      <c r="DS140" s="105"/>
      <c r="DT140" s="105"/>
      <c r="DU140" s="105"/>
      <c r="DV140" s="105"/>
      <c r="DW140" s="105"/>
      <c r="DX140" s="105"/>
      <c r="DY140" s="105"/>
      <c r="DZ140" s="105"/>
      <c r="EA140" s="105"/>
      <c r="EB140" s="105"/>
      <c r="EC140" s="105"/>
      <c r="ED140" s="105"/>
      <c r="EE140" s="105"/>
      <c r="EF140" s="105"/>
      <c r="EG140" s="105"/>
      <c r="EH140" s="105"/>
      <c r="EI140" s="105"/>
      <c r="EJ140" s="105"/>
      <c r="EK140" s="105"/>
      <c r="EL140" s="105"/>
      <c r="EM140" s="105"/>
      <c r="EN140" s="105"/>
      <c r="EO140" s="105"/>
      <c r="EP140" s="105"/>
      <c r="EQ140" s="105"/>
      <c r="ER140" s="105"/>
      <c r="ES140" s="105"/>
      <c r="ET140" s="105"/>
      <c r="EU140" s="105"/>
      <c r="EV140" s="105"/>
      <c r="EW140" s="105"/>
      <c r="EX140" s="105"/>
      <c r="EY140" s="105"/>
      <c r="EZ140" s="105"/>
      <c r="FA140" s="105"/>
      <c r="FB140" s="105"/>
      <c r="FC140" s="105"/>
      <c r="FD140" s="105"/>
      <c r="FE140" s="105"/>
      <c r="FF140" s="105"/>
      <c r="FG140" s="105"/>
      <c r="FH140" s="105"/>
      <c r="FI140" s="105"/>
      <c r="FJ140" s="105"/>
      <c r="FK140" s="105"/>
      <c r="FL140" s="105"/>
      <c r="FM140" s="105"/>
      <c r="FN140" s="105"/>
      <c r="FO140" s="105"/>
      <c r="FP140" s="105"/>
      <c r="FQ140" s="105"/>
      <c r="FR140" s="105"/>
      <c r="FS140" s="105"/>
      <c r="FT140" s="105"/>
      <c r="FU140" s="105"/>
      <c r="FV140" s="105"/>
      <c r="FW140" s="105"/>
      <c r="FX140" s="105"/>
      <c r="FY140" s="105"/>
      <c r="FZ140" s="105"/>
      <c r="GA140" s="105"/>
      <c r="GB140" s="105"/>
      <c r="GC140" s="105"/>
      <c r="GD140" s="105"/>
      <c r="GE140" s="105"/>
      <c r="GF140" s="105"/>
      <c r="GG140" s="105"/>
      <c r="GH140" s="105"/>
      <c r="GI140" s="105"/>
      <c r="GJ140" s="105"/>
      <c r="GK140" s="105"/>
      <c r="GL140" s="105"/>
      <c r="GM140" s="105"/>
      <c r="GN140" s="105"/>
      <c r="GO140" s="105"/>
      <c r="GP140" s="105"/>
      <c r="GQ140" s="105"/>
      <c r="GR140" s="105"/>
      <c r="GS140" s="105"/>
      <c r="GT140" s="105"/>
      <c r="GU140" s="105"/>
      <c r="GV140" s="105"/>
      <c r="GW140" s="105"/>
      <c r="GX140" s="105"/>
      <c r="GY140" s="105"/>
      <c r="GZ140" s="105"/>
      <c r="HA140" s="105"/>
      <c r="HB140" s="105"/>
      <c r="HC140" s="105"/>
      <c r="HD140" s="105"/>
      <c r="HE140" s="105"/>
      <c r="HF140" s="105"/>
      <c r="HG140" s="105"/>
      <c r="HH140" s="105"/>
      <c r="HI140" s="105"/>
      <c r="HJ140" s="105"/>
      <c r="HK140" s="105"/>
      <c r="HL140" s="105"/>
      <c r="HM140" s="105"/>
      <c r="HN140" s="105"/>
      <c r="HO140" s="105"/>
      <c r="HP140" s="105"/>
      <c r="HQ140" s="105"/>
      <c r="HR140" s="105"/>
      <c r="HS140" s="105"/>
      <c r="HT140" s="105"/>
      <c r="HU140" s="105"/>
    </row>
    <row r="141" spans="1:229" ht="12" customHeight="1" x14ac:dyDescent="0.25">
      <c r="A141" s="94"/>
      <c r="B141" s="94"/>
      <c r="C141" s="94"/>
      <c r="D141" s="94"/>
      <c r="E141" s="94"/>
      <c r="F141" s="94"/>
      <c r="G141" s="94"/>
      <c r="H141" s="94"/>
      <c r="I141" s="94"/>
      <c r="J141" s="94"/>
      <c r="K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c r="AR141" s="94"/>
      <c r="AS141" s="94"/>
      <c r="AT141" s="94"/>
      <c r="AU141" s="94"/>
      <c r="AV141" s="104"/>
      <c r="AW141" s="104"/>
      <c r="AX141" s="104"/>
      <c r="AY141" s="104"/>
      <c r="AZ141" s="104"/>
      <c r="BA141" s="104"/>
      <c r="BB141" s="104"/>
      <c r="BC141" s="104"/>
      <c r="BD141" s="104"/>
      <c r="BE141" s="104"/>
      <c r="BF141" s="104"/>
      <c r="BG141" s="104"/>
      <c r="BH141" s="105"/>
      <c r="BI141" s="105"/>
      <c r="BJ141" s="105"/>
      <c r="BK141" s="105"/>
      <c r="BL141" s="105"/>
      <c r="BM141" s="105"/>
      <c r="BN141" s="105"/>
      <c r="BO141" s="105"/>
      <c r="BP141" s="105"/>
      <c r="BQ141" s="105"/>
      <c r="BR141" s="105"/>
      <c r="BS141" s="105"/>
      <c r="BT141" s="105"/>
      <c r="BU141" s="105"/>
      <c r="BV141" s="105"/>
      <c r="BW141" s="105"/>
      <c r="BX141" s="105"/>
      <c r="BY141" s="105"/>
      <c r="BZ141" s="105"/>
      <c r="CA141" s="105"/>
      <c r="CB141" s="105"/>
      <c r="CC141" s="105"/>
      <c r="CD141" s="105"/>
      <c r="CE141" s="105"/>
      <c r="CF141" s="105"/>
      <c r="CG141" s="105"/>
      <c r="CH141" s="105"/>
      <c r="CI141" s="105"/>
      <c r="CJ141" s="105"/>
      <c r="CK141" s="105"/>
      <c r="CL141" s="105"/>
      <c r="CM141" s="105"/>
      <c r="CN141" s="105"/>
      <c r="CO141" s="105"/>
      <c r="CP141" s="105"/>
      <c r="CQ141" s="105"/>
      <c r="CR141" s="105"/>
      <c r="CS141" s="105"/>
      <c r="CT141" s="105"/>
      <c r="CU141" s="105"/>
      <c r="CV141" s="105"/>
      <c r="CW141" s="105"/>
      <c r="CX141" s="105"/>
      <c r="CY141" s="105"/>
      <c r="CZ141" s="105"/>
      <c r="DA141" s="105"/>
      <c r="DB141" s="105"/>
      <c r="DC141" s="105"/>
      <c r="DD141" s="105"/>
      <c r="DE141" s="105"/>
      <c r="DF141" s="105"/>
      <c r="DG141" s="105"/>
      <c r="DH141" s="105"/>
      <c r="DI141" s="105"/>
      <c r="DJ141" s="105"/>
      <c r="DK141" s="105"/>
      <c r="DL141" s="105"/>
      <c r="DM141" s="105"/>
      <c r="DN141" s="105"/>
      <c r="DO141" s="105"/>
      <c r="DP141" s="105"/>
      <c r="DQ141" s="105"/>
      <c r="DR141" s="105"/>
      <c r="DS141" s="105"/>
      <c r="DT141" s="105"/>
      <c r="DU141" s="105"/>
      <c r="DV141" s="105"/>
      <c r="DW141" s="105"/>
      <c r="DX141" s="105"/>
      <c r="DY141" s="105"/>
      <c r="DZ141" s="105"/>
      <c r="EA141" s="105"/>
      <c r="EB141" s="105"/>
      <c r="EC141" s="105"/>
      <c r="ED141" s="105"/>
      <c r="EE141" s="105"/>
      <c r="EF141" s="105"/>
      <c r="EG141" s="105"/>
      <c r="EH141" s="105"/>
      <c r="EI141" s="105"/>
      <c r="EJ141" s="105"/>
      <c r="EK141" s="105"/>
      <c r="EL141" s="105"/>
      <c r="EM141" s="105"/>
      <c r="EN141" s="105"/>
      <c r="EO141" s="105"/>
      <c r="EP141" s="105"/>
      <c r="EQ141" s="105"/>
      <c r="ER141" s="105"/>
      <c r="ES141" s="105"/>
      <c r="ET141" s="105"/>
      <c r="EU141" s="105"/>
      <c r="EV141" s="105"/>
      <c r="EW141" s="105"/>
      <c r="EX141" s="105"/>
      <c r="EY141" s="105"/>
      <c r="EZ141" s="105"/>
      <c r="FA141" s="105"/>
      <c r="FB141" s="105"/>
      <c r="FC141" s="105"/>
      <c r="FD141" s="105"/>
      <c r="FE141" s="105"/>
      <c r="FF141" s="105"/>
      <c r="FG141" s="105"/>
      <c r="FH141" s="105"/>
      <c r="FI141" s="105"/>
      <c r="FJ141" s="105"/>
      <c r="FK141" s="105"/>
      <c r="FL141" s="105"/>
      <c r="FM141" s="105"/>
      <c r="FN141" s="105"/>
      <c r="FO141" s="105"/>
      <c r="FP141" s="105"/>
      <c r="FQ141" s="105"/>
      <c r="FR141" s="105"/>
      <c r="FS141" s="105"/>
      <c r="FT141" s="105"/>
      <c r="FU141" s="105"/>
      <c r="FV141" s="105"/>
      <c r="FW141" s="105"/>
      <c r="FX141" s="105"/>
      <c r="FY141" s="105"/>
      <c r="FZ141" s="105"/>
      <c r="GA141" s="105"/>
      <c r="GB141" s="105"/>
      <c r="GC141" s="105"/>
      <c r="GD141" s="105"/>
      <c r="GE141" s="105"/>
      <c r="GF141" s="105"/>
      <c r="GG141" s="105"/>
      <c r="GH141" s="105"/>
      <c r="GI141" s="105"/>
      <c r="GJ141" s="105"/>
      <c r="GK141" s="105"/>
      <c r="GL141" s="105"/>
      <c r="GM141" s="105"/>
      <c r="GN141" s="105"/>
      <c r="GO141" s="105"/>
      <c r="GP141" s="105"/>
      <c r="GQ141" s="105"/>
      <c r="GR141" s="105"/>
      <c r="GS141" s="105"/>
      <c r="GT141" s="105"/>
      <c r="GU141" s="105"/>
      <c r="GV141" s="105"/>
      <c r="GW141" s="105"/>
      <c r="GX141" s="105"/>
      <c r="GY141" s="105"/>
      <c r="GZ141" s="105"/>
      <c r="HA141" s="105"/>
      <c r="HB141" s="105"/>
      <c r="HC141" s="105"/>
      <c r="HD141" s="105"/>
      <c r="HE141" s="105"/>
      <c r="HF141" s="105"/>
      <c r="HG141" s="105"/>
      <c r="HH141" s="105"/>
      <c r="HI141" s="105"/>
      <c r="HJ141" s="105"/>
      <c r="HK141" s="105"/>
      <c r="HL141" s="105"/>
      <c r="HM141" s="105"/>
      <c r="HN141" s="105"/>
      <c r="HO141" s="105"/>
      <c r="HP141" s="105"/>
      <c r="HQ141" s="105"/>
      <c r="HR141" s="105"/>
      <c r="HS141" s="105"/>
      <c r="HT141" s="105"/>
      <c r="HU141" s="105"/>
    </row>
    <row r="142" spans="1:229" ht="12" customHeight="1" x14ac:dyDescent="0.25">
      <c r="A142" s="94"/>
      <c r="B142" s="94"/>
      <c r="C142" s="94"/>
      <c r="D142" s="94"/>
      <c r="E142" s="94"/>
      <c r="F142" s="94"/>
      <c r="G142" s="94"/>
      <c r="H142" s="94"/>
      <c r="I142" s="94"/>
      <c r="J142" s="94"/>
      <c r="K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c r="AR142" s="94"/>
      <c r="AS142" s="94"/>
      <c r="AT142" s="94"/>
      <c r="AU142" s="94"/>
      <c r="AV142" s="104"/>
      <c r="AW142" s="104"/>
      <c r="AX142" s="104"/>
      <c r="AY142" s="104"/>
      <c r="AZ142" s="104"/>
      <c r="BA142" s="104"/>
      <c r="BB142" s="104"/>
      <c r="BC142" s="104"/>
      <c r="BD142" s="104"/>
      <c r="BE142" s="104"/>
      <c r="BF142" s="104"/>
      <c r="BG142" s="104"/>
      <c r="BH142" s="105"/>
      <c r="BI142" s="105"/>
      <c r="BJ142" s="105"/>
      <c r="BK142" s="105"/>
      <c r="BL142" s="105"/>
      <c r="BM142" s="105"/>
      <c r="BN142" s="105"/>
      <c r="BO142" s="105"/>
      <c r="BP142" s="105"/>
      <c r="BQ142" s="105"/>
      <c r="BR142" s="105"/>
      <c r="BS142" s="105"/>
      <c r="BT142" s="105"/>
      <c r="BU142" s="105"/>
      <c r="BV142" s="105"/>
      <c r="BW142" s="105"/>
      <c r="BX142" s="105"/>
      <c r="BY142" s="105"/>
      <c r="BZ142" s="105"/>
      <c r="CA142" s="105"/>
      <c r="CB142" s="105"/>
      <c r="CC142" s="105"/>
      <c r="CD142" s="105"/>
      <c r="CE142" s="105"/>
      <c r="CF142" s="105"/>
      <c r="CG142" s="105"/>
      <c r="CH142" s="105"/>
      <c r="CI142" s="105"/>
      <c r="CJ142" s="105"/>
      <c r="CK142" s="105"/>
      <c r="CL142" s="105"/>
      <c r="CM142" s="105"/>
      <c r="CN142" s="105"/>
      <c r="CO142" s="105"/>
      <c r="CP142" s="105"/>
      <c r="CQ142" s="105"/>
      <c r="CR142" s="105"/>
      <c r="CS142" s="105"/>
      <c r="CT142" s="105"/>
      <c r="CU142" s="105"/>
      <c r="CV142" s="105"/>
      <c r="CW142" s="105"/>
      <c r="CX142" s="105"/>
      <c r="CY142" s="105"/>
      <c r="CZ142" s="105"/>
      <c r="DA142" s="105"/>
      <c r="DB142" s="105"/>
      <c r="DC142" s="105"/>
      <c r="DD142" s="105"/>
      <c r="DE142" s="105"/>
      <c r="DF142" s="105"/>
      <c r="DG142" s="105"/>
      <c r="DH142" s="105"/>
      <c r="DI142" s="105"/>
      <c r="DJ142" s="105"/>
      <c r="DK142" s="105"/>
      <c r="DL142" s="105"/>
      <c r="DM142" s="105"/>
      <c r="DN142" s="105"/>
      <c r="DO142" s="105"/>
      <c r="DP142" s="105"/>
      <c r="DQ142" s="105"/>
      <c r="DR142" s="105"/>
      <c r="DS142" s="105"/>
      <c r="DT142" s="105"/>
      <c r="DU142" s="105"/>
      <c r="DV142" s="105"/>
      <c r="DW142" s="105"/>
      <c r="DX142" s="105"/>
      <c r="DY142" s="105"/>
      <c r="DZ142" s="105"/>
      <c r="EA142" s="105"/>
      <c r="EB142" s="105"/>
      <c r="EC142" s="105"/>
      <c r="ED142" s="105"/>
      <c r="EE142" s="105"/>
      <c r="EF142" s="105"/>
      <c r="EG142" s="105"/>
      <c r="EH142" s="105"/>
      <c r="EI142" s="105"/>
      <c r="EJ142" s="105"/>
      <c r="EK142" s="105"/>
      <c r="EL142" s="105"/>
      <c r="EM142" s="105"/>
      <c r="EN142" s="105"/>
      <c r="EO142" s="105"/>
      <c r="EP142" s="105"/>
      <c r="EQ142" s="105"/>
      <c r="ER142" s="105"/>
      <c r="ES142" s="105"/>
      <c r="ET142" s="105"/>
      <c r="EU142" s="105"/>
      <c r="EV142" s="105"/>
      <c r="EW142" s="105"/>
      <c r="EX142" s="105"/>
      <c r="EY142" s="105"/>
      <c r="EZ142" s="105"/>
      <c r="FA142" s="105"/>
      <c r="FB142" s="105"/>
      <c r="FC142" s="105"/>
      <c r="FD142" s="105"/>
      <c r="FE142" s="105"/>
      <c r="FF142" s="105"/>
      <c r="FG142" s="105"/>
      <c r="FH142" s="105"/>
      <c r="FI142" s="105"/>
      <c r="FJ142" s="105"/>
      <c r="FK142" s="105"/>
      <c r="FL142" s="105"/>
      <c r="FM142" s="105"/>
      <c r="FN142" s="105"/>
      <c r="FO142" s="105"/>
      <c r="FP142" s="105"/>
      <c r="FQ142" s="105"/>
      <c r="FR142" s="105"/>
      <c r="FS142" s="105"/>
      <c r="FT142" s="105"/>
      <c r="FU142" s="105"/>
      <c r="FV142" s="105"/>
      <c r="FW142" s="105"/>
      <c r="FX142" s="105"/>
      <c r="FY142" s="105"/>
      <c r="FZ142" s="105"/>
      <c r="GA142" s="105"/>
      <c r="GB142" s="105"/>
      <c r="GC142" s="105"/>
      <c r="GD142" s="105"/>
      <c r="GE142" s="105"/>
      <c r="GF142" s="105"/>
      <c r="GG142" s="105"/>
      <c r="GH142" s="105"/>
      <c r="GI142" s="105"/>
      <c r="GJ142" s="105"/>
      <c r="GK142" s="105"/>
      <c r="GL142" s="105"/>
      <c r="GM142" s="105"/>
      <c r="GN142" s="105"/>
      <c r="GO142" s="105"/>
      <c r="GP142" s="105"/>
      <c r="GQ142" s="105"/>
      <c r="GR142" s="105"/>
      <c r="GS142" s="105"/>
      <c r="GT142" s="105"/>
      <c r="GU142" s="105"/>
      <c r="GV142" s="105"/>
      <c r="GW142" s="105"/>
      <c r="GX142" s="105"/>
      <c r="GY142" s="105"/>
      <c r="GZ142" s="105"/>
      <c r="HA142" s="105"/>
      <c r="HB142" s="105"/>
      <c r="HC142" s="105"/>
      <c r="HD142" s="105"/>
      <c r="HE142" s="105"/>
      <c r="HF142" s="105"/>
      <c r="HG142" s="105"/>
      <c r="HH142" s="105"/>
      <c r="HI142" s="105"/>
      <c r="HJ142" s="105"/>
      <c r="HK142" s="105"/>
      <c r="HL142" s="105"/>
      <c r="HM142" s="105"/>
      <c r="HN142" s="105"/>
      <c r="HO142" s="105"/>
      <c r="HP142" s="105"/>
      <c r="HQ142" s="105"/>
      <c r="HR142" s="105"/>
      <c r="HS142" s="105"/>
      <c r="HT142" s="105"/>
      <c r="HU142" s="105"/>
    </row>
    <row r="143" spans="1:229" ht="12" customHeight="1" x14ac:dyDescent="0.25">
      <c r="A143" s="94"/>
      <c r="B143" s="94"/>
      <c r="C143" s="94"/>
      <c r="D143" s="94"/>
      <c r="E143" s="94"/>
      <c r="F143" s="94"/>
      <c r="G143" s="94"/>
      <c r="H143" s="94"/>
      <c r="I143" s="94"/>
      <c r="J143" s="94"/>
      <c r="K143" s="94"/>
      <c r="L143" s="94"/>
      <c r="M143" s="94"/>
      <c r="N143" s="94"/>
      <c r="O143" s="94"/>
      <c r="P143" s="94"/>
      <c r="Q143" s="94"/>
      <c r="R143" s="94"/>
      <c r="S143" s="94"/>
      <c r="T143" s="94"/>
      <c r="U143" s="94"/>
      <c r="V143" s="94"/>
      <c r="W143" s="94"/>
      <c r="X143" s="94"/>
      <c r="Y143" s="94"/>
      <c r="Z143" s="94"/>
      <c r="AA143" s="94"/>
      <c r="AB143" s="94"/>
      <c r="AC143" s="94"/>
      <c r="AD143" s="94"/>
      <c r="AE143" s="94"/>
      <c r="AF143" s="94"/>
      <c r="AG143" s="94"/>
      <c r="AH143" s="94"/>
      <c r="AI143" s="94"/>
      <c r="AJ143" s="94"/>
      <c r="AK143" s="94"/>
      <c r="AL143" s="94"/>
      <c r="AM143" s="94"/>
      <c r="AN143" s="94"/>
      <c r="AO143" s="94"/>
      <c r="AP143" s="94"/>
      <c r="AQ143" s="94"/>
      <c r="AR143" s="94"/>
      <c r="AS143" s="94"/>
      <c r="AT143" s="94"/>
      <c r="AU143" s="94"/>
      <c r="AV143" s="104"/>
      <c r="AW143" s="104"/>
      <c r="AX143" s="104"/>
      <c r="AY143" s="104"/>
      <c r="AZ143" s="104"/>
      <c r="BA143" s="104"/>
      <c r="BB143" s="104"/>
      <c r="BC143" s="104"/>
      <c r="BD143" s="104"/>
      <c r="BE143" s="104"/>
      <c r="BF143" s="104"/>
      <c r="BG143" s="104"/>
      <c r="BH143" s="105"/>
      <c r="BI143" s="105"/>
      <c r="BJ143" s="105"/>
      <c r="BK143" s="105"/>
      <c r="BL143" s="105"/>
      <c r="BM143" s="105"/>
      <c r="BN143" s="105"/>
      <c r="BO143" s="105"/>
      <c r="BP143" s="105"/>
      <c r="BQ143" s="105"/>
      <c r="BR143" s="105"/>
      <c r="BS143" s="105"/>
      <c r="BT143" s="105"/>
      <c r="BU143" s="105"/>
      <c r="BV143" s="105"/>
      <c r="BW143" s="105"/>
      <c r="BX143" s="105"/>
      <c r="BY143" s="105"/>
      <c r="BZ143" s="105"/>
      <c r="CA143" s="105"/>
      <c r="CB143" s="105"/>
      <c r="CC143" s="105"/>
      <c r="CD143" s="105"/>
      <c r="CE143" s="105"/>
      <c r="CF143" s="105"/>
      <c r="CG143" s="105"/>
      <c r="CH143" s="105"/>
      <c r="CI143" s="105"/>
      <c r="CJ143" s="105"/>
      <c r="CK143" s="105"/>
      <c r="CL143" s="105"/>
      <c r="CM143" s="105"/>
      <c r="CN143" s="105"/>
      <c r="CO143" s="105"/>
      <c r="CP143" s="105"/>
      <c r="CQ143" s="105"/>
      <c r="CR143" s="105"/>
      <c r="CS143" s="105"/>
      <c r="CT143" s="105"/>
      <c r="CU143" s="105"/>
      <c r="CV143" s="105"/>
      <c r="CW143" s="105"/>
      <c r="CX143" s="105"/>
      <c r="CY143" s="105"/>
      <c r="CZ143" s="105"/>
      <c r="DA143" s="105"/>
      <c r="DB143" s="105"/>
      <c r="DC143" s="105"/>
      <c r="DD143" s="105"/>
      <c r="DE143" s="105"/>
      <c r="DF143" s="105"/>
      <c r="DG143" s="105"/>
      <c r="DH143" s="105"/>
      <c r="DI143" s="105"/>
      <c r="DJ143" s="105"/>
      <c r="DK143" s="105"/>
      <c r="DL143" s="105"/>
      <c r="DM143" s="105"/>
      <c r="DN143" s="105"/>
      <c r="DO143" s="105"/>
      <c r="DP143" s="105"/>
      <c r="DQ143" s="105"/>
      <c r="DR143" s="105"/>
      <c r="DS143" s="105"/>
      <c r="DT143" s="105"/>
      <c r="DU143" s="105"/>
      <c r="DV143" s="105"/>
      <c r="DW143" s="105"/>
      <c r="DX143" s="105"/>
      <c r="DY143" s="105"/>
      <c r="DZ143" s="105"/>
      <c r="EA143" s="105"/>
      <c r="EB143" s="105"/>
      <c r="EC143" s="105"/>
      <c r="ED143" s="105"/>
      <c r="EE143" s="105"/>
      <c r="EF143" s="105"/>
      <c r="EG143" s="105"/>
      <c r="EH143" s="105"/>
      <c r="EI143" s="105"/>
      <c r="EJ143" s="105"/>
      <c r="EK143" s="105"/>
      <c r="EL143" s="105"/>
      <c r="EM143" s="105"/>
      <c r="EN143" s="105"/>
      <c r="EO143" s="105"/>
      <c r="EP143" s="105"/>
      <c r="EQ143" s="105"/>
      <c r="ER143" s="105"/>
      <c r="ES143" s="105"/>
      <c r="ET143" s="105"/>
      <c r="EU143" s="105"/>
      <c r="EV143" s="105"/>
      <c r="EW143" s="105"/>
      <c r="EX143" s="105"/>
      <c r="EY143" s="105"/>
      <c r="EZ143" s="105"/>
      <c r="FA143" s="105"/>
      <c r="FB143" s="105"/>
      <c r="FC143" s="105"/>
      <c r="FD143" s="105"/>
      <c r="FE143" s="105"/>
      <c r="FF143" s="105"/>
      <c r="FG143" s="105"/>
      <c r="FH143" s="105"/>
      <c r="FI143" s="105"/>
      <c r="FJ143" s="105"/>
      <c r="FK143" s="105"/>
      <c r="FL143" s="105"/>
      <c r="FM143" s="105"/>
      <c r="FN143" s="105"/>
      <c r="FO143" s="105"/>
      <c r="FP143" s="105"/>
      <c r="FQ143" s="105"/>
      <c r="FR143" s="105"/>
      <c r="FS143" s="105"/>
      <c r="FT143" s="105"/>
      <c r="FU143" s="105"/>
      <c r="FV143" s="105"/>
      <c r="FW143" s="105"/>
      <c r="FX143" s="105"/>
      <c r="FY143" s="105"/>
      <c r="FZ143" s="105"/>
      <c r="GA143" s="105"/>
      <c r="GB143" s="105"/>
      <c r="GC143" s="105"/>
      <c r="GD143" s="105"/>
      <c r="GE143" s="105"/>
      <c r="GF143" s="105"/>
      <c r="GG143" s="105"/>
      <c r="GH143" s="105"/>
      <c r="GI143" s="105"/>
      <c r="GJ143" s="105"/>
      <c r="GK143" s="105"/>
      <c r="GL143" s="105"/>
      <c r="GM143" s="105"/>
      <c r="GN143" s="105"/>
      <c r="GO143" s="105"/>
      <c r="GP143" s="105"/>
      <c r="GQ143" s="105"/>
      <c r="GR143" s="105"/>
      <c r="GS143" s="105"/>
      <c r="GT143" s="105"/>
      <c r="GU143" s="105"/>
      <c r="GV143" s="105"/>
      <c r="GW143" s="105"/>
      <c r="GX143" s="105"/>
      <c r="GY143" s="105"/>
      <c r="GZ143" s="105"/>
      <c r="HA143" s="105"/>
      <c r="HB143" s="105"/>
      <c r="HC143" s="105"/>
      <c r="HD143" s="105"/>
      <c r="HE143" s="105"/>
      <c r="HF143" s="105"/>
      <c r="HG143" s="105"/>
      <c r="HH143" s="105"/>
      <c r="HI143" s="105"/>
      <c r="HJ143" s="105"/>
      <c r="HK143" s="105"/>
      <c r="HL143" s="105"/>
      <c r="HM143" s="105"/>
      <c r="HN143" s="105"/>
      <c r="HO143" s="105"/>
      <c r="HP143" s="105"/>
      <c r="HQ143" s="105"/>
      <c r="HR143" s="105"/>
      <c r="HS143" s="105"/>
      <c r="HT143" s="105"/>
      <c r="HU143" s="105"/>
    </row>
    <row r="144" spans="1:229" ht="12" customHeight="1" x14ac:dyDescent="0.25">
      <c r="A144" s="94"/>
      <c r="B144" s="94"/>
      <c r="C144" s="94"/>
      <c r="D144" s="94"/>
      <c r="E144" s="94"/>
      <c r="F144" s="94"/>
      <c r="G144" s="94"/>
      <c r="H144" s="94"/>
      <c r="I144" s="94"/>
      <c r="J144" s="94"/>
      <c r="K144" s="94"/>
      <c r="L144" s="94"/>
      <c r="M144" s="94"/>
      <c r="N144" s="94"/>
      <c r="O144" s="94"/>
      <c r="P144" s="94"/>
      <c r="Q144" s="94"/>
      <c r="R144" s="94"/>
      <c r="S144" s="94"/>
      <c r="T144" s="94"/>
      <c r="U144" s="94"/>
      <c r="V144" s="94"/>
      <c r="W144" s="94"/>
      <c r="X144" s="94"/>
      <c r="Y144" s="94"/>
      <c r="Z144" s="94"/>
      <c r="AA144" s="94"/>
      <c r="AB144" s="94"/>
      <c r="AC144" s="94"/>
      <c r="AD144" s="94"/>
      <c r="AE144" s="94"/>
      <c r="AF144" s="94"/>
      <c r="AG144" s="94"/>
      <c r="AH144" s="94"/>
      <c r="AI144" s="94"/>
      <c r="AJ144" s="94"/>
      <c r="AK144" s="94"/>
      <c r="AL144" s="94"/>
      <c r="AM144" s="94"/>
      <c r="AN144" s="94"/>
      <c r="AO144" s="94"/>
      <c r="AP144" s="94"/>
      <c r="AQ144" s="94"/>
      <c r="AR144" s="94"/>
      <c r="AS144" s="94"/>
      <c r="AT144" s="94"/>
      <c r="AU144" s="94"/>
      <c r="AV144" s="104"/>
      <c r="AW144" s="104"/>
      <c r="AX144" s="104"/>
      <c r="AY144" s="104"/>
      <c r="AZ144" s="104"/>
      <c r="BA144" s="104"/>
      <c r="BB144" s="104"/>
      <c r="BC144" s="104"/>
      <c r="BD144" s="104"/>
      <c r="BE144" s="104"/>
      <c r="BF144" s="104"/>
      <c r="BG144" s="104"/>
      <c r="BH144" s="105"/>
      <c r="BI144" s="105"/>
      <c r="BJ144" s="105"/>
      <c r="BK144" s="105"/>
      <c r="BL144" s="105"/>
      <c r="BM144" s="105"/>
      <c r="BN144" s="105"/>
      <c r="BO144" s="105"/>
      <c r="BP144" s="105"/>
      <c r="BQ144" s="105"/>
      <c r="BR144" s="105"/>
      <c r="BS144" s="105"/>
      <c r="BT144" s="105"/>
      <c r="BU144" s="105"/>
      <c r="BV144" s="105"/>
      <c r="BW144" s="105"/>
      <c r="BX144" s="105"/>
      <c r="BY144" s="105"/>
      <c r="BZ144" s="105"/>
      <c r="CA144" s="105"/>
      <c r="CB144" s="105"/>
      <c r="CC144" s="105"/>
      <c r="CD144" s="105"/>
      <c r="CE144" s="105"/>
      <c r="CF144" s="105"/>
      <c r="CG144" s="105"/>
      <c r="CH144" s="105"/>
      <c r="CI144" s="105"/>
      <c r="CJ144" s="105"/>
      <c r="CK144" s="105"/>
      <c r="CL144" s="105"/>
      <c r="CM144" s="105"/>
      <c r="CN144" s="105"/>
      <c r="CO144" s="105"/>
      <c r="CP144" s="105"/>
      <c r="CQ144" s="105"/>
      <c r="CR144" s="105"/>
      <c r="CS144" s="105"/>
      <c r="CT144" s="105"/>
      <c r="CU144" s="105"/>
      <c r="CV144" s="105"/>
      <c r="CW144" s="105"/>
      <c r="CX144" s="105"/>
      <c r="CY144" s="105"/>
      <c r="CZ144" s="105"/>
      <c r="DA144" s="105"/>
      <c r="DB144" s="105"/>
      <c r="DC144" s="105"/>
      <c r="DD144" s="105"/>
      <c r="DE144" s="105"/>
      <c r="DF144" s="105"/>
      <c r="DG144" s="105"/>
      <c r="DH144" s="105"/>
      <c r="DI144" s="105"/>
      <c r="DJ144" s="105"/>
      <c r="DK144" s="105"/>
      <c r="DL144" s="105"/>
      <c r="DM144" s="105"/>
      <c r="DN144" s="105"/>
      <c r="DO144" s="105"/>
      <c r="DP144" s="105"/>
      <c r="DQ144" s="105"/>
      <c r="DR144" s="105"/>
      <c r="DS144" s="105"/>
      <c r="DT144" s="105"/>
      <c r="DU144" s="105"/>
      <c r="DV144" s="105"/>
      <c r="DW144" s="105"/>
      <c r="DX144" s="105"/>
      <c r="DY144" s="105"/>
      <c r="DZ144" s="105"/>
      <c r="EA144" s="105"/>
      <c r="EB144" s="105"/>
      <c r="EC144" s="105"/>
      <c r="ED144" s="105"/>
      <c r="EE144" s="105"/>
      <c r="EF144" s="105"/>
      <c r="EG144" s="105"/>
      <c r="EH144" s="105"/>
      <c r="EI144" s="105"/>
      <c r="EJ144" s="105"/>
      <c r="EK144" s="105"/>
      <c r="EL144" s="105"/>
      <c r="EM144" s="105"/>
      <c r="EN144" s="105"/>
      <c r="EO144" s="105"/>
      <c r="EP144" s="105"/>
      <c r="EQ144" s="105"/>
      <c r="ER144" s="105"/>
      <c r="ES144" s="105"/>
      <c r="ET144" s="105"/>
      <c r="EU144" s="105"/>
      <c r="EV144" s="105"/>
      <c r="EW144" s="105"/>
      <c r="EX144" s="105"/>
      <c r="EY144" s="105"/>
      <c r="EZ144" s="105"/>
      <c r="FA144" s="105"/>
      <c r="FB144" s="105"/>
      <c r="FC144" s="105"/>
      <c r="FD144" s="105"/>
      <c r="FE144" s="105"/>
      <c r="FF144" s="105"/>
      <c r="FG144" s="105"/>
      <c r="FH144" s="105"/>
      <c r="FI144" s="105"/>
      <c r="FJ144" s="105"/>
      <c r="FK144" s="105"/>
      <c r="FL144" s="105"/>
      <c r="FM144" s="105"/>
      <c r="FN144" s="105"/>
      <c r="FO144" s="105"/>
      <c r="FP144" s="105"/>
      <c r="FQ144" s="105"/>
      <c r="FR144" s="105"/>
      <c r="FS144" s="105"/>
      <c r="FT144" s="105"/>
      <c r="FU144" s="105"/>
      <c r="FV144" s="105"/>
      <c r="FW144" s="105"/>
      <c r="FX144" s="105"/>
      <c r="FY144" s="105"/>
      <c r="FZ144" s="105"/>
      <c r="GA144" s="105"/>
      <c r="GB144" s="105"/>
      <c r="GC144" s="105"/>
      <c r="GD144" s="105"/>
      <c r="GE144" s="105"/>
      <c r="GF144" s="105"/>
      <c r="GG144" s="105"/>
      <c r="GH144" s="105"/>
      <c r="GI144" s="105"/>
      <c r="GJ144" s="105"/>
      <c r="GK144" s="105"/>
      <c r="GL144" s="105"/>
      <c r="GM144" s="105"/>
      <c r="GN144" s="105"/>
      <c r="GO144" s="105"/>
      <c r="GP144" s="105"/>
      <c r="GQ144" s="105"/>
      <c r="GR144" s="105"/>
      <c r="GS144" s="105"/>
      <c r="GT144" s="105"/>
      <c r="GU144" s="105"/>
      <c r="GV144" s="105"/>
      <c r="GW144" s="105"/>
      <c r="GX144" s="105"/>
      <c r="GY144" s="105"/>
      <c r="GZ144" s="105"/>
      <c r="HA144" s="105"/>
      <c r="HB144" s="105"/>
      <c r="HC144" s="105"/>
      <c r="HD144" s="105"/>
      <c r="HE144" s="105"/>
      <c r="HF144" s="105"/>
      <c r="HG144" s="105"/>
      <c r="HH144" s="105"/>
      <c r="HI144" s="105"/>
      <c r="HJ144" s="105"/>
      <c r="HK144" s="105"/>
      <c r="HL144" s="105"/>
      <c r="HM144" s="105"/>
      <c r="HN144" s="105"/>
      <c r="HO144" s="105"/>
      <c r="HP144" s="105"/>
      <c r="HQ144" s="105"/>
      <c r="HR144" s="105"/>
      <c r="HS144" s="105"/>
      <c r="HT144" s="105"/>
      <c r="HU144" s="105"/>
    </row>
    <row r="145" spans="1:229" ht="12" customHeight="1" x14ac:dyDescent="0.25">
      <c r="A145" s="94"/>
      <c r="B145" s="94"/>
      <c r="C145" s="94"/>
      <c r="D145" s="94"/>
      <c r="E145" s="94"/>
      <c r="F145" s="94"/>
      <c r="G145" s="94"/>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c r="AS145" s="94"/>
      <c r="AT145" s="94"/>
      <c r="AU145" s="94"/>
      <c r="AV145" s="104"/>
      <c r="AW145" s="104"/>
      <c r="AX145" s="104"/>
      <c r="AY145" s="104"/>
      <c r="AZ145" s="104"/>
      <c r="BA145" s="104"/>
      <c r="BB145" s="104"/>
      <c r="BC145" s="104"/>
      <c r="BD145" s="104"/>
      <c r="BE145" s="104"/>
      <c r="BF145" s="104"/>
      <c r="BG145" s="104"/>
      <c r="BH145" s="105"/>
      <c r="BI145" s="105"/>
      <c r="BJ145" s="105"/>
      <c r="BK145" s="105"/>
      <c r="BL145" s="105"/>
      <c r="BM145" s="105"/>
      <c r="BN145" s="105"/>
      <c r="BO145" s="105"/>
      <c r="BP145" s="105"/>
      <c r="BQ145" s="105"/>
      <c r="BR145" s="105"/>
      <c r="BS145" s="105"/>
      <c r="BT145" s="105"/>
      <c r="BU145" s="105"/>
      <c r="BV145" s="105"/>
      <c r="BW145" s="105"/>
      <c r="BX145" s="105"/>
      <c r="BY145" s="105"/>
      <c r="BZ145" s="105"/>
      <c r="CA145" s="105"/>
      <c r="CB145" s="105"/>
      <c r="CC145" s="105"/>
      <c r="CD145" s="105"/>
      <c r="CE145" s="105"/>
      <c r="CF145" s="105"/>
      <c r="CG145" s="105"/>
      <c r="CH145" s="105"/>
      <c r="CI145" s="105"/>
      <c r="CJ145" s="105"/>
      <c r="CK145" s="105"/>
      <c r="CL145" s="105"/>
      <c r="CM145" s="105"/>
      <c r="CN145" s="105"/>
      <c r="CO145" s="105"/>
      <c r="CP145" s="105"/>
      <c r="CQ145" s="105"/>
      <c r="CR145" s="105"/>
      <c r="CS145" s="105"/>
      <c r="CT145" s="105"/>
      <c r="CU145" s="105"/>
      <c r="CV145" s="105"/>
      <c r="CW145" s="105"/>
      <c r="CX145" s="105"/>
      <c r="CY145" s="105"/>
      <c r="CZ145" s="105"/>
      <c r="DA145" s="105"/>
      <c r="DB145" s="105"/>
      <c r="DC145" s="105"/>
      <c r="DD145" s="105"/>
      <c r="DE145" s="105"/>
      <c r="DF145" s="105"/>
      <c r="DG145" s="105"/>
      <c r="DH145" s="105"/>
      <c r="DI145" s="105"/>
      <c r="DJ145" s="105"/>
      <c r="DK145" s="105"/>
      <c r="DL145" s="105"/>
      <c r="DM145" s="105"/>
      <c r="DN145" s="105"/>
      <c r="DO145" s="105"/>
      <c r="DP145" s="105"/>
      <c r="DQ145" s="105"/>
      <c r="DR145" s="105"/>
      <c r="DS145" s="105"/>
      <c r="DT145" s="105"/>
      <c r="DU145" s="105"/>
      <c r="DV145" s="105"/>
      <c r="DW145" s="105"/>
      <c r="DX145" s="105"/>
      <c r="DY145" s="105"/>
      <c r="DZ145" s="105"/>
      <c r="EA145" s="105"/>
      <c r="EB145" s="105"/>
      <c r="EC145" s="105"/>
      <c r="ED145" s="105"/>
      <c r="EE145" s="105"/>
      <c r="EF145" s="105"/>
      <c r="EG145" s="105"/>
      <c r="EH145" s="105"/>
      <c r="EI145" s="105"/>
      <c r="EJ145" s="105"/>
      <c r="EK145" s="105"/>
      <c r="EL145" s="105"/>
      <c r="EM145" s="105"/>
      <c r="EN145" s="105"/>
      <c r="EO145" s="105"/>
      <c r="EP145" s="105"/>
      <c r="EQ145" s="105"/>
      <c r="ER145" s="105"/>
      <c r="ES145" s="105"/>
      <c r="ET145" s="105"/>
      <c r="EU145" s="105"/>
      <c r="EV145" s="105"/>
      <c r="EW145" s="105"/>
      <c r="EX145" s="105"/>
      <c r="EY145" s="105"/>
      <c r="EZ145" s="105"/>
      <c r="FA145" s="105"/>
      <c r="FB145" s="105"/>
      <c r="FC145" s="105"/>
      <c r="FD145" s="105"/>
      <c r="FE145" s="105"/>
      <c r="FF145" s="105"/>
      <c r="FG145" s="105"/>
      <c r="FH145" s="105"/>
      <c r="FI145" s="105"/>
      <c r="FJ145" s="105"/>
      <c r="FK145" s="105"/>
      <c r="FL145" s="105"/>
      <c r="FM145" s="105"/>
      <c r="FN145" s="105"/>
      <c r="FO145" s="105"/>
      <c r="FP145" s="105"/>
      <c r="FQ145" s="105"/>
      <c r="FR145" s="105"/>
      <c r="FS145" s="105"/>
      <c r="FT145" s="105"/>
      <c r="FU145" s="105"/>
      <c r="FV145" s="105"/>
      <c r="FW145" s="105"/>
      <c r="FX145" s="105"/>
      <c r="FY145" s="105"/>
      <c r="FZ145" s="105"/>
      <c r="GA145" s="105"/>
      <c r="GB145" s="105"/>
      <c r="GC145" s="105"/>
      <c r="GD145" s="105"/>
      <c r="GE145" s="105"/>
      <c r="GF145" s="105"/>
      <c r="GG145" s="105"/>
      <c r="GH145" s="105"/>
      <c r="GI145" s="105"/>
      <c r="GJ145" s="105"/>
      <c r="GK145" s="105"/>
      <c r="GL145" s="105"/>
      <c r="GM145" s="105"/>
      <c r="GN145" s="105"/>
      <c r="GO145" s="105"/>
      <c r="GP145" s="105"/>
      <c r="GQ145" s="105"/>
      <c r="GR145" s="105"/>
      <c r="GS145" s="105"/>
      <c r="GT145" s="105"/>
      <c r="GU145" s="105"/>
      <c r="GV145" s="105"/>
      <c r="GW145" s="105"/>
      <c r="GX145" s="105"/>
      <c r="GY145" s="105"/>
      <c r="GZ145" s="105"/>
      <c r="HA145" s="105"/>
      <c r="HB145" s="105"/>
      <c r="HC145" s="105"/>
      <c r="HD145" s="105"/>
      <c r="HE145" s="105"/>
      <c r="HF145" s="105"/>
      <c r="HG145" s="105"/>
      <c r="HH145" s="105"/>
      <c r="HI145" s="105"/>
      <c r="HJ145" s="105"/>
      <c r="HK145" s="105"/>
      <c r="HL145" s="105"/>
      <c r="HM145" s="105"/>
      <c r="HN145" s="105"/>
      <c r="HO145" s="105"/>
      <c r="HP145" s="105"/>
      <c r="HQ145" s="105"/>
      <c r="HR145" s="105"/>
      <c r="HS145" s="105"/>
      <c r="HT145" s="105"/>
      <c r="HU145" s="105"/>
    </row>
    <row r="146" spans="1:229" ht="12" customHeight="1" x14ac:dyDescent="0.25">
      <c r="A146" s="94"/>
      <c r="B146" s="94"/>
      <c r="C146" s="94"/>
      <c r="D146" s="94"/>
      <c r="E146" s="94"/>
      <c r="F146" s="94"/>
      <c r="G146" s="94"/>
      <c r="H146" s="94"/>
      <c r="I146" s="94"/>
      <c r="J146" s="94"/>
      <c r="K146" s="94"/>
      <c r="L146" s="94"/>
      <c r="M146" s="94"/>
      <c r="N146" s="94"/>
      <c r="O146" s="94"/>
      <c r="P146" s="94"/>
      <c r="Q146" s="94"/>
      <c r="R146" s="94"/>
      <c r="S146" s="94"/>
      <c r="T146" s="94"/>
      <c r="U146" s="94"/>
      <c r="V146" s="94"/>
      <c r="W146" s="94"/>
      <c r="X146" s="94"/>
      <c r="Y146" s="94"/>
      <c r="Z146" s="94"/>
      <c r="AA146" s="94"/>
      <c r="AB146" s="94"/>
      <c r="AC146" s="94"/>
      <c r="AD146" s="94"/>
      <c r="AE146" s="94"/>
      <c r="AF146" s="94"/>
      <c r="AG146" s="94"/>
      <c r="AH146" s="94"/>
      <c r="AI146" s="94"/>
      <c r="AJ146" s="94"/>
      <c r="AK146" s="94"/>
      <c r="AL146" s="94"/>
      <c r="AM146" s="94"/>
      <c r="AN146" s="94"/>
      <c r="AO146" s="94"/>
      <c r="AP146" s="94"/>
      <c r="AQ146" s="94"/>
      <c r="AR146" s="94"/>
      <c r="AS146" s="94"/>
      <c r="AT146" s="94"/>
      <c r="AU146" s="94"/>
      <c r="AV146" s="104"/>
      <c r="AW146" s="104"/>
      <c r="AX146" s="104"/>
      <c r="AY146" s="104"/>
      <c r="AZ146" s="104"/>
      <c r="BA146" s="104"/>
      <c r="BB146" s="104"/>
      <c r="BC146" s="104"/>
      <c r="BD146" s="104"/>
      <c r="BE146" s="104"/>
      <c r="BF146" s="104"/>
      <c r="BG146" s="104"/>
      <c r="BH146" s="105"/>
      <c r="BI146" s="105"/>
      <c r="BJ146" s="105"/>
      <c r="BK146" s="105"/>
      <c r="BL146" s="105"/>
      <c r="BM146" s="105"/>
      <c r="BN146" s="105"/>
      <c r="BO146" s="105"/>
      <c r="BP146" s="105"/>
      <c r="BQ146" s="105"/>
      <c r="BR146" s="105"/>
      <c r="BS146" s="105"/>
      <c r="BT146" s="105"/>
      <c r="BU146" s="105"/>
      <c r="BV146" s="105"/>
      <c r="BW146" s="105"/>
      <c r="BX146" s="105"/>
      <c r="BY146" s="105"/>
      <c r="BZ146" s="105"/>
      <c r="CA146" s="105"/>
      <c r="CB146" s="105"/>
      <c r="CC146" s="105"/>
      <c r="CD146" s="105"/>
      <c r="CE146" s="105"/>
      <c r="CF146" s="105"/>
      <c r="CG146" s="105"/>
      <c r="CH146" s="105"/>
      <c r="CI146" s="105"/>
      <c r="CJ146" s="105"/>
      <c r="CK146" s="105"/>
      <c r="CL146" s="105"/>
      <c r="CM146" s="105"/>
      <c r="CN146" s="105"/>
      <c r="CO146" s="105"/>
      <c r="CP146" s="105"/>
      <c r="CQ146" s="105"/>
      <c r="CR146" s="105"/>
      <c r="CS146" s="105"/>
      <c r="CT146" s="105"/>
      <c r="CU146" s="105"/>
      <c r="CV146" s="105"/>
      <c r="CW146" s="105"/>
      <c r="CX146" s="105"/>
      <c r="CY146" s="105"/>
      <c r="CZ146" s="105"/>
      <c r="DA146" s="105"/>
      <c r="DB146" s="105"/>
      <c r="DC146" s="105"/>
      <c r="DD146" s="105"/>
      <c r="DE146" s="105"/>
      <c r="DF146" s="105"/>
      <c r="DG146" s="105"/>
      <c r="DH146" s="105"/>
      <c r="DI146" s="105"/>
      <c r="DJ146" s="105"/>
      <c r="DK146" s="105"/>
      <c r="DL146" s="105"/>
      <c r="DM146" s="105"/>
      <c r="DN146" s="105"/>
      <c r="DO146" s="105"/>
      <c r="DP146" s="105"/>
      <c r="DQ146" s="105"/>
      <c r="DR146" s="105"/>
      <c r="DS146" s="105"/>
      <c r="DT146" s="105"/>
      <c r="DU146" s="105"/>
      <c r="DV146" s="105"/>
      <c r="DW146" s="105"/>
      <c r="DX146" s="105"/>
      <c r="DY146" s="105"/>
      <c r="DZ146" s="105"/>
      <c r="EA146" s="105"/>
      <c r="EB146" s="105"/>
      <c r="EC146" s="105"/>
      <c r="ED146" s="105"/>
      <c r="EE146" s="105"/>
      <c r="EF146" s="105"/>
      <c r="EG146" s="105"/>
      <c r="EH146" s="105"/>
      <c r="EI146" s="105"/>
      <c r="EJ146" s="105"/>
      <c r="EK146" s="105"/>
      <c r="EL146" s="105"/>
      <c r="EM146" s="105"/>
      <c r="EN146" s="105"/>
      <c r="EO146" s="105"/>
      <c r="EP146" s="105"/>
      <c r="EQ146" s="105"/>
      <c r="ER146" s="105"/>
      <c r="ES146" s="105"/>
      <c r="ET146" s="105"/>
      <c r="EU146" s="105"/>
      <c r="EV146" s="105"/>
      <c r="EW146" s="105"/>
      <c r="EX146" s="105"/>
      <c r="EY146" s="105"/>
      <c r="EZ146" s="105"/>
      <c r="FA146" s="105"/>
      <c r="FB146" s="105"/>
      <c r="FC146" s="105"/>
      <c r="FD146" s="105"/>
      <c r="FE146" s="105"/>
      <c r="FF146" s="105"/>
      <c r="FG146" s="105"/>
      <c r="FH146" s="105"/>
      <c r="FI146" s="105"/>
      <c r="FJ146" s="105"/>
      <c r="FK146" s="105"/>
      <c r="FL146" s="105"/>
      <c r="FM146" s="105"/>
      <c r="FN146" s="105"/>
      <c r="FO146" s="105"/>
      <c r="FP146" s="105"/>
      <c r="FQ146" s="105"/>
      <c r="FR146" s="105"/>
      <c r="FS146" s="105"/>
      <c r="FT146" s="105"/>
      <c r="FU146" s="105"/>
      <c r="FV146" s="105"/>
      <c r="FW146" s="105"/>
      <c r="FX146" s="105"/>
      <c r="FY146" s="105"/>
      <c r="FZ146" s="105"/>
      <c r="GA146" s="105"/>
      <c r="GB146" s="105"/>
      <c r="GC146" s="105"/>
      <c r="GD146" s="105"/>
      <c r="GE146" s="105"/>
      <c r="GF146" s="105"/>
      <c r="GG146" s="105"/>
      <c r="GH146" s="105"/>
      <c r="GI146" s="105"/>
      <c r="GJ146" s="105"/>
      <c r="GK146" s="105"/>
      <c r="GL146" s="105"/>
      <c r="GM146" s="105"/>
      <c r="GN146" s="105"/>
      <c r="GO146" s="105"/>
      <c r="GP146" s="105"/>
      <c r="GQ146" s="105"/>
      <c r="GR146" s="105"/>
      <c r="GS146" s="105"/>
      <c r="GT146" s="105"/>
      <c r="GU146" s="105"/>
      <c r="GV146" s="105"/>
      <c r="GW146" s="105"/>
      <c r="GX146" s="105"/>
      <c r="GY146" s="105"/>
      <c r="GZ146" s="105"/>
      <c r="HA146" s="105"/>
      <c r="HB146" s="105"/>
      <c r="HC146" s="105"/>
      <c r="HD146" s="105"/>
      <c r="HE146" s="105"/>
      <c r="HF146" s="105"/>
      <c r="HG146" s="105"/>
      <c r="HH146" s="105"/>
      <c r="HI146" s="105"/>
      <c r="HJ146" s="105"/>
      <c r="HK146" s="105"/>
      <c r="HL146" s="105"/>
      <c r="HM146" s="105"/>
      <c r="HN146" s="105"/>
      <c r="HO146" s="105"/>
      <c r="HP146" s="105"/>
      <c r="HQ146" s="105"/>
      <c r="HR146" s="105"/>
      <c r="HS146" s="105"/>
      <c r="HT146" s="105"/>
      <c r="HU146" s="105"/>
    </row>
    <row r="147" spans="1:229" ht="12" customHeight="1" x14ac:dyDescent="0.25">
      <c r="A147" s="94"/>
      <c r="B147" s="94"/>
      <c r="C147" s="94"/>
      <c r="D147" s="94"/>
      <c r="E147" s="94"/>
      <c r="F147" s="94"/>
      <c r="G147" s="94"/>
      <c r="H147" s="94"/>
      <c r="I147" s="94"/>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104"/>
      <c r="AW147" s="104"/>
      <c r="AX147" s="104"/>
      <c r="AY147" s="104"/>
      <c r="AZ147" s="104"/>
      <c r="BA147" s="104"/>
      <c r="BB147" s="104"/>
      <c r="BC147" s="104"/>
      <c r="BD147" s="104"/>
      <c r="BE147" s="104"/>
      <c r="BF147" s="104"/>
      <c r="BG147" s="104"/>
      <c r="BH147" s="105"/>
      <c r="BI147" s="105"/>
      <c r="BJ147" s="105"/>
      <c r="BK147" s="105"/>
      <c r="BL147" s="105"/>
      <c r="BM147" s="105"/>
      <c r="BN147" s="105"/>
      <c r="BO147" s="105"/>
      <c r="BP147" s="105"/>
      <c r="BQ147" s="105"/>
      <c r="BR147" s="105"/>
      <c r="BS147" s="105"/>
      <c r="BT147" s="105"/>
      <c r="BU147" s="105"/>
      <c r="BV147" s="105"/>
      <c r="BW147" s="105"/>
      <c r="BX147" s="105"/>
      <c r="BY147" s="105"/>
      <c r="BZ147" s="105"/>
      <c r="CA147" s="105"/>
      <c r="CB147" s="105"/>
      <c r="CC147" s="105"/>
      <c r="CD147" s="105"/>
      <c r="CE147" s="105"/>
      <c r="CF147" s="105"/>
      <c r="CG147" s="105"/>
      <c r="CH147" s="105"/>
      <c r="CI147" s="105"/>
      <c r="CJ147" s="105"/>
      <c r="CK147" s="105"/>
      <c r="CL147" s="105"/>
      <c r="CM147" s="105"/>
      <c r="CN147" s="105"/>
      <c r="CO147" s="105"/>
      <c r="CP147" s="105"/>
      <c r="CQ147" s="105"/>
      <c r="CR147" s="105"/>
      <c r="CS147" s="105"/>
      <c r="CT147" s="105"/>
      <c r="CU147" s="105"/>
      <c r="CV147" s="105"/>
      <c r="CW147" s="105"/>
      <c r="CX147" s="105"/>
      <c r="CY147" s="105"/>
      <c r="CZ147" s="105"/>
      <c r="DA147" s="105"/>
      <c r="DB147" s="105"/>
      <c r="DC147" s="105"/>
      <c r="DD147" s="105"/>
      <c r="DE147" s="105"/>
      <c r="DF147" s="105"/>
      <c r="DG147" s="105"/>
      <c r="DH147" s="105"/>
      <c r="DI147" s="105"/>
      <c r="DJ147" s="105"/>
      <c r="DK147" s="105"/>
      <c r="DL147" s="105"/>
      <c r="DM147" s="105"/>
      <c r="DN147" s="105"/>
      <c r="DO147" s="105"/>
      <c r="DP147" s="105"/>
      <c r="DQ147" s="105"/>
      <c r="DR147" s="105"/>
      <c r="DS147" s="105"/>
      <c r="DT147" s="105"/>
      <c r="DU147" s="105"/>
      <c r="DV147" s="105"/>
      <c r="DW147" s="105"/>
      <c r="DX147" s="105"/>
      <c r="DY147" s="105"/>
      <c r="DZ147" s="105"/>
      <c r="EA147" s="105"/>
      <c r="EB147" s="105"/>
      <c r="EC147" s="105"/>
      <c r="ED147" s="105"/>
      <c r="EE147" s="105"/>
      <c r="EF147" s="105"/>
      <c r="EG147" s="105"/>
      <c r="EH147" s="105"/>
      <c r="EI147" s="105"/>
      <c r="EJ147" s="105"/>
      <c r="EK147" s="105"/>
      <c r="EL147" s="105"/>
      <c r="EM147" s="105"/>
      <c r="EN147" s="105"/>
      <c r="EO147" s="105"/>
      <c r="EP147" s="105"/>
      <c r="EQ147" s="105"/>
      <c r="ER147" s="105"/>
      <c r="ES147" s="105"/>
      <c r="ET147" s="105"/>
      <c r="EU147" s="105"/>
      <c r="EV147" s="105"/>
      <c r="EW147" s="105"/>
      <c r="EX147" s="105"/>
      <c r="EY147" s="105"/>
      <c r="EZ147" s="105"/>
      <c r="FA147" s="105"/>
      <c r="FB147" s="105"/>
      <c r="FC147" s="105"/>
      <c r="FD147" s="105"/>
      <c r="FE147" s="105"/>
      <c r="FF147" s="105"/>
      <c r="FG147" s="105"/>
      <c r="FH147" s="105"/>
      <c r="FI147" s="105"/>
      <c r="FJ147" s="105"/>
      <c r="FK147" s="105"/>
      <c r="FL147" s="105"/>
      <c r="FM147" s="105"/>
      <c r="FN147" s="105"/>
      <c r="FO147" s="105"/>
      <c r="FP147" s="105"/>
      <c r="FQ147" s="105"/>
      <c r="FR147" s="105"/>
      <c r="FS147" s="105"/>
      <c r="FT147" s="105"/>
      <c r="FU147" s="105"/>
      <c r="FV147" s="105"/>
      <c r="FW147" s="105"/>
      <c r="FX147" s="105"/>
      <c r="FY147" s="105"/>
      <c r="FZ147" s="105"/>
      <c r="GA147" s="105"/>
      <c r="GB147" s="105"/>
      <c r="GC147" s="105"/>
      <c r="GD147" s="105"/>
      <c r="GE147" s="105"/>
      <c r="GF147" s="105"/>
      <c r="GG147" s="105"/>
      <c r="GH147" s="105"/>
      <c r="GI147" s="105"/>
      <c r="GJ147" s="105"/>
      <c r="GK147" s="105"/>
      <c r="GL147" s="105"/>
      <c r="GM147" s="105"/>
      <c r="GN147" s="105"/>
      <c r="GO147" s="105"/>
      <c r="GP147" s="105"/>
      <c r="GQ147" s="105"/>
      <c r="GR147" s="105"/>
      <c r="GS147" s="105"/>
      <c r="GT147" s="105"/>
      <c r="GU147" s="105"/>
      <c r="GV147" s="105"/>
      <c r="GW147" s="105"/>
      <c r="GX147" s="105"/>
      <c r="GY147" s="105"/>
      <c r="GZ147" s="105"/>
      <c r="HA147" s="105"/>
      <c r="HB147" s="105"/>
      <c r="HC147" s="105"/>
      <c r="HD147" s="105"/>
      <c r="HE147" s="105"/>
      <c r="HF147" s="105"/>
      <c r="HG147" s="105"/>
      <c r="HH147" s="105"/>
      <c r="HI147" s="105"/>
      <c r="HJ147" s="105"/>
      <c r="HK147" s="105"/>
      <c r="HL147" s="105"/>
      <c r="HM147" s="105"/>
      <c r="HN147" s="105"/>
      <c r="HO147" s="105"/>
      <c r="HP147" s="105"/>
      <c r="HQ147" s="105"/>
      <c r="HR147" s="105"/>
      <c r="HS147" s="105"/>
      <c r="HT147" s="105"/>
      <c r="HU147" s="105"/>
    </row>
    <row r="148" spans="1:229" ht="12" customHeight="1" x14ac:dyDescent="0.25">
      <c r="A148" s="94"/>
      <c r="B148" s="94"/>
      <c r="C148" s="94"/>
      <c r="D148" s="94"/>
      <c r="E148" s="94"/>
      <c r="F148" s="94"/>
      <c r="G148" s="94"/>
      <c r="H148" s="94"/>
      <c r="I148" s="94"/>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c r="AI148" s="94"/>
      <c r="AJ148" s="94"/>
      <c r="AK148" s="94"/>
      <c r="AL148" s="94"/>
      <c r="AM148" s="94"/>
      <c r="AN148" s="94"/>
      <c r="AO148" s="94"/>
      <c r="AP148" s="94"/>
      <c r="AQ148" s="94"/>
      <c r="AR148" s="94"/>
      <c r="AS148" s="94"/>
      <c r="AT148" s="94"/>
      <c r="AU148" s="94"/>
      <c r="AV148" s="104"/>
      <c r="AW148" s="104"/>
      <c r="AX148" s="104"/>
      <c r="AY148" s="104"/>
      <c r="AZ148" s="104"/>
      <c r="BA148" s="104"/>
      <c r="BB148" s="104"/>
      <c r="BC148" s="104"/>
      <c r="BD148" s="104"/>
      <c r="BE148" s="104"/>
      <c r="BF148" s="104"/>
      <c r="BG148" s="104"/>
      <c r="BH148" s="105"/>
      <c r="BI148" s="105"/>
      <c r="BJ148" s="105"/>
      <c r="BK148" s="105"/>
      <c r="BL148" s="105"/>
      <c r="BM148" s="105"/>
      <c r="BN148" s="105"/>
      <c r="BO148" s="105"/>
      <c r="BP148" s="105"/>
      <c r="BQ148" s="105"/>
      <c r="BR148" s="105"/>
      <c r="BS148" s="105"/>
      <c r="BT148" s="105"/>
      <c r="BU148" s="105"/>
      <c r="BV148" s="105"/>
      <c r="BW148" s="105"/>
      <c r="BX148" s="105"/>
      <c r="BY148" s="105"/>
      <c r="BZ148" s="105"/>
      <c r="CA148" s="105"/>
      <c r="CB148" s="105"/>
      <c r="CC148" s="105"/>
      <c r="CD148" s="105"/>
      <c r="CE148" s="105"/>
      <c r="CF148" s="105"/>
      <c r="CG148" s="105"/>
      <c r="CH148" s="105"/>
      <c r="CI148" s="105"/>
      <c r="CJ148" s="105"/>
      <c r="CK148" s="105"/>
      <c r="CL148" s="105"/>
      <c r="CM148" s="105"/>
      <c r="CN148" s="105"/>
      <c r="CO148" s="105"/>
      <c r="CP148" s="105"/>
      <c r="CQ148" s="105"/>
      <c r="CR148" s="105"/>
      <c r="CS148" s="105"/>
      <c r="CT148" s="105"/>
      <c r="CU148" s="105"/>
      <c r="CV148" s="105"/>
      <c r="CW148" s="105"/>
      <c r="CX148" s="105"/>
      <c r="CY148" s="105"/>
      <c r="CZ148" s="105"/>
      <c r="DA148" s="105"/>
      <c r="DB148" s="105"/>
      <c r="DC148" s="105"/>
      <c r="DD148" s="105"/>
      <c r="DE148" s="105"/>
      <c r="DF148" s="105"/>
      <c r="DG148" s="105"/>
      <c r="DH148" s="105"/>
      <c r="DI148" s="105"/>
      <c r="DJ148" s="105"/>
      <c r="DK148" s="105"/>
      <c r="DL148" s="105"/>
      <c r="DM148" s="105"/>
      <c r="DN148" s="105"/>
      <c r="DO148" s="105"/>
      <c r="DP148" s="105"/>
      <c r="DQ148" s="105"/>
      <c r="DR148" s="105"/>
      <c r="DS148" s="105"/>
      <c r="DT148" s="105"/>
      <c r="DU148" s="105"/>
      <c r="DV148" s="105"/>
      <c r="DW148" s="105"/>
      <c r="DX148" s="105"/>
      <c r="DY148" s="105"/>
      <c r="DZ148" s="105"/>
      <c r="EA148" s="105"/>
      <c r="EB148" s="105"/>
      <c r="EC148" s="105"/>
      <c r="ED148" s="105"/>
      <c r="EE148" s="105"/>
      <c r="EF148" s="105"/>
      <c r="EG148" s="105"/>
      <c r="EH148" s="105"/>
      <c r="EI148" s="105"/>
      <c r="EJ148" s="105"/>
      <c r="EK148" s="105"/>
      <c r="EL148" s="105"/>
      <c r="EM148" s="105"/>
      <c r="EN148" s="105"/>
      <c r="EO148" s="105"/>
      <c r="EP148" s="105"/>
      <c r="EQ148" s="105"/>
      <c r="ER148" s="105"/>
      <c r="ES148" s="105"/>
      <c r="ET148" s="105"/>
      <c r="EU148" s="105"/>
      <c r="EV148" s="105"/>
      <c r="EW148" s="105"/>
      <c r="EX148" s="105"/>
      <c r="EY148" s="105"/>
      <c r="EZ148" s="105"/>
      <c r="FA148" s="105"/>
      <c r="FB148" s="105"/>
      <c r="FC148" s="105"/>
      <c r="FD148" s="105"/>
      <c r="FE148" s="105"/>
      <c r="FF148" s="105"/>
      <c r="FG148" s="105"/>
      <c r="FH148" s="105"/>
      <c r="FI148" s="105"/>
      <c r="FJ148" s="105"/>
      <c r="FK148" s="105"/>
      <c r="FL148" s="105"/>
      <c r="FM148" s="105"/>
      <c r="FN148" s="105"/>
      <c r="FO148" s="105"/>
      <c r="FP148" s="105"/>
      <c r="FQ148" s="105"/>
      <c r="FR148" s="105"/>
      <c r="FS148" s="105"/>
      <c r="FT148" s="105"/>
      <c r="FU148" s="105"/>
      <c r="FV148" s="105"/>
      <c r="FW148" s="105"/>
      <c r="FX148" s="105"/>
      <c r="FY148" s="105"/>
      <c r="FZ148" s="105"/>
      <c r="GA148" s="105"/>
      <c r="GB148" s="105"/>
      <c r="GC148" s="105"/>
      <c r="GD148" s="105"/>
      <c r="GE148" s="105"/>
      <c r="GF148" s="105"/>
      <c r="GG148" s="105"/>
      <c r="GH148" s="105"/>
      <c r="GI148" s="105"/>
      <c r="GJ148" s="105"/>
      <c r="GK148" s="105"/>
      <c r="GL148" s="105"/>
      <c r="GM148" s="105"/>
      <c r="GN148" s="105"/>
      <c r="GO148" s="105"/>
      <c r="GP148" s="105"/>
      <c r="GQ148" s="105"/>
      <c r="GR148" s="105"/>
      <c r="GS148" s="105"/>
      <c r="GT148" s="105"/>
      <c r="GU148" s="105"/>
      <c r="GV148" s="105"/>
      <c r="GW148" s="105"/>
      <c r="GX148" s="105"/>
      <c r="GY148" s="105"/>
      <c r="GZ148" s="105"/>
      <c r="HA148" s="105"/>
      <c r="HB148" s="105"/>
      <c r="HC148" s="105"/>
      <c r="HD148" s="105"/>
      <c r="HE148" s="105"/>
      <c r="HF148" s="105"/>
      <c r="HG148" s="105"/>
      <c r="HH148" s="105"/>
      <c r="HI148" s="105"/>
      <c r="HJ148" s="105"/>
      <c r="HK148" s="105"/>
      <c r="HL148" s="105"/>
      <c r="HM148" s="105"/>
      <c r="HN148" s="105"/>
      <c r="HO148" s="105"/>
      <c r="HP148" s="105"/>
      <c r="HQ148" s="105"/>
      <c r="HR148" s="105"/>
      <c r="HS148" s="105"/>
      <c r="HT148" s="105"/>
      <c r="HU148" s="105"/>
    </row>
    <row r="149" spans="1:229" ht="12" customHeight="1" x14ac:dyDescent="0.25">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104"/>
      <c r="AW149" s="104"/>
      <c r="AX149" s="104"/>
      <c r="AY149" s="104"/>
      <c r="AZ149" s="104"/>
      <c r="BA149" s="104"/>
      <c r="BB149" s="104"/>
      <c r="BC149" s="104"/>
      <c r="BD149" s="104"/>
      <c r="BE149" s="104"/>
      <c r="BF149" s="104"/>
      <c r="BG149" s="104"/>
      <c r="BH149" s="105"/>
      <c r="BI149" s="105"/>
      <c r="BJ149" s="105"/>
      <c r="BK149" s="105"/>
      <c r="BL149" s="105"/>
      <c r="BM149" s="105"/>
      <c r="BN149" s="105"/>
      <c r="BO149" s="105"/>
      <c r="BP149" s="105"/>
      <c r="BQ149" s="105"/>
      <c r="BR149" s="105"/>
      <c r="BS149" s="105"/>
      <c r="BT149" s="105"/>
      <c r="BU149" s="105"/>
      <c r="BV149" s="105"/>
      <c r="BW149" s="105"/>
      <c r="BX149" s="105"/>
      <c r="BY149" s="105"/>
      <c r="BZ149" s="105"/>
      <c r="CA149" s="105"/>
      <c r="CB149" s="105"/>
      <c r="CC149" s="105"/>
      <c r="CD149" s="105"/>
      <c r="CE149" s="105"/>
      <c r="CF149" s="105"/>
      <c r="CG149" s="105"/>
      <c r="CH149" s="105"/>
      <c r="CI149" s="105"/>
      <c r="CJ149" s="105"/>
      <c r="CK149" s="105"/>
      <c r="CL149" s="105"/>
      <c r="CM149" s="105"/>
      <c r="CN149" s="105"/>
      <c r="CO149" s="105"/>
      <c r="CP149" s="105"/>
      <c r="CQ149" s="105"/>
      <c r="CR149" s="105"/>
      <c r="CS149" s="105"/>
      <c r="CT149" s="105"/>
      <c r="CU149" s="105"/>
      <c r="CV149" s="105"/>
      <c r="CW149" s="105"/>
      <c r="CX149" s="105"/>
      <c r="CY149" s="105"/>
      <c r="CZ149" s="105"/>
      <c r="DA149" s="105"/>
      <c r="DB149" s="105"/>
      <c r="DC149" s="105"/>
      <c r="DD149" s="105"/>
      <c r="DE149" s="105"/>
      <c r="DF149" s="105"/>
      <c r="DG149" s="105"/>
      <c r="DH149" s="105"/>
      <c r="DI149" s="105"/>
      <c r="DJ149" s="105"/>
      <c r="DK149" s="105"/>
      <c r="DL149" s="105"/>
      <c r="DM149" s="105"/>
      <c r="DN149" s="105"/>
      <c r="DO149" s="105"/>
      <c r="DP149" s="105"/>
      <c r="DQ149" s="105"/>
      <c r="DR149" s="105"/>
      <c r="DS149" s="105"/>
      <c r="DT149" s="105"/>
      <c r="DU149" s="105"/>
      <c r="DV149" s="105"/>
      <c r="DW149" s="105"/>
      <c r="DX149" s="105"/>
      <c r="DY149" s="105"/>
      <c r="DZ149" s="105"/>
      <c r="EA149" s="105"/>
      <c r="EB149" s="105"/>
      <c r="EC149" s="105"/>
      <c r="ED149" s="105"/>
      <c r="EE149" s="105"/>
      <c r="EF149" s="105"/>
      <c r="EG149" s="105"/>
      <c r="EH149" s="105"/>
      <c r="EI149" s="105"/>
      <c r="EJ149" s="105"/>
      <c r="EK149" s="105"/>
      <c r="EL149" s="105"/>
      <c r="EM149" s="105"/>
      <c r="EN149" s="105"/>
      <c r="EO149" s="105"/>
      <c r="EP149" s="105"/>
      <c r="EQ149" s="105"/>
      <c r="ER149" s="105"/>
      <c r="ES149" s="105"/>
      <c r="ET149" s="105"/>
      <c r="EU149" s="105"/>
      <c r="EV149" s="105"/>
      <c r="EW149" s="105"/>
      <c r="EX149" s="105"/>
      <c r="EY149" s="105"/>
      <c r="EZ149" s="105"/>
      <c r="FA149" s="105"/>
      <c r="FB149" s="105"/>
      <c r="FC149" s="105"/>
      <c r="FD149" s="105"/>
      <c r="FE149" s="105"/>
      <c r="FF149" s="105"/>
      <c r="FG149" s="105"/>
      <c r="FH149" s="105"/>
      <c r="FI149" s="105"/>
      <c r="FJ149" s="105"/>
      <c r="FK149" s="105"/>
      <c r="FL149" s="105"/>
      <c r="FM149" s="105"/>
      <c r="FN149" s="105"/>
      <c r="FO149" s="105"/>
      <c r="FP149" s="105"/>
      <c r="FQ149" s="105"/>
      <c r="FR149" s="105"/>
      <c r="FS149" s="105"/>
      <c r="FT149" s="105"/>
      <c r="FU149" s="105"/>
      <c r="FV149" s="105"/>
      <c r="FW149" s="105"/>
      <c r="FX149" s="105"/>
      <c r="FY149" s="105"/>
      <c r="FZ149" s="105"/>
      <c r="GA149" s="105"/>
      <c r="GB149" s="105"/>
      <c r="GC149" s="105"/>
      <c r="GD149" s="105"/>
      <c r="GE149" s="105"/>
      <c r="GF149" s="105"/>
      <c r="GG149" s="105"/>
      <c r="GH149" s="105"/>
      <c r="GI149" s="105"/>
      <c r="GJ149" s="105"/>
      <c r="GK149" s="105"/>
      <c r="GL149" s="105"/>
      <c r="GM149" s="105"/>
      <c r="GN149" s="105"/>
      <c r="GO149" s="105"/>
      <c r="GP149" s="105"/>
      <c r="GQ149" s="105"/>
      <c r="GR149" s="105"/>
      <c r="GS149" s="105"/>
      <c r="GT149" s="105"/>
      <c r="GU149" s="105"/>
      <c r="GV149" s="105"/>
      <c r="GW149" s="105"/>
      <c r="GX149" s="105"/>
      <c r="GY149" s="105"/>
      <c r="GZ149" s="105"/>
      <c r="HA149" s="105"/>
      <c r="HB149" s="105"/>
      <c r="HC149" s="105"/>
      <c r="HD149" s="105"/>
      <c r="HE149" s="105"/>
      <c r="HF149" s="105"/>
      <c r="HG149" s="105"/>
      <c r="HH149" s="105"/>
      <c r="HI149" s="105"/>
      <c r="HJ149" s="105"/>
      <c r="HK149" s="105"/>
      <c r="HL149" s="105"/>
      <c r="HM149" s="105"/>
      <c r="HN149" s="105"/>
      <c r="HO149" s="105"/>
      <c r="HP149" s="105"/>
      <c r="HQ149" s="105"/>
      <c r="HR149" s="105"/>
      <c r="HS149" s="105"/>
      <c r="HT149" s="105"/>
      <c r="HU149" s="105"/>
    </row>
    <row r="150" spans="1:229" ht="12" customHeight="1" x14ac:dyDescent="0.25">
      <c r="A150" s="94"/>
      <c r="B150" s="94"/>
      <c r="C150" s="94"/>
      <c r="D150" s="94"/>
      <c r="E150" s="94"/>
      <c r="F150" s="94"/>
      <c r="G150" s="94"/>
      <c r="H150" s="94"/>
      <c r="I150" s="94"/>
      <c r="J150" s="94"/>
      <c r="K150" s="94"/>
      <c r="L150" s="94"/>
      <c r="M150" s="94"/>
      <c r="N150" s="94"/>
      <c r="O150" s="94"/>
      <c r="P150" s="94"/>
      <c r="Q150" s="94"/>
      <c r="R150" s="94"/>
      <c r="S150" s="94"/>
      <c r="T150" s="94"/>
      <c r="U150" s="94"/>
      <c r="V150" s="94"/>
      <c r="W150" s="94"/>
      <c r="X150" s="94"/>
      <c r="Y150" s="94"/>
      <c r="Z150" s="94"/>
      <c r="AA150" s="94"/>
      <c r="AB150" s="94"/>
      <c r="AC150" s="94"/>
      <c r="AD150" s="94"/>
      <c r="AE150" s="94"/>
      <c r="AF150" s="94"/>
      <c r="AG150" s="94"/>
      <c r="AH150" s="94"/>
      <c r="AI150" s="94"/>
      <c r="AJ150" s="94"/>
      <c r="AK150" s="94"/>
      <c r="AL150" s="94"/>
      <c r="AM150" s="94"/>
      <c r="AN150" s="94"/>
      <c r="AO150" s="94"/>
      <c r="AP150" s="94"/>
      <c r="AQ150" s="94"/>
      <c r="AR150" s="94"/>
      <c r="AS150" s="94"/>
      <c r="AT150" s="94"/>
      <c r="AU150" s="94"/>
      <c r="AV150" s="104"/>
      <c r="AW150" s="104"/>
      <c r="AX150" s="104"/>
      <c r="AY150" s="104"/>
      <c r="AZ150" s="104"/>
      <c r="BA150" s="104"/>
      <c r="BB150" s="104"/>
      <c r="BC150" s="104"/>
      <c r="BD150" s="104"/>
      <c r="BE150" s="104"/>
      <c r="BF150" s="104"/>
      <c r="BG150" s="104"/>
      <c r="BH150" s="105"/>
      <c r="BI150" s="105"/>
      <c r="BJ150" s="105"/>
      <c r="BK150" s="105"/>
      <c r="BL150" s="105"/>
      <c r="BM150" s="105"/>
      <c r="BN150" s="105"/>
      <c r="BO150" s="105"/>
      <c r="BP150" s="105"/>
      <c r="BQ150" s="105"/>
      <c r="BR150" s="105"/>
      <c r="BS150" s="105"/>
      <c r="BT150" s="105"/>
      <c r="BU150" s="105"/>
      <c r="BV150" s="105"/>
      <c r="BW150" s="105"/>
      <c r="BX150" s="105"/>
      <c r="BY150" s="105"/>
      <c r="BZ150" s="105"/>
      <c r="CA150" s="105"/>
      <c r="CB150" s="105"/>
      <c r="CC150" s="105"/>
      <c r="CD150" s="105"/>
      <c r="CE150" s="105"/>
      <c r="CF150" s="105"/>
      <c r="CG150" s="105"/>
      <c r="CH150" s="105"/>
      <c r="CI150" s="105"/>
      <c r="CJ150" s="105"/>
      <c r="CK150" s="105"/>
      <c r="CL150" s="105"/>
      <c r="CM150" s="105"/>
      <c r="CN150" s="105"/>
      <c r="CO150" s="105"/>
      <c r="CP150" s="105"/>
      <c r="CQ150" s="105"/>
      <c r="CR150" s="105"/>
      <c r="CS150" s="105"/>
      <c r="CT150" s="105"/>
      <c r="CU150" s="105"/>
      <c r="CV150" s="105"/>
      <c r="CW150" s="105"/>
      <c r="CX150" s="105"/>
      <c r="CY150" s="105"/>
      <c r="CZ150" s="105"/>
      <c r="DA150" s="105"/>
      <c r="DB150" s="105"/>
      <c r="DC150" s="105"/>
      <c r="DD150" s="105"/>
      <c r="DE150" s="105"/>
      <c r="DF150" s="105"/>
      <c r="DG150" s="105"/>
      <c r="DH150" s="105"/>
      <c r="DI150" s="105"/>
      <c r="DJ150" s="105"/>
      <c r="DK150" s="105"/>
      <c r="DL150" s="105"/>
      <c r="DM150" s="105"/>
      <c r="DN150" s="105"/>
      <c r="DO150" s="105"/>
      <c r="DP150" s="105"/>
      <c r="DQ150" s="105"/>
      <c r="DR150" s="105"/>
      <c r="DS150" s="105"/>
      <c r="DT150" s="105"/>
      <c r="DU150" s="105"/>
      <c r="DV150" s="105"/>
      <c r="DW150" s="105"/>
      <c r="DX150" s="105"/>
      <c r="DY150" s="105"/>
      <c r="DZ150" s="105"/>
      <c r="EA150" s="105"/>
      <c r="EB150" s="105"/>
      <c r="EC150" s="105"/>
      <c r="ED150" s="105"/>
      <c r="EE150" s="105"/>
      <c r="EF150" s="105"/>
      <c r="EG150" s="105"/>
      <c r="EH150" s="105"/>
      <c r="EI150" s="105"/>
      <c r="EJ150" s="105"/>
      <c r="EK150" s="105"/>
      <c r="EL150" s="105"/>
      <c r="EM150" s="105"/>
      <c r="EN150" s="105"/>
      <c r="EO150" s="105"/>
      <c r="EP150" s="105"/>
      <c r="EQ150" s="105"/>
      <c r="ER150" s="105"/>
      <c r="ES150" s="105"/>
      <c r="ET150" s="105"/>
      <c r="EU150" s="105"/>
      <c r="EV150" s="105"/>
      <c r="EW150" s="105"/>
      <c r="EX150" s="105"/>
      <c r="EY150" s="105"/>
      <c r="EZ150" s="105"/>
      <c r="FA150" s="105"/>
      <c r="FB150" s="105"/>
      <c r="FC150" s="105"/>
      <c r="FD150" s="105"/>
      <c r="FE150" s="105"/>
      <c r="FF150" s="105"/>
      <c r="FG150" s="105"/>
      <c r="FH150" s="105"/>
      <c r="FI150" s="105"/>
      <c r="FJ150" s="105"/>
      <c r="FK150" s="105"/>
      <c r="FL150" s="105"/>
      <c r="FM150" s="105"/>
      <c r="FN150" s="105"/>
      <c r="FO150" s="105"/>
      <c r="FP150" s="105"/>
      <c r="FQ150" s="105"/>
      <c r="FR150" s="105"/>
      <c r="FS150" s="105"/>
      <c r="FT150" s="105"/>
      <c r="FU150" s="105"/>
      <c r="FV150" s="105"/>
      <c r="FW150" s="105"/>
      <c r="FX150" s="105"/>
      <c r="FY150" s="105"/>
      <c r="FZ150" s="105"/>
      <c r="GA150" s="105"/>
      <c r="GB150" s="105"/>
      <c r="GC150" s="105"/>
      <c r="GD150" s="105"/>
      <c r="GE150" s="105"/>
      <c r="GF150" s="105"/>
      <c r="GG150" s="105"/>
      <c r="GH150" s="105"/>
      <c r="GI150" s="105"/>
      <c r="GJ150" s="105"/>
      <c r="GK150" s="105"/>
      <c r="GL150" s="105"/>
      <c r="GM150" s="105"/>
      <c r="GN150" s="105"/>
      <c r="GO150" s="105"/>
      <c r="GP150" s="105"/>
      <c r="GQ150" s="105"/>
      <c r="GR150" s="105"/>
      <c r="GS150" s="105"/>
      <c r="GT150" s="105"/>
      <c r="GU150" s="105"/>
      <c r="GV150" s="105"/>
      <c r="GW150" s="105"/>
      <c r="GX150" s="105"/>
      <c r="GY150" s="105"/>
      <c r="GZ150" s="105"/>
      <c r="HA150" s="105"/>
      <c r="HB150" s="105"/>
      <c r="HC150" s="105"/>
      <c r="HD150" s="105"/>
      <c r="HE150" s="105"/>
      <c r="HF150" s="105"/>
      <c r="HG150" s="105"/>
      <c r="HH150" s="105"/>
      <c r="HI150" s="105"/>
      <c r="HJ150" s="105"/>
      <c r="HK150" s="105"/>
      <c r="HL150" s="105"/>
      <c r="HM150" s="105"/>
      <c r="HN150" s="105"/>
      <c r="HO150" s="105"/>
      <c r="HP150" s="105"/>
      <c r="HQ150" s="105"/>
      <c r="HR150" s="105"/>
      <c r="HS150" s="105"/>
      <c r="HT150" s="105"/>
      <c r="HU150" s="105"/>
    </row>
    <row r="151" spans="1:229" ht="12" customHeight="1" x14ac:dyDescent="0.25">
      <c r="A151" s="94"/>
      <c r="B151" s="94"/>
      <c r="C151" s="94"/>
      <c r="D151" s="94"/>
      <c r="E151" s="94"/>
      <c r="F151" s="94"/>
      <c r="G151" s="94"/>
      <c r="H151" s="94"/>
      <c r="I151" s="94"/>
      <c r="J151" s="94"/>
      <c r="K151" s="94"/>
      <c r="L151" s="94"/>
      <c r="M151" s="94"/>
      <c r="N151" s="94"/>
      <c r="O151" s="94"/>
      <c r="P151" s="94"/>
      <c r="Q151" s="94"/>
      <c r="R151" s="94"/>
      <c r="S151" s="94"/>
      <c r="T151" s="94"/>
      <c r="U151" s="94"/>
      <c r="V151" s="94"/>
      <c r="W151" s="94"/>
      <c r="X151" s="94"/>
      <c r="Y151" s="94"/>
      <c r="Z151" s="94"/>
      <c r="AA151" s="94"/>
      <c r="AB151" s="94"/>
      <c r="AC151" s="94"/>
      <c r="AD151" s="94"/>
      <c r="AE151" s="94"/>
      <c r="AF151" s="94"/>
      <c r="AG151" s="94"/>
      <c r="AH151" s="94"/>
      <c r="AI151" s="94"/>
      <c r="AJ151" s="94"/>
      <c r="AK151" s="94"/>
      <c r="AL151" s="94"/>
      <c r="AM151" s="94"/>
      <c r="AN151" s="94"/>
      <c r="AO151" s="94"/>
      <c r="AP151" s="94"/>
      <c r="AQ151" s="94"/>
      <c r="AR151" s="94"/>
      <c r="AS151" s="94"/>
      <c r="AT151" s="94"/>
      <c r="AU151" s="94"/>
      <c r="AV151" s="104"/>
      <c r="AW151" s="104"/>
      <c r="AX151" s="104"/>
      <c r="AY151" s="104"/>
      <c r="AZ151" s="104"/>
      <c r="BA151" s="104"/>
      <c r="BB151" s="104"/>
      <c r="BC151" s="104"/>
      <c r="BD151" s="104"/>
      <c r="BE151" s="104"/>
      <c r="BF151" s="104"/>
      <c r="BG151" s="104"/>
      <c r="BH151" s="105"/>
      <c r="BI151" s="105"/>
      <c r="BJ151" s="105"/>
      <c r="BK151" s="105"/>
      <c r="BL151" s="105"/>
      <c r="BM151" s="105"/>
      <c r="BN151" s="105"/>
      <c r="BO151" s="105"/>
      <c r="BP151" s="105"/>
      <c r="BQ151" s="105"/>
      <c r="BR151" s="105"/>
      <c r="BS151" s="105"/>
      <c r="BT151" s="105"/>
      <c r="BU151" s="105"/>
      <c r="BV151" s="105"/>
      <c r="BW151" s="105"/>
      <c r="BX151" s="105"/>
      <c r="BY151" s="105"/>
      <c r="BZ151" s="105"/>
      <c r="CA151" s="105"/>
      <c r="CB151" s="105"/>
      <c r="CC151" s="105"/>
      <c r="CD151" s="105"/>
      <c r="CE151" s="105"/>
      <c r="CF151" s="105"/>
      <c r="CG151" s="105"/>
      <c r="CH151" s="105"/>
      <c r="CI151" s="105"/>
      <c r="CJ151" s="105"/>
      <c r="CK151" s="105"/>
      <c r="CL151" s="105"/>
      <c r="CM151" s="105"/>
      <c r="CN151" s="105"/>
      <c r="CO151" s="105"/>
      <c r="CP151" s="105"/>
      <c r="CQ151" s="105"/>
      <c r="CR151" s="105"/>
      <c r="CS151" s="105"/>
      <c r="CT151" s="105"/>
      <c r="CU151" s="105"/>
      <c r="CV151" s="105"/>
      <c r="CW151" s="105"/>
      <c r="CX151" s="105"/>
      <c r="CY151" s="105"/>
      <c r="CZ151" s="105"/>
      <c r="DA151" s="105"/>
      <c r="DB151" s="105"/>
      <c r="DC151" s="105"/>
      <c r="DD151" s="105"/>
      <c r="DE151" s="105"/>
      <c r="DF151" s="105"/>
      <c r="DG151" s="105"/>
      <c r="DH151" s="105"/>
      <c r="DI151" s="105"/>
      <c r="DJ151" s="105"/>
      <c r="DK151" s="105"/>
      <c r="DL151" s="105"/>
      <c r="DM151" s="105"/>
      <c r="DN151" s="105"/>
      <c r="DO151" s="105"/>
      <c r="DP151" s="105"/>
      <c r="DQ151" s="105"/>
      <c r="DR151" s="105"/>
      <c r="DS151" s="105"/>
      <c r="DT151" s="105"/>
      <c r="DU151" s="105"/>
      <c r="DV151" s="105"/>
      <c r="DW151" s="105"/>
      <c r="DX151" s="105"/>
      <c r="DY151" s="105"/>
      <c r="DZ151" s="105"/>
      <c r="EA151" s="105"/>
      <c r="EB151" s="105"/>
      <c r="EC151" s="105"/>
      <c r="ED151" s="105"/>
      <c r="EE151" s="105"/>
      <c r="EF151" s="105"/>
      <c r="EG151" s="105"/>
      <c r="EH151" s="105"/>
      <c r="EI151" s="105"/>
      <c r="EJ151" s="105"/>
      <c r="EK151" s="105"/>
      <c r="EL151" s="105"/>
      <c r="EM151" s="105"/>
      <c r="EN151" s="105"/>
      <c r="EO151" s="105"/>
      <c r="EP151" s="105"/>
      <c r="EQ151" s="105"/>
      <c r="ER151" s="105"/>
      <c r="ES151" s="105"/>
      <c r="ET151" s="105"/>
      <c r="EU151" s="105"/>
      <c r="EV151" s="105"/>
      <c r="EW151" s="105"/>
      <c r="EX151" s="105"/>
      <c r="EY151" s="105"/>
      <c r="EZ151" s="105"/>
      <c r="FA151" s="105"/>
      <c r="FB151" s="105"/>
      <c r="FC151" s="105"/>
      <c r="FD151" s="105"/>
      <c r="FE151" s="105"/>
      <c r="FF151" s="105"/>
      <c r="FG151" s="105"/>
      <c r="FH151" s="105"/>
      <c r="FI151" s="105"/>
      <c r="FJ151" s="105"/>
      <c r="FK151" s="105"/>
      <c r="FL151" s="105"/>
      <c r="FM151" s="105"/>
      <c r="FN151" s="105"/>
      <c r="FO151" s="105"/>
      <c r="FP151" s="105"/>
      <c r="FQ151" s="105"/>
      <c r="FR151" s="105"/>
      <c r="FS151" s="105"/>
      <c r="FT151" s="105"/>
      <c r="FU151" s="105"/>
      <c r="FV151" s="105"/>
      <c r="FW151" s="105"/>
      <c r="FX151" s="105"/>
      <c r="FY151" s="105"/>
      <c r="FZ151" s="105"/>
      <c r="GA151" s="105"/>
      <c r="GB151" s="105"/>
      <c r="GC151" s="105"/>
      <c r="GD151" s="105"/>
      <c r="GE151" s="105"/>
      <c r="GF151" s="105"/>
      <c r="GG151" s="105"/>
      <c r="GH151" s="105"/>
      <c r="GI151" s="105"/>
      <c r="GJ151" s="105"/>
      <c r="GK151" s="105"/>
      <c r="GL151" s="105"/>
      <c r="GM151" s="105"/>
      <c r="GN151" s="105"/>
      <c r="GO151" s="105"/>
      <c r="GP151" s="105"/>
      <c r="GQ151" s="105"/>
      <c r="GR151" s="105"/>
      <c r="GS151" s="105"/>
      <c r="GT151" s="105"/>
      <c r="GU151" s="105"/>
      <c r="GV151" s="105"/>
      <c r="GW151" s="105"/>
      <c r="GX151" s="105"/>
      <c r="GY151" s="105"/>
      <c r="GZ151" s="105"/>
      <c r="HA151" s="105"/>
      <c r="HB151" s="105"/>
      <c r="HC151" s="105"/>
      <c r="HD151" s="105"/>
      <c r="HE151" s="105"/>
      <c r="HF151" s="105"/>
      <c r="HG151" s="105"/>
      <c r="HH151" s="105"/>
      <c r="HI151" s="105"/>
      <c r="HJ151" s="105"/>
      <c r="HK151" s="105"/>
      <c r="HL151" s="105"/>
      <c r="HM151" s="105"/>
      <c r="HN151" s="105"/>
      <c r="HO151" s="105"/>
      <c r="HP151" s="105"/>
      <c r="HQ151" s="105"/>
      <c r="HR151" s="105"/>
      <c r="HS151" s="105"/>
      <c r="HT151" s="105"/>
      <c r="HU151" s="105"/>
    </row>
    <row r="152" spans="1:229" ht="12" customHeight="1" x14ac:dyDescent="0.25">
      <c r="A152" s="94"/>
      <c r="B152" s="94"/>
      <c r="C152" s="94"/>
      <c r="D152" s="94"/>
      <c r="E152" s="94"/>
      <c r="F152" s="94"/>
      <c r="G152" s="94"/>
      <c r="H152" s="94"/>
      <c r="I152" s="94"/>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104"/>
      <c r="AW152" s="104"/>
      <c r="AX152" s="104"/>
      <c r="AY152" s="104"/>
      <c r="AZ152" s="104"/>
      <c r="BA152" s="104"/>
      <c r="BB152" s="104"/>
      <c r="BC152" s="104"/>
      <c r="BD152" s="104"/>
      <c r="BE152" s="104"/>
      <c r="BF152" s="104"/>
      <c r="BG152" s="104"/>
      <c r="BH152" s="105"/>
      <c r="BI152" s="105"/>
      <c r="BJ152" s="105"/>
      <c r="BK152" s="105"/>
      <c r="BL152" s="105"/>
      <c r="BM152" s="105"/>
      <c r="BN152" s="105"/>
      <c r="BO152" s="105"/>
      <c r="BP152" s="105"/>
      <c r="BQ152" s="105"/>
      <c r="BR152" s="105"/>
      <c r="BS152" s="105"/>
      <c r="BT152" s="105"/>
      <c r="BU152" s="105"/>
      <c r="BV152" s="105"/>
      <c r="BW152" s="105"/>
      <c r="BX152" s="105"/>
      <c r="BY152" s="105"/>
      <c r="BZ152" s="105"/>
      <c r="CA152" s="105"/>
      <c r="CB152" s="105"/>
      <c r="CC152" s="105"/>
      <c r="CD152" s="105"/>
      <c r="CE152" s="105"/>
      <c r="CF152" s="105"/>
      <c r="CG152" s="105"/>
      <c r="CH152" s="105"/>
      <c r="CI152" s="105"/>
      <c r="CJ152" s="105"/>
      <c r="CK152" s="105"/>
      <c r="CL152" s="105"/>
      <c r="CM152" s="105"/>
      <c r="CN152" s="105"/>
      <c r="CO152" s="105"/>
      <c r="CP152" s="105"/>
      <c r="CQ152" s="105"/>
      <c r="CR152" s="105"/>
      <c r="CS152" s="105"/>
      <c r="CT152" s="105"/>
      <c r="CU152" s="105"/>
      <c r="CV152" s="105"/>
      <c r="CW152" s="105"/>
      <c r="CX152" s="105"/>
      <c r="CY152" s="105"/>
      <c r="CZ152" s="105"/>
      <c r="DA152" s="105"/>
      <c r="DB152" s="105"/>
      <c r="DC152" s="105"/>
      <c r="DD152" s="105"/>
      <c r="DE152" s="105"/>
      <c r="DF152" s="105"/>
      <c r="DG152" s="105"/>
      <c r="DH152" s="105"/>
      <c r="DI152" s="105"/>
      <c r="DJ152" s="105"/>
      <c r="DK152" s="105"/>
      <c r="DL152" s="105"/>
      <c r="DM152" s="105"/>
      <c r="DN152" s="105"/>
      <c r="DO152" s="105"/>
      <c r="DP152" s="105"/>
      <c r="DQ152" s="105"/>
      <c r="DR152" s="105"/>
      <c r="DS152" s="105"/>
      <c r="DT152" s="105"/>
      <c r="DU152" s="105"/>
      <c r="DV152" s="105"/>
      <c r="DW152" s="105"/>
      <c r="DX152" s="105"/>
      <c r="DY152" s="105"/>
      <c r="DZ152" s="105"/>
      <c r="EA152" s="105"/>
      <c r="EB152" s="105"/>
      <c r="EC152" s="105"/>
      <c r="ED152" s="105"/>
      <c r="EE152" s="105"/>
      <c r="EF152" s="105"/>
      <c r="EG152" s="105"/>
      <c r="EH152" s="105"/>
      <c r="EI152" s="105"/>
      <c r="EJ152" s="105"/>
      <c r="EK152" s="105"/>
      <c r="EL152" s="105"/>
      <c r="EM152" s="105"/>
      <c r="EN152" s="105"/>
      <c r="EO152" s="105"/>
      <c r="EP152" s="105"/>
      <c r="EQ152" s="105"/>
      <c r="ER152" s="105"/>
      <c r="ES152" s="105"/>
      <c r="ET152" s="105"/>
      <c r="EU152" s="105"/>
      <c r="EV152" s="105"/>
      <c r="EW152" s="105"/>
      <c r="EX152" s="105"/>
      <c r="EY152" s="105"/>
      <c r="EZ152" s="105"/>
      <c r="FA152" s="105"/>
      <c r="FB152" s="105"/>
      <c r="FC152" s="105"/>
      <c r="FD152" s="105"/>
      <c r="FE152" s="105"/>
      <c r="FF152" s="105"/>
      <c r="FG152" s="105"/>
      <c r="FH152" s="105"/>
      <c r="FI152" s="105"/>
      <c r="FJ152" s="105"/>
      <c r="FK152" s="105"/>
      <c r="FL152" s="105"/>
      <c r="FM152" s="105"/>
      <c r="FN152" s="105"/>
      <c r="FO152" s="105"/>
      <c r="FP152" s="105"/>
      <c r="FQ152" s="105"/>
      <c r="FR152" s="105"/>
      <c r="FS152" s="105"/>
      <c r="FT152" s="105"/>
      <c r="FU152" s="105"/>
      <c r="FV152" s="105"/>
      <c r="FW152" s="105"/>
      <c r="FX152" s="105"/>
      <c r="FY152" s="105"/>
      <c r="FZ152" s="105"/>
      <c r="GA152" s="105"/>
      <c r="GB152" s="105"/>
      <c r="GC152" s="105"/>
      <c r="GD152" s="105"/>
      <c r="GE152" s="105"/>
      <c r="GF152" s="105"/>
      <c r="GG152" s="105"/>
      <c r="GH152" s="105"/>
      <c r="GI152" s="105"/>
      <c r="GJ152" s="105"/>
      <c r="GK152" s="105"/>
      <c r="GL152" s="105"/>
      <c r="GM152" s="105"/>
      <c r="GN152" s="105"/>
      <c r="GO152" s="105"/>
      <c r="GP152" s="105"/>
      <c r="GQ152" s="105"/>
      <c r="GR152" s="105"/>
      <c r="GS152" s="105"/>
      <c r="GT152" s="105"/>
      <c r="GU152" s="105"/>
      <c r="GV152" s="105"/>
      <c r="GW152" s="105"/>
      <c r="GX152" s="105"/>
      <c r="GY152" s="105"/>
      <c r="GZ152" s="105"/>
      <c r="HA152" s="105"/>
      <c r="HB152" s="105"/>
      <c r="HC152" s="105"/>
      <c r="HD152" s="105"/>
      <c r="HE152" s="105"/>
      <c r="HF152" s="105"/>
      <c r="HG152" s="105"/>
      <c r="HH152" s="105"/>
      <c r="HI152" s="105"/>
      <c r="HJ152" s="105"/>
      <c r="HK152" s="105"/>
      <c r="HL152" s="105"/>
      <c r="HM152" s="105"/>
      <c r="HN152" s="105"/>
      <c r="HO152" s="105"/>
      <c r="HP152" s="105"/>
      <c r="HQ152" s="105"/>
      <c r="HR152" s="105"/>
      <c r="HS152" s="105"/>
      <c r="HT152" s="105"/>
      <c r="HU152" s="105"/>
    </row>
    <row r="153" spans="1:229" ht="12" customHeight="1" x14ac:dyDescent="0.25">
      <c r="A153" s="94"/>
      <c r="B153" s="94"/>
      <c r="C153" s="94"/>
      <c r="D153" s="94"/>
      <c r="E153" s="94"/>
      <c r="F153" s="94"/>
      <c r="G153" s="94"/>
      <c r="H153" s="94"/>
      <c r="I153" s="94"/>
      <c r="J153" s="94"/>
      <c r="K153" s="94"/>
      <c r="L153" s="94"/>
      <c r="M153" s="94"/>
      <c r="N153" s="94"/>
      <c r="O153" s="94"/>
      <c r="P153" s="94"/>
      <c r="Q153" s="94"/>
      <c r="R153" s="94"/>
      <c r="S153" s="94"/>
      <c r="T153" s="94"/>
      <c r="U153" s="94"/>
      <c r="V153" s="94"/>
      <c r="W153" s="94"/>
      <c r="X153" s="94"/>
      <c r="Y153" s="94"/>
      <c r="Z153" s="94"/>
      <c r="AA153" s="94"/>
      <c r="AB153" s="94"/>
      <c r="AC153" s="94"/>
      <c r="AD153" s="94"/>
      <c r="AE153" s="94"/>
      <c r="AF153" s="94"/>
      <c r="AG153" s="94"/>
      <c r="AH153" s="94"/>
      <c r="AI153" s="94"/>
      <c r="AJ153" s="94"/>
      <c r="AK153" s="94"/>
      <c r="AL153" s="94"/>
      <c r="AM153" s="94"/>
      <c r="AN153" s="94"/>
      <c r="AO153" s="94"/>
      <c r="AP153" s="94"/>
      <c r="AQ153" s="94"/>
      <c r="AR153" s="94"/>
      <c r="AS153" s="94"/>
      <c r="AT153" s="94"/>
      <c r="AU153" s="94"/>
      <c r="AV153" s="104"/>
      <c r="AW153" s="104"/>
      <c r="AX153" s="104"/>
      <c r="AY153" s="104"/>
      <c r="AZ153" s="104"/>
      <c r="BA153" s="104"/>
      <c r="BB153" s="104"/>
      <c r="BC153" s="104"/>
      <c r="BD153" s="104"/>
      <c r="BE153" s="104"/>
      <c r="BF153" s="104"/>
      <c r="BG153" s="104"/>
      <c r="BH153" s="105"/>
      <c r="BI153" s="105"/>
      <c r="BJ153" s="105"/>
      <c r="BK153" s="105"/>
      <c r="BL153" s="105"/>
      <c r="BM153" s="105"/>
      <c r="BN153" s="105"/>
      <c r="BO153" s="105"/>
      <c r="BP153" s="105"/>
      <c r="BQ153" s="105"/>
      <c r="BR153" s="105"/>
      <c r="BS153" s="105"/>
      <c r="BT153" s="105"/>
      <c r="BU153" s="105"/>
      <c r="BV153" s="105"/>
      <c r="BW153" s="105"/>
      <c r="BX153" s="105"/>
      <c r="BY153" s="105"/>
      <c r="BZ153" s="105"/>
      <c r="CA153" s="105"/>
      <c r="CB153" s="105"/>
      <c r="CC153" s="105"/>
      <c r="CD153" s="105"/>
      <c r="CE153" s="105"/>
      <c r="CF153" s="105"/>
      <c r="CG153" s="105"/>
      <c r="CH153" s="105"/>
      <c r="CI153" s="105"/>
      <c r="CJ153" s="105"/>
      <c r="CK153" s="105"/>
      <c r="CL153" s="105"/>
      <c r="CM153" s="105"/>
      <c r="CN153" s="105"/>
      <c r="CO153" s="105"/>
      <c r="CP153" s="105"/>
      <c r="CQ153" s="105"/>
      <c r="CR153" s="105"/>
      <c r="CS153" s="105"/>
      <c r="CT153" s="105"/>
      <c r="CU153" s="105"/>
      <c r="CV153" s="105"/>
      <c r="CW153" s="105"/>
      <c r="CX153" s="105"/>
      <c r="CY153" s="105"/>
      <c r="CZ153" s="105"/>
      <c r="DA153" s="105"/>
      <c r="DB153" s="105"/>
      <c r="DC153" s="105"/>
      <c r="DD153" s="105"/>
      <c r="DE153" s="105"/>
      <c r="DF153" s="105"/>
      <c r="DG153" s="105"/>
      <c r="DH153" s="105"/>
      <c r="DI153" s="105"/>
      <c r="DJ153" s="105"/>
      <c r="DK153" s="105"/>
      <c r="DL153" s="105"/>
      <c r="DM153" s="105"/>
      <c r="DN153" s="105"/>
      <c r="DO153" s="105"/>
      <c r="DP153" s="105"/>
      <c r="DQ153" s="105"/>
      <c r="DR153" s="105"/>
      <c r="DS153" s="105"/>
      <c r="DT153" s="105"/>
      <c r="DU153" s="105"/>
      <c r="DV153" s="105"/>
      <c r="DW153" s="105"/>
      <c r="DX153" s="105"/>
      <c r="DY153" s="105"/>
      <c r="DZ153" s="105"/>
      <c r="EA153" s="105"/>
      <c r="EB153" s="105"/>
      <c r="EC153" s="105"/>
      <c r="ED153" s="105"/>
      <c r="EE153" s="105"/>
      <c r="EF153" s="105"/>
      <c r="EG153" s="105"/>
      <c r="EH153" s="105"/>
      <c r="EI153" s="105"/>
      <c r="EJ153" s="105"/>
      <c r="EK153" s="105"/>
      <c r="EL153" s="105"/>
      <c r="EM153" s="105"/>
      <c r="EN153" s="105"/>
      <c r="EO153" s="105"/>
      <c r="EP153" s="105"/>
      <c r="EQ153" s="105"/>
      <c r="ER153" s="105"/>
      <c r="ES153" s="105"/>
      <c r="ET153" s="105"/>
      <c r="EU153" s="105"/>
      <c r="EV153" s="105"/>
      <c r="EW153" s="105"/>
      <c r="EX153" s="105"/>
      <c r="EY153" s="105"/>
      <c r="EZ153" s="105"/>
      <c r="FA153" s="105"/>
      <c r="FB153" s="105"/>
      <c r="FC153" s="105"/>
      <c r="FD153" s="105"/>
      <c r="FE153" s="105"/>
      <c r="FF153" s="105"/>
      <c r="FG153" s="105"/>
      <c r="FH153" s="105"/>
      <c r="FI153" s="105"/>
      <c r="FJ153" s="105"/>
      <c r="FK153" s="105"/>
      <c r="FL153" s="105"/>
      <c r="FM153" s="105"/>
      <c r="FN153" s="105"/>
      <c r="FO153" s="105"/>
      <c r="FP153" s="105"/>
      <c r="FQ153" s="105"/>
      <c r="FR153" s="105"/>
      <c r="FS153" s="105"/>
      <c r="FT153" s="105"/>
      <c r="FU153" s="105"/>
      <c r="FV153" s="105"/>
      <c r="FW153" s="105"/>
      <c r="FX153" s="105"/>
      <c r="FY153" s="105"/>
      <c r="FZ153" s="105"/>
      <c r="GA153" s="105"/>
      <c r="GB153" s="105"/>
      <c r="GC153" s="105"/>
      <c r="GD153" s="105"/>
      <c r="GE153" s="105"/>
      <c r="GF153" s="105"/>
      <c r="GG153" s="105"/>
      <c r="GH153" s="105"/>
      <c r="GI153" s="105"/>
      <c r="GJ153" s="105"/>
      <c r="GK153" s="105"/>
      <c r="GL153" s="105"/>
      <c r="GM153" s="105"/>
      <c r="GN153" s="105"/>
      <c r="GO153" s="105"/>
      <c r="GP153" s="105"/>
      <c r="GQ153" s="105"/>
      <c r="GR153" s="105"/>
      <c r="GS153" s="105"/>
      <c r="GT153" s="105"/>
      <c r="GU153" s="105"/>
      <c r="GV153" s="105"/>
      <c r="GW153" s="105"/>
      <c r="GX153" s="105"/>
      <c r="GY153" s="105"/>
      <c r="GZ153" s="105"/>
      <c r="HA153" s="105"/>
      <c r="HB153" s="105"/>
      <c r="HC153" s="105"/>
      <c r="HD153" s="105"/>
      <c r="HE153" s="105"/>
      <c r="HF153" s="105"/>
      <c r="HG153" s="105"/>
      <c r="HH153" s="105"/>
      <c r="HI153" s="105"/>
      <c r="HJ153" s="105"/>
      <c r="HK153" s="105"/>
      <c r="HL153" s="105"/>
      <c r="HM153" s="105"/>
      <c r="HN153" s="105"/>
      <c r="HO153" s="105"/>
      <c r="HP153" s="105"/>
      <c r="HQ153" s="105"/>
      <c r="HR153" s="105"/>
      <c r="HS153" s="105"/>
      <c r="HT153" s="105"/>
      <c r="HU153" s="105"/>
    </row>
    <row r="154" spans="1:229" ht="12" customHeight="1" x14ac:dyDescent="0.25">
      <c r="A154" s="94"/>
      <c r="B154" s="94"/>
      <c r="C154" s="94"/>
      <c r="D154" s="94"/>
      <c r="E154" s="94"/>
      <c r="F154" s="94"/>
      <c r="G154" s="94"/>
      <c r="H154" s="94"/>
      <c r="I154" s="94"/>
      <c r="J154" s="94"/>
      <c r="K154" s="94"/>
      <c r="L154" s="94"/>
      <c r="M154" s="94"/>
      <c r="N154" s="94"/>
      <c r="O154" s="94"/>
      <c r="P154" s="94"/>
      <c r="Q154" s="94"/>
      <c r="R154" s="94"/>
      <c r="S154" s="94"/>
      <c r="T154" s="94"/>
      <c r="U154" s="94"/>
      <c r="V154" s="94"/>
      <c r="W154" s="94"/>
      <c r="X154" s="94"/>
      <c r="Y154" s="94"/>
      <c r="Z154" s="94"/>
      <c r="AA154" s="94"/>
      <c r="AB154" s="94"/>
      <c r="AC154" s="94"/>
      <c r="AD154" s="94"/>
      <c r="AE154" s="94"/>
      <c r="AF154" s="94"/>
      <c r="AG154" s="94"/>
      <c r="AH154" s="94"/>
      <c r="AI154" s="94"/>
      <c r="AJ154" s="94"/>
      <c r="AK154" s="94"/>
      <c r="AL154" s="94"/>
      <c r="AM154" s="94"/>
      <c r="AN154" s="94"/>
      <c r="AO154" s="94"/>
      <c r="AP154" s="94"/>
      <c r="AQ154" s="94"/>
      <c r="AR154" s="94"/>
      <c r="AS154" s="94"/>
      <c r="AT154" s="94"/>
      <c r="AU154" s="94"/>
      <c r="AV154" s="104"/>
      <c r="AW154" s="104"/>
      <c r="AX154" s="104"/>
      <c r="AY154" s="104"/>
      <c r="AZ154" s="104"/>
      <c r="BA154" s="104"/>
      <c r="BB154" s="104"/>
      <c r="BC154" s="104"/>
      <c r="BD154" s="104"/>
      <c r="BE154" s="104"/>
      <c r="BF154" s="104"/>
      <c r="BG154" s="104"/>
      <c r="BH154" s="105"/>
      <c r="BI154" s="105"/>
      <c r="BJ154" s="105"/>
      <c r="BK154" s="105"/>
      <c r="BL154" s="105"/>
      <c r="BM154" s="105"/>
      <c r="BN154" s="105"/>
      <c r="BO154" s="105"/>
      <c r="BP154" s="105"/>
      <c r="BQ154" s="105"/>
      <c r="BR154" s="105"/>
      <c r="BS154" s="105"/>
      <c r="BT154" s="105"/>
      <c r="BU154" s="105"/>
      <c r="BV154" s="105"/>
      <c r="BW154" s="105"/>
      <c r="BX154" s="105"/>
      <c r="BY154" s="105"/>
      <c r="BZ154" s="105"/>
      <c r="CA154" s="105"/>
      <c r="CB154" s="105"/>
      <c r="CC154" s="105"/>
      <c r="CD154" s="105"/>
      <c r="CE154" s="105"/>
      <c r="CF154" s="105"/>
      <c r="CG154" s="105"/>
      <c r="CH154" s="105"/>
      <c r="CI154" s="105"/>
      <c r="CJ154" s="105"/>
      <c r="CK154" s="105"/>
      <c r="CL154" s="105"/>
      <c r="CM154" s="105"/>
      <c r="CN154" s="105"/>
      <c r="CO154" s="105"/>
      <c r="CP154" s="105"/>
      <c r="CQ154" s="105"/>
      <c r="CR154" s="105"/>
      <c r="CS154" s="105"/>
      <c r="CT154" s="105"/>
      <c r="CU154" s="105"/>
      <c r="CV154" s="105"/>
      <c r="CW154" s="105"/>
      <c r="CX154" s="105"/>
      <c r="CY154" s="105"/>
      <c r="CZ154" s="105"/>
      <c r="DA154" s="105"/>
      <c r="DB154" s="105"/>
      <c r="DC154" s="105"/>
      <c r="DD154" s="105"/>
      <c r="DE154" s="105"/>
      <c r="DF154" s="105"/>
      <c r="DG154" s="105"/>
      <c r="DH154" s="105"/>
      <c r="DI154" s="105"/>
      <c r="DJ154" s="105"/>
      <c r="DK154" s="105"/>
      <c r="DL154" s="105"/>
      <c r="DM154" s="105"/>
      <c r="DN154" s="105"/>
      <c r="DO154" s="105"/>
      <c r="DP154" s="105"/>
      <c r="DQ154" s="105"/>
      <c r="DR154" s="105"/>
      <c r="DS154" s="105"/>
      <c r="DT154" s="105"/>
      <c r="DU154" s="105"/>
      <c r="DV154" s="105"/>
      <c r="DW154" s="105"/>
      <c r="DX154" s="105"/>
      <c r="DY154" s="105"/>
      <c r="DZ154" s="105"/>
      <c r="EA154" s="105"/>
      <c r="EB154" s="105"/>
      <c r="EC154" s="105"/>
      <c r="ED154" s="105"/>
      <c r="EE154" s="105"/>
      <c r="EF154" s="105"/>
      <c r="EG154" s="105"/>
      <c r="EH154" s="105"/>
      <c r="EI154" s="105"/>
      <c r="EJ154" s="105"/>
      <c r="EK154" s="105"/>
      <c r="EL154" s="105"/>
      <c r="EM154" s="105"/>
      <c r="EN154" s="105"/>
      <c r="EO154" s="105"/>
      <c r="EP154" s="105"/>
      <c r="EQ154" s="105"/>
      <c r="ER154" s="105"/>
      <c r="ES154" s="105"/>
      <c r="ET154" s="105"/>
      <c r="EU154" s="105"/>
      <c r="EV154" s="105"/>
      <c r="EW154" s="105"/>
      <c r="EX154" s="105"/>
      <c r="EY154" s="105"/>
      <c r="EZ154" s="105"/>
      <c r="FA154" s="105"/>
      <c r="FB154" s="105"/>
      <c r="FC154" s="105"/>
      <c r="FD154" s="105"/>
      <c r="FE154" s="105"/>
      <c r="FF154" s="105"/>
      <c r="FG154" s="105"/>
      <c r="FH154" s="105"/>
      <c r="FI154" s="105"/>
      <c r="FJ154" s="105"/>
      <c r="FK154" s="105"/>
      <c r="FL154" s="105"/>
      <c r="FM154" s="105"/>
      <c r="FN154" s="105"/>
      <c r="FO154" s="105"/>
      <c r="FP154" s="105"/>
      <c r="FQ154" s="105"/>
      <c r="FR154" s="105"/>
      <c r="FS154" s="105"/>
      <c r="FT154" s="105"/>
      <c r="FU154" s="105"/>
      <c r="FV154" s="105"/>
      <c r="FW154" s="105"/>
      <c r="FX154" s="105"/>
      <c r="FY154" s="105"/>
      <c r="FZ154" s="105"/>
      <c r="GA154" s="105"/>
      <c r="GB154" s="105"/>
      <c r="GC154" s="105"/>
      <c r="GD154" s="105"/>
      <c r="GE154" s="105"/>
      <c r="GF154" s="105"/>
      <c r="GG154" s="105"/>
      <c r="GH154" s="105"/>
      <c r="GI154" s="105"/>
      <c r="GJ154" s="105"/>
      <c r="GK154" s="105"/>
      <c r="GL154" s="105"/>
      <c r="GM154" s="105"/>
      <c r="GN154" s="105"/>
      <c r="GO154" s="105"/>
      <c r="GP154" s="105"/>
      <c r="GQ154" s="105"/>
      <c r="GR154" s="105"/>
      <c r="GS154" s="105"/>
      <c r="GT154" s="105"/>
      <c r="GU154" s="105"/>
      <c r="GV154" s="105"/>
      <c r="GW154" s="105"/>
      <c r="GX154" s="105"/>
      <c r="GY154" s="105"/>
      <c r="GZ154" s="105"/>
      <c r="HA154" s="105"/>
      <c r="HB154" s="105"/>
      <c r="HC154" s="105"/>
      <c r="HD154" s="105"/>
      <c r="HE154" s="105"/>
      <c r="HF154" s="105"/>
      <c r="HG154" s="105"/>
      <c r="HH154" s="105"/>
      <c r="HI154" s="105"/>
      <c r="HJ154" s="105"/>
      <c r="HK154" s="105"/>
      <c r="HL154" s="105"/>
      <c r="HM154" s="105"/>
      <c r="HN154" s="105"/>
      <c r="HO154" s="105"/>
      <c r="HP154" s="105"/>
      <c r="HQ154" s="105"/>
      <c r="HR154" s="105"/>
      <c r="HS154" s="105"/>
      <c r="HT154" s="105"/>
      <c r="HU154" s="105"/>
    </row>
    <row r="155" spans="1:229" ht="12" customHeight="1" x14ac:dyDescent="0.25">
      <c r="A155" s="94"/>
      <c r="B155" s="94"/>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104"/>
      <c r="AW155" s="104"/>
      <c r="AX155" s="104"/>
      <c r="AY155" s="104"/>
      <c r="AZ155" s="104"/>
      <c r="BA155" s="104"/>
      <c r="BB155" s="104"/>
      <c r="BC155" s="104"/>
      <c r="BD155" s="104"/>
      <c r="BE155" s="104"/>
      <c r="BF155" s="104"/>
      <c r="BG155" s="104"/>
      <c r="BH155" s="105"/>
      <c r="BI155" s="105"/>
      <c r="BJ155" s="105"/>
      <c r="BK155" s="105"/>
      <c r="BL155" s="105"/>
      <c r="BM155" s="105"/>
      <c r="BN155" s="105"/>
      <c r="BO155" s="105"/>
      <c r="BP155" s="105"/>
      <c r="BQ155" s="105"/>
      <c r="BR155" s="105"/>
      <c r="BS155" s="105"/>
      <c r="BT155" s="105"/>
      <c r="BU155" s="105"/>
      <c r="BV155" s="105"/>
      <c r="BW155" s="105"/>
      <c r="BX155" s="105"/>
      <c r="BY155" s="105"/>
      <c r="BZ155" s="105"/>
      <c r="CA155" s="105"/>
      <c r="CB155" s="105"/>
      <c r="CC155" s="105"/>
      <c r="CD155" s="105"/>
      <c r="CE155" s="105"/>
      <c r="CF155" s="105"/>
      <c r="CG155" s="105"/>
      <c r="CH155" s="105"/>
      <c r="CI155" s="105"/>
      <c r="CJ155" s="105"/>
      <c r="CK155" s="105"/>
      <c r="CL155" s="105"/>
      <c r="CM155" s="105"/>
      <c r="CN155" s="105"/>
      <c r="CO155" s="105"/>
      <c r="CP155" s="105"/>
      <c r="CQ155" s="105"/>
      <c r="CR155" s="105"/>
      <c r="CS155" s="105"/>
      <c r="CT155" s="105"/>
      <c r="CU155" s="105"/>
      <c r="CV155" s="105"/>
      <c r="CW155" s="105"/>
      <c r="CX155" s="105"/>
      <c r="CY155" s="105"/>
      <c r="CZ155" s="105"/>
      <c r="DA155" s="105"/>
      <c r="DB155" s="105"/>
      <c r="DC155" s="105"/>
      <c r="DD155" s="105"/>
      <c r="DE155" s="105"/>
      <c r="DF155" s="105"/>
      <c r="DG155" s="105"/>
      <c r="DH155" s="105"/>
      <c r="DI155" s="105"/>
      <c r="DJ155" s="105"/>
      <c r="DK155" s="105"/>
      <c r="DL155" s="105"/>
      <c r="DM155" s="105"/>
      <c r="DN155" s="105"/>
      <c r="DO155" s="105"/>
      <c r="DP155" s="105"/>
      <c r="DQ155" s="105"/>
      <c r="DR155" s="105"/>
      <c r="DS155" s="105"/>
      <c r="DT155" s="105"/>
      <c r="DU155" s="105"/>
      <c r="DV155" s="105"/>
      <c r="DW155" s="105"/>
      <c r="DX155" s="105"/>
      <c r="DY155" s="105"/>
      <c r="DZ155" s="105"/>
      <c r="EA155" s="105"/>
      <c r="EB155" s="105"/>
      <c r="EC155" s="105"/>
      <c r="ED155" s="105"/>
      <c r="EE155" s="105"/>
      <c r="EF155" s="105"/>
      <c r="EG155" s="105"/>
      <c r="EH155" s="105"/>
      <c r="EI155" s="105"/>
      <c r="EJ155" s="105"/>
      <c r="EK155" s="105"/>
      <c r="EL155" s="105"/>
      <c r="EM155" s="105"/>
      <c r="EN155" s="105"/>
      <c r="EO155" s="105"/>
      <c r="EP155" s="105"/>
      <c r="EQ155" s="105"/>
      <c r="ER155" s="105"/>
      <c r="ES155" s="105"/>
      <c r="ET155" s="105"/>
      <c r="EU155" s="105"/>
      <c r="EV155" s="105"/>
      <c r="EW155" s="105"/>
      <c r="EX155" s="105"/>
      <c r="EY155" s="105"/>
      <c r="EZ155" s="105"/>
      <c r="FA155" s="105"/>
      <c r="FB155" s="105"/>
      <c r="FC155" s="105"/>
      <c r="FD155" s="105"/>
      <c r="FE155" s="105"/>
      <c r="FF155" s="105"/>
      <c r="FG155" s="105"/>
      <c r="FH155" s="105"/>
      <c r="FI155" s="105"/>
      <c r="FJ155" s="105"/>
      <c r="FK155" s="105"/>
      <c r="FL155" s="105"/>
      <c r="FM155" s="105"/>
      <c r="FN155" s="105"/>
      <c r="FO155" s="105"/>
      <c r="FP155" s="105"/>
      <c r="FQ155" s="105"/>
      <c r="FR155" s="105"/>
      <c r="FS155" s="105"/>
      <c r="FT155" s="105"/>
      <c r="FU155" s="105"/>
      <c r="FV155" s="105"/>
      <c r="FW155" s="105"/>
      <c r="FX155" s="105"/>
      <c r="FY155" s="105"/>
      <c r="FZ155" s="105"/>
      <c r="GA155" s="105"/>
      <c r="GB155" s="105"/>
      <c r="GC155" s="105"/>
      <c r="GD155" s="105"/>
      <c r="GE155" s="105"/>
      <c r="GF155" s="105"/>
      <c r="GG155" s="105"/>
      <c r="GH155" s="105"/>
      <c r="GI155" s="105"/>
      <c r="GJ155" s="105"/>
      <c r="GK155" s="105"/>
      <c r="GL155" s="105"/>
      <c r="GM155" s="105"/>
      <c r="GN155" s="105"/>
      <c r="GO155" s="105"/>
      <c r="GP155" s="105"/>
      <c r="GQ155" s="105"/>
      <c r="GR155" s="105"/>
      <c r="GS155" s="105"/>
      <c r="GT155" s="105"/>
      <c r="GU155" s="105"/>
      <c r="GV155" s="105"/>
      <c r="GW155" s="105"/>
      <c r="GX155" s="105"/>
      <c r="GY155" s="105"/>
      <c r="GZ155" s="105"/>
      <c r="HA155" s="105"/>
      <c r="HB155" s="105"/>
      <c r="HC155" s="105"/>
      <c r="HD155" s="105"/>
      <c r="HE155" s="105"/>
      <c r="HF155" s="105"/>
      <c r="HG155" s="105"/>
      <c r="HH155" s="105"/>
      <c r="HI155" s="105"/>
      <c r="HJ155" s="105"/>
      <c r="HK155" s="105"/>
      <c r="HL155" s="105"/>
      <c r="HM155" s="105"/>
      <c r="HN155" s="105"/>
      <c r="HO155" s="105"/>
      <c r="HP155" s="105"/>
      <c r="HQ155" s="105"/>
      <c r="HR155" s="105"/>
      <c r="HS155" s="105"/>
      <c r="HT155" s="105"/>
      <c r="HU155" s="105"/>
    </row>
    <row r="156" spans="1:229" ht="12" customHeight="1" x14ac:dyDescent="0.25">
      <c r="A156" s="94"/>
      <c r="B156" s="94"/>
      <c r="C156" s="94"/>
      <c r="D156" s="94"/>
      <c r="E156" s="94"/>
      <c r="F156" s="94"/>
      <c r="G156" s="94"/>
      <c r="H156" s="94"/>
      <c r="I156" s="94"/>
      <c r="J156" s="94"/>
      <c r="K156" s="94"/>
      <c r="L156" s="94"/>
      <c r="M156" s="94"/>
      <c r="N156" s="94"/>
      <c r="O156" s="94"/>
      <c r="P156" s="94"/>
      <c r="Q156" s="94"/>
      <c r="R156" s="94"/>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104"/>
      <c r="AW156" s="104"/>
      <c r="AX156" s="104"/>
      <c r="AY156" s="104"/>
      <c r="AZ156" s="104"/>
      <c r="BA156" s="104"/>
      <c r="BB156" s="104"/>
      <c r="BC156" s="104"/>
      <c r="BD156" s="104"/>
      <c r="BE156" s="104"/>
      <c r="BF156" s="104"/>
      <c r="BG156" s="104"/>
      <c r="BH156" s="105"/>
      <c r="BI156" s="105"/>
      <c r="BJ156" s="105"/>
      <c r="BK156" s="105"/>
      <c r="BL156" s="105"/>
      <c r="BM156" s="105"/>
      <c r="BN156" s="105"/>
      <c r="BO156" s="105"/>
      <c r="BP156" s="105"/>
      <c r="BQ156" s="105"/>
      <c r="BR156" s="105"/>
      <c r="BS156" s="105"/>
      <c r="BT156" s="105"/>
      <c r="BU156" s="105"/>
      <c r="BV156" s="105"/>
      <c r="BW156" s="105"/>
      <c r="BX156" s="105"/>
      <c r="BY156" s="105"/>
      <c r="BZ156" s="105"/>
      <c r="CA156" s="105"/>
      <c r="CB156" s="105"/>
      <c r="CC156" s="105"/>
      <c r="CD156" s="105"/>
      <c r="CE156" s="105"/>
      <c r="CF156" s="105"/>
      <c r="CG156" s="105"/>
      <c r="CH156" s="105"/>
      <c r="CI156" s="105"/>
      <c r="CJ156" s="105"/>
      <c r="CK156" s="105"/>
      <c r="CL156" s="105"/>
      <c r="CM156" s="105"/>
      <c r="CN156" s="105"/>
      <c r="CO156" s="105"/>
      <c r="CP156" s="105"/>
      <c r="CQ156" s="105"/>
      <c r="CR156" s="105"/>
      <c r="CS156" s="105"/>
      <c r="CT156" s="105"/>
      <c r="CU156" s="105"/>
      <c r="CV156" s="105"/>
      <c r="CW156" s="105"/>
      <c r="CX156" s="105"/>
      <c r="CY156" s="105"/>
      <c r="CZ156" s="105"/>
      <c r="DA156" s="105"/>
      <c r="DB156" s="105"/>
      <c r="DC156" s="105"/>
      <c r="DD156" s="105"/>
      <c r="DE156" s="105"/>
      <c r="DF156" s="105"/>
      <c r="DG156" s="105"/>
      <c r="DH156" s="105"/>
      <c r="DI156" s="105"/>
      <c r="DJ156" s="105"/>
      <c r="DK156" s="105"/>
      <c r="DL156" s="105"/>
      <c r="DM156" s="105"/>
      <c r="DN156" s="105"/>
      <c r="DO156" s="105"/>
      <c r="DP156" s="105"/>
      <c r="DQ156" s="105"/>
      <c r="DR156" s="105"/>
      <c r="DS156" s="105"/>
      <c r="DT156" s="105"/>
      <c r="DU156" s="105"/>
      <c r="DV156" s="105"/>
      <c r="DW156" s="105"/>
      <c r="DX156" s="105"/>
      <c r="DY156" s="105"/>
      <c r="DZ156" s="105"/>
      <c r="EA156" s="105"/>
      <c r="EB156" s="105"/>
      <c r="EC156" s="105"/>
      <c r="ED156" s="105"/>
      <c r="EE156" s="105"/>
      <c r="EF156" s="105"/>
      <c r="EG156" s="105"/>
      <c r="EH156" s="105"/>
      <c r="EI156" s="105"/>
      <c r="EJ156" s="105"/>
      <c r="EK156" s="105"/>
      <c r="EL156" s="105"/>
      <c r="EM156" s="105"/>
      <c r="EN156" s="105"/>
      <c r="EO156" s="105"/>
      <c r="EP156" s="105"/>
      <c r="EQ156" s="105"/>
      <c r="ER156" s="105"/>
      <c r="ES156" s="105"/>
      <c r="ET156" s="105"/>
      <c r="EU156" s="105"/>
      <c r="EV156" s="105"/>
      <c r="EW156" s="105"/>
      <c r="EX156" s="105"/>
      <c r="EY156" s="105"/>
      <c r="EZ156" s="105"/>
      <c r="FA156" s="105"/>
      <c r="FB156" s="105"/>
      <c r="FC156" s="105"/>
      <c r="FD156" s="105"/>
      <c r="FE156" s="105"/>
      <c r="FF156" s="105"/>
      <c r="FG156" s="105"/>
      <c r="FH156" s="105"/>
      <c r="FI156" s="105"/>
      <c r="FJ156" s="105"/>
      <c r="FK156" s="105"/>
      <c r="FL156" s="105"/>
      <c r="FM156" s="105"/>
      <c r="FN156" s="105"/>
      <c r="FO156" s="105"/>
      <c r="FP156" s="105"/>
      <c r="FQ156" s="105"/>
      <c r="FR156" s="105"/>
      <c r="FS156" s="105"/>
      <c r="FT156" s="105"/>
      <c r="FU156" s="105"/>
      <c r="FV156" s="105"/>
      <c r="FW156" s="105"/>
      <c r="FX156" s="105"/>
      <c r="FY156" s="105"/>
      <c r="FZ156" s="105"/>
      <c r="GA156" s="105"/>
      <c r="GB156" s="105"/>
      <c r="GC156" s="105"/>
      <c r="GD156" s="105"/>
      <c r="GE156" s="105"/>
      <c r="GF156" s="105"/>
      <c r="GG156" s="105"/>
      <c r="GH156" s="105"/>
      <c r="GI156" s="105"/>
      <c r="GJ156" s="105"/>
      <c r="GK156" s="105"/>
      <c r="GL156" s="105"/>
      <c r="GM156" s="105"/>
      <c r="GN156" s="105"/>
      <c r="GO156" s="105"/>
      <c r="GP156" s="105"/>
      <c r="GQ156" s="105"/>
      <c r="GR156" s="105"/>
      <c r="GS156" s="105"/>
      <c r="GT156" s="105"/>
      <c r="GU156" s="105"/>
      <c r="GV156" s="105"/>
      <c r="GW156" s="105"/>
      <c r="GX156" s="105"/>
      <c r="GY156" s="105"/>
      <c r="GZ156" s="105"/>
      <c r="HA156" s="105"/>
      <c r="HB156" s="105"/>
      <c r="HC156" s="105"/>
      <c r="HD156" s="105"/>
      <c r="HE156" s="105"/>
      <c r="HF156" s="105"/>
      <c r="HG156" s="105"/>
      <c r="HH156" s="105"/>
      <c r="HI156" s="105"/>
      <c r="HJ156" s="105"/>
      <c r="HK156" s="105"/>
      <c r="HL156" s="105"/>
      <c r="HM156" s="105"/>
      <c r="HN156" s="105"/>
      <c r="HO156" s="105"/>
      <c r="HP156" s="105"/>
      <c r="HQ156" s="105"/>
      <c r="HR156" s="105"/>
      <c r="HS156" s="105"/>
      <c r="HT156" s="105"/>
      <c r="HU156" s="105"/>
    </row>
    <row r="157" spans="1:229" ht="12" customHeight="1" x14ac:dyDescent="0.25">
      <c r="A157" s="94"/>
      <c r="B157" s="94"/>
      <c r="C157" s="94"/>
      <c r="D157" s="94"/>
      <c r="E157" s="94"/>
      <c r="F157" s="94"/>
      <c r="G157" s="94"/>
      <c r="H157" s="94"/>
      <c r="I157" s="94"/>
      <c r="J157" s="94"/>
      <c r="K157" s="94"/>
      <c r="L157" s="94"/>
      <c r="M157" s="94"/>
      <c r="N157" s="94"/>
      <c r="O157" s="94"/>
      <c r="P157" s="94"/>
      <c r="Q157" s="94"/>
      <c r="R157" s="94"/>
      <c r="S157" s="94"/>
      <c r="T157" s="94"/>
      <c r="U157" s="94"/>
      <c r="V157" s="94"/>
      <c r="W157" s="94"/>
      <c r="X157" s="94"/>
      <c r="Y157" s="94"/>
      <c r="Z157" s="94"/>
      <c r="AA157" s="94"/>
      <c r="AB157" s="94"/>
      <c r="AC157" s="94"/>
      <c r="AD157" s="94"/>
      <c r="AE157" s="94"/>
      <c r="AF157" s="94"/>
      <c r="AG157" s="94"/>
      <c r="AH157" s="94"/>
      <c r="AI157" s="94"/>
      <c r="AJ157" s="94"/>
      <c r="AK157" s="94"/>
      <c r="AL157" s="94"/>
      <c r="AM157" s="94"/>
      <c r="AN157" s="94"/>
      <c r="AO157" s="94"/>
      <c r="AP157" s="94"/>
      <c r="AQ157" s="94"/>
      <c r="AR157" s="94"/>
      <c r="AS157" s="94"/>
      <c r="AT157" s="94"/>
      <c r="AU157" s="94"/>
      <c r="AV157" s="104"/>
      <c r="AW157" s="104"/>
      <c r="AX157" s="104"/>
      <c r="AY157" s="104"/>
      <c r="AZ157" s="104"/>
      <c r="BA157" s="104"/>
      <c r="BB157" s="104"/>
      <c r="BC157" s="104"/>
      <c r="BD157" s="104"/>
      <c r="BE157" s="104"/>
      <c r="BF157" s="104"/>
      <c r="BG157" s="104"/>
      <c r="BH157" s="105"/>
      <c r="BI157" s="105"/>
      <c r="BJ157" s="105"/>
      <c r="BK157" s="105"/>
      <c r="BL157" s="105"/>
      <c r="BM157" s="105"/>
      <c r="BN157" s="105"/>
      <c r="BO157" s="105"/>
      <c r="BP157" s="105"/>
      <c r="BQ157" s="105"/>
      <c r="BR157" s="105"/>
      <c r="BS157" s="105"/>
      <c r="BT157" s="105"/>
      <c r="BU157" s="105"/>
      <c r="BV157" s="105"/>
      <c r="BW157" s="105"/>
      <c r="BX157" s="105"/>
      <c r="BY157" s="105"/>
      <c r="BZ157" s="105"/>
      <c r="CA157" s="105"/>
      <c r="CB157" s="105"/>
      <c r="CC157" s="105"/>
      <c r="CD157" s="105"/>
      <c r="CE157" s="105"/>
      <c r="CF157" s="105"/>
      <c r="CG157" s="105"/>
      <c r="CH157" s="105"/>
      <c r="CI157" s="105"/>
      <c r="CJ157" s="105"/>
      <c r="CK157" s="105"/>
      <c r="CL157" s="105"/>
      <c r="CM157" s="105"/>
      <c r="CN157" s="105"/>
      <c r="CO157" s="105"/>
      <c r="CP157" s="105"/>
      <c r="CQ157" s="105"/>
      <c r="CR157" s="105"/>
      <c r="CS157" s="105"/>
      <c r="CT157" s="105"/>
      <c r="CU157" s="105"/>
      <c r="CV157" s="105"/>
      <c r="CW157" s="105"/>
      <c r="CX157" s="105"/>
      <c r="CY157" s="105"/>
      <c r="CZ157" s="105"/>
      <c r="DA157" s="105"/>
      <c r="DB157" s="105"/>
      <c r="DC157" s="105"/>
      <c r="DD157" s="105"/>
      <c r="DE157" s="105"/>
      <c r="DF157" s="105"/>
      <c r="DG157" s="105"/>
      <c r="DH157" s="105"/>
      <c r="DI157" s="105"/>
      <c r="DJ157" s="105"/>
      <c r="DK157" s="105"/>
      <c r="DL157" s="105"/>
      <c r="DM157" s="105"/>
      <c r="DN157" s="105"/>
      <c r="DO157" s="105"/>
      <c r="DP157" s="105"/>
      <c r="DQ157" s="105"/>
      <c r="DR157" s="105"/>
      <c r="DS157" s="105"/>
      <c r="DT157" s="105"/>
      <c r="DU157" s="105"/>
      <c r="DV157" s="105"/>
      <c r="DW157" s="105"/>
      <c r="DX157" s="105"/>
      <c r="DY157" s="105"/>
      <c r="DZ157" s="105"/>
      <c r="EA157" s="105"/>
      <c r="EB157" s="105"/>
      <c r="EC157" s="105"/>
      <c r="ED157" s="105"/>
      <c r="EE157" s="105"/>
      <c r="EF157" s="105"/>
      <c r="EG157" s="105"/>
      <c r="EH157" s="105"/>
      <c r="EI157" s="105"/>
      <c r="EJ157" s="105"/>
      <c r="EK157" s="105"/>
      <c r="EL157" s="105"/>
      <c r="EM157" s="105"/>
      <c r="EN157" s="105"/>
      <c r="EO157" s="105"/>
      <c r="EP157" s="105"/>
      <c r="EQ157" s="105"/>
      <c r="ER157" s="105"/>
      <c r="ES157" s="105"/>
      <c r="ET157" s="105"/>
      <c r="EU157" s="105"/>
      <c r="EV157" s="105"/>
      <c r="EW157" s="105"/>
      <c r="EX157" s="105"/>
      <c r="EY157" s="105"/>
      <c r="EZ157" s="105"/>
      <c r="FA157" s="105"/>
      <c r="FB157" s="105"/>
      <c r="FC157" s="105"/>
      <c r="FD157" s="105"/>
      <c r="FE157" s="105"/>
      <c r="FF157" s="105"/>
      <c r="FG157" s="105"/>
      <c r="FH157" s="105"/>
      <c r="FI157" s="105"/>
      <c r="FJ157" s="105"/>
      <c r="FK157" s="105"/>
      <c r="FL157" s="105"/>
      <c r="FM157" s="105"/>
      <c r="FN157" s="105"/>
      <c r="FO157" s="105"/>
      <c r="FP157" s="105"/>
      <c r="FQ157" s="105"/>
      <c r="FR157" s="105"/>
      <c r="FS157" s="105"/>
      <c r="FT157" s="105"/>
      <c r="FU157" s="105"/>
      <c r="FV157" s="105"/>
      <c r="FW157" s="105"/>
      <c r="FX157" s="105"/>
      <c r="FY157" s="105"/>
      <c r="FZ157" s="105"/>
      <c r="GA157" s="105"/>
      <c r="GB157" s="105"/>
      <c r="GC157" s="105"/>
      <c r="GD157" s="105"/>
      <c r="GE157" s="105"/>
      <c r="GF157" s="105"/>
      <c r="GG157" s="105"/>
      <c r="GH157" s="105"/>
      <c r="GI157" s="105"/>
      <c r="GJ157" s="105"/>
      <c r="GK157" s="105"/>
      <c r="GL157" s="105"/>
      <c r="GM157" s="105"/>
      <c r="GN157" s="105"/>
      <c r="GO157" s="105"/>
      <c r="GP157" s="105"/>
      <c r="GQ157" s="105"/>
      <c r="GR157" s="105"/>
      <c r="GS157" s="105"/>
      <c r="GT157" s="105"/>
      <c r="GU157" s="105"/>
      <c r="GV157" s="105"/>
      <c r="GW157" s="105"/>
      <c r="GX157" s="105"/>
      <c r="GY157" s="105"/>
      <c r="GZ157" s="105"/>
      <c r="HA157" s="105"/>
      <c r="HB157" s="105"/>
      <c r="HC157" s="105"/>
      <c r="HD157" s="105"/>
      <c r="HE157" s="105"/>
      <c r="HF157" s="105"/>
      <c r="HG157" s="105"/>
      <c r="HH157" s="105"/>
      <c r="HI157" s="105"/>
      <c r="HJ157" s="105"/>
      <c r="HK157" s="105"/>
      <c r="HL157" s="105"/>
      <c r="HM157" s="105"/>
      <c r="HN157" s="105"/>
      <c r="HO157" s="105"/>
      <c r="HP157" s="105"/>
      <c r="HQ157" s="105"/>
      <c r="HR157" s="105"/>
      <c r="HS157" s="105"/>
      <c r="HT157" s="105"/>
      <c r="HU157" s="105"/>
    </row>
    <row r="158" spans="1:229" ht="12" customHeight="1" x14ac:dyDescent="0.25">
      <c r="A158" s="94"/>
      <c r="B158" s="94"/>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104"/>
      <c r="AW158" s="104"/>
      <c r="AX158" s="104"/>
      <c r="AY158" s="104"/>
      <c r="AZ158" s="104"/>
      <c r="BA158" s="104"/>
      <c r="BB158" s="104"/>
      <c r="BC158" s="104"/>
      <c r="BD158" s="104"/>
      <c r="BE158" s="104"/>
      <c r="BF158" s="104"/>
      <c r="BG158" s="104"/>
      <c r="BH158" s="105"/>
      <c r="BI158" s="105"/>
      <c r="BJ158" s="105"/>
      <c r="BK158" s="105"/>
      <c r="BL158" s="105"/>
      <c r="BM158" s="105"/>
      <c r="BN158" s="105"/>
      <c r="BO158" s="105"/>
      <c r="BP158" s="105"/>
      <c r="BQ158" s="105"/>
      <c r="BR158" s="105"/>
      <c r="BS158" s="105"/>
      <c r="BT158" s="105"/>
      <c r="BU158" s="105"/>
      <c r="BV158" s="105"/>
      <c r="BW158" s="105"/>
      <c r="BX158" s="105"/>
      <c r="BY158" s="105"/>
      <c r="BZ158" s="105"/>
      <c r="CA158" s="105"/>
      <c r="CB158" s="105"/>
      <c r="CC158" s="105"/>
      <c r="CD158" s="105"/>
      <c r="CE158" s="105"/>
      <c r="CF158" s="105"/>
      <c r="CG158" s="105"/>
      <c r="CH158" s="105"/>
      <c r="CI158" s="105"/>
      <c r="CJ158" s="105"/>
      <c r="CK158" s="105"/>
      <c r="CL158" s="105"/>
      <c r="CM158" s="105"/>
      <c r="CN158" s="105"/>
      <c r="CO158" s="105"/>
      <c r="CP158" s="105"/>
      <c r="CQ158" s="105"/>
      <c r="CR158" s="105"/>
      <c r="CS158" s="105"/>
      <c r="CT158" s="105"/>
      <c r="CU158" s="105"/>
      <c r="CV158" s="105"/>
      <c r="CW158" s="105"/>
      <c r="CX158" s="105"/>
      <c r="CY158" s="105"/>
      <c r="CZ158" s="105"/>
      <c r="DA158" s="105"/>
      <c r="DB158" s="105"/>
      <c r="DC158" s="105"/>
      <c r="DD158" s="105"/>
      <c r="DE158" s="105"/>
      <c r="DF158" s="105"/>
      <c r="DG158" s="105"/>
      <c r="DH158" s="105"/>
      <c r="DI158" s="105"/>
      <c r="DJ158" s="105"/>
      <c r="DK158" s="105"/>
      <c r="DL158" s="105"/>
      <c r="DM158" s="105"/>
      <c r="DN158" s="105"/>
      <c r="DO158" s="105"/>
      <c r="DP158" s="105"/>
      <c r="DQ158" s="105"/>
      <c r="DR158" s="105"/>
      <c r="DS158" s="105"/>
      <c r="DT158" s="105"/>
      <c r="DU158" s="105"/>
      <c r="DV158" s="105"/>
      <c r="DW158" s="105"/>
      <c r="DX158" s="105"/>
      <c r="DY158" s="105"/>
      <c r="DZ158" s="105"/>
      <c r="EA158" s="105"/>
      <c r="EB158" s="105"/>
      <c r="EC158" s="105"/>
      <c r="ED158" s="105"/>
      <c r="EE158" s="105"/>
      <c r="EF158" s="105"/>
      <c r="EG158" s="105"/>
      <c r="EH158" s="105"/>
      <c r="EI158" s="105"/>
      <c r="EJ158" s="105"/>
      <c r="EK158" s="105"/>
      <c r="EL158" s="105"/>
      <c r="EM158" s="105"/>
      <c r="EN158" s="105"/>
      <c r="EO158" s="105"/>
      <c r="EP158" s="105"/>
      <c r="EQ158" s="105"/>
      <c r="ER158" s="105"/>
      <c r="ES158" s="105"/>
      <c r="ET158" s="105"/>
      <c r="EU158" s="105"/>
      <c r="EV158" s="105"/>
      <c r="EW158" s="105"/>
      <c r="EX158" s="105"/>
      <c r="EY158" s="105"/>
      <c r="EZ158" s="105"/>
      <c r="FA158" s="105"/>
      <c r="FB158" s="105"/>
      <c r="FC158" s="105"/>
      <c r="FD158" s="105"/>
      <c r="FE158" s="105"/>
      <c r="FF158" s="105"/>
      <c r="FG158" s="105"/>
      <c r="FH158" s="105"/>
      <c r="FI158" s="105"/>
      <c r="FJ158" s="105"/>
      <c r="FK158" s="105"/>
      <c r="FL158" s="105"/>
      <c r="FM158" s="105"/>
      <c r="FN158" s="105"/>
      <c r="FO158" s="105"/>
      <c r="FP158" s="105"/>
      <c r="FQ158" s="105"/>
      <c r="FR158" s="105"/>
      <c r="FS158" s="105"/>
      <c r="FT158" s="105"/>
      <c r="FU158" s="105"/>
      <c r="FV158" s="105"/>
      <c r="FW158" s="105"/>
      <c r="FX158" s="105"/>
      <c r="FY158" s="105"/>
      <c r="FZ158" s="105"/>
      <c r="GA158" s="105"/>
      <c r="GB158" s="105"/>
      <c r="GC158" s="105"/>
      <c r="GD158" s="105"/>
      <c r="GE158" s="105"/>
      <c r="GF158" s="105"/>
      <c r="GG158" s="105"/>
      <c r="GH158" s="105"/>
      <c r="GI158" s="105"/>
      <c r="GJ158" s="105"/>
      <c r="GK158" s="105"/>
      <c r="GL158" s="105"/>
      <c r="GM158" s="105"/>
      <c r="GN158" s="105"/>
      <c r="GO158" s="105"/>
      <c r="GP158" s="105"/>
      <c r="GQ158" s="105"/>
      <c r="GR158" s="105"/>
      <c r="GS158" s="105"/>
      <c r="GT158" s="105"/>
      <c r="GU158" s="105"/>
      <c r="GV158" s="105"/>
      <c r="GW158" s="105"/>
      <c r="GX158" s="105"/>
      <c r="GY158" s="105"/>
      <c r="GZ158" s="105"/>
      <c r="HA158" s="105"/>
      <c r="HB158" s="105"/>
      <c r="HC158" s="105"/>
      <c r="HD158" s="105"/>
      <c r="HE158" s="105"/>
      <c r="HF158" s="105"/>
      <c r="HG158" s="105"/>
      <c r="HH158" s="105"/>
      <c r="HI158" s="105"/>
      <c r="HJ158" s="105"/>
      <c r="HK158" s="105"/>
      <c r="HL158" s="105"/>
      <c r="HM158" s="105"/>
      <c r="HN158" s="105"/>
      <c r="HO158" s="105"/>
      <c r="HP158" s="105"/>
      <c r="HQ158" s="105"/>
      <c r="HR158" s="105"/>
      <c r="HS158" s="105"/>
      <c r="HT158" s="105"/>
      <c r="HU158" s="105"/>
    </row>
    <row r="159" spans="1:229" ht="12" customHeight="1" x14ac:dyDescent="0.25">
      <c r="A159" s="94"/>
      <c r="B159" s="94"/>
      <c r="C159" s="94"/>
      <c r="D159" s="94"/>
      <c r="E159" s="94"/>
      <c r="F159" s="94"/>
      <c r="G159" s="94"/>
      <c r="H159" s="94"/>
      <c r="I159" s="94"/>
      <c r="J159" s="94"/>
      <c r="K159" s="94"/>
      <c r="L159" s="94"/>
      <c r="M159" s="94"/>
      <c r="N159" s="94"/>
      <c r="O159" s="94"/>
      <c r="P159" s="94"/>
      <c r="Q159" s="94"/>
      <c r="R159" s="94"/>
      <c r="S159" s="94"/>
      <c r="T159" s="94"/>
      <c r="U159" s="94"/>
      <c r="V159" s="94"/>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104"/>
      <c r="AW159" s="104"/>
      <c r="AX159" s="104"/>
      <c r="AY159" s="104"/>
      <c r="AZ159" s="104"/>
      <c r="BA159" s="104"/>
      <c r="BB159" s="104"/>
      <c r="BC159" s="104"/>
      <c r="BD159" s="104"/>
      <c r="BE159" s="104"/>
      <c r="BF159" s="104"/>
      <c r="BG159" s="104"/>
      <c r="BH159" s="105"/>
      <c r="BI159" s="105"/>
      <c r="BJ159" s="105"/>
      <c r="BK159" s="105"/>
      <c r="BL159" s="105"/>
      <c r="BM159" s="105"/>
      <c r="BN159" s="105"/>
      <c r="BO159" s="105"/>
      <c r="BP159" s="105"/>
      <c r="BQ159" s="105"/>
      <c r="BR159" s="105"/>
      <c r="BS159" s="105"/>
      <c r="BT159" s="105"/>
      <c r="BU159" s="105"/>
      <c r="BV159" s="105"/>
      <c r="BW159" s="105"/>
      <c r="BX159" s="105"/>
      <c r="BY159" s="105"/>
      <c r="BZ159" s="105"/>
      <c r="CA159" s="105"/>
      <c r="CB159" s="105"/>
      <c r="CC159" s="105"/>
      <c r="CD159" s="105"/>
      <c r="CE159" s="105"/>
      <c r="CF159" s="105"/>
      <c r="CG159" s="105"/>
      <c r="CH159" s="105"/>
      <c r="CI159" s="105"/>
      <c r="CJ159" s="105"/>
      <c r="CK159" s="105"/>
      <c r="CL159" s="105"/>
      <c r="CM159" s="105"/>
      <c r="CN159" s="105"/>
      <c r="CO159" s="105"/>
      <c r="CP159" s="105"/>
      <c r="CQ159" s="105"/>
      <c r="CR159" s="105"/>
      <c r="CS159" s="105"/>
      <c r="CT159" s="105"/>
      <c r="CU159" s="105"/>
      <c r="CV159" s="105"/>
      <c r="CW159" s="105"/>
      <c r="CX159" s="105"/>
      <c r="CY159" s="105"/>
      <c r="CZ159" s="105"/>
      <c r="DA159" s="105"/>
      <c r="DB159" s="105"/>
      <c r="DC159" s="105"/>
      <c r="DD159" s="105"/>
      <c r="DE159" s="105"/>
      <c r="DF159" s="105"/>
      <c r="DG159" s="105"/>
      <c r="DH159" s="105"/>
      <c r="DI159" s="105"/>
      <c r="DJ159" s="105"/>
      <c r="DK159" s="105"/>
      <c r="DL159" s="105"/>
      <c r="DM159" s="105"/>
      <c r="DN159" s="105"/>
      <c r="DO159" s="105"/>
      <c r="DP159" s="105"/>
      <c r="DQ159" s="105"/>
      <c r="DR159" s="105"/>
      <c r="DS159" s="105"/>
      <c r="DT159" s="105"/>
      <c r="DU159" s="105"/>
      <c r="DV159" s="105"/>
      <c r="DW159" s="105"/>
      <c r="DX159" s="105"/>
      <c r="DY159" s="105"/>
      <c r="DZ159" s="105"/>
      <c r="EA159" s="105"/>
      <c r="EB159" s="105"/>
      <c r="EC159" s="105"/>
      <c r="ED159" s="105"/>
      <c r="EE159" s="105"/>
      <c r="EF159" s="105"/>
      <c r="EG159" s="105"/>
      <c r="EH159" s="105"/>
      <c r="EI159" s="105"/>
      <c r="EJ159" s="105"/>
      <c r="EK159" s="105"/>
      <c r="EL159" s="105"/>
      <c r="EM159" s="105"/>
      <c r="EN159" s="105"/>
      <c r="EO159" s="105"/>
      <c r="EP159" s="105"/>
      <c r="EQ159" s="105"/>
      <c r="ER159" s="105"/>
      <c r="ES159" s="105"/>
      <c r="ET159" s="105"/>
      <c r="EU159" s="105"/>
      <c r="EV159" s="105"/>
      <c r="EW159" s="105"/>
      <c r="EX159" s="105"/>
      <c r="EY159" s="105"/>
      <c r="EZ159" s="105"/>
      <c r="FA159" s="105"/>
      <c r="FB159" s="105"/>
      <c r="FC159" s="105"/>
      <c r="FD159" s="105"/>
      <c r="FE159" s="105"/>
      <c r="FF159" s="105"/>
      <c r="FG159" s="105"/>
      <c r="FH159" s="105"/>
      <c r="FI159" s="105"/>
      <c r="FJ159" s="105"/>
      <c r="FK159" s="105"/>
      <c r="FL159" s="105"/>
      <c r="FM159" s="105"/>
      <c r="FN159" s="105"/>
      <c r="FO159" s="105"/>
      <c r="FP159" s="105"/>
      <c r="FQ159" s="105"/>
      <c r="FR159" s="105"/>
      <c r="FS159" s="105"/>
      <c r="FT159" s="105"/>
      <c r="FU159" s="105"/>
      <c r="FV159" s="105"/>
      <c r="FW159" s="105"/>
      <c r="FX159" s="105"/>
      <c r="FY159" s="105"/>
      <c r="FZ159" s="105"/>
      <c r="GA159" s="105"/>
      <c r="GB159" s="105"/>
      <c r="GC159" s="105"/>
      <c r="GD159" s="105"/>
      <c r="GE159" s="105"/>
      <c r="GF159" s="105"/>
      <c r="GG159" s="105"/>
      <c r="GH159" s="105"/>
      <c r="GI159" s="105"/>
      <c r="GJ159" s="105"/>
      <c r="GK159" s="105"/>
      <c r="GL159" s="105"/>
      <c r="GM159" s="105"/>
      <c r="GN159" s="105"/>
      <c r="GO159" s="105"/>
      <c r="GP159" s="105"/>
      <c r="GQ159" s="105"/>
      <c r="GR159" s="105"/>
      <c r="GS159" s="105"/>
      <c r="GT159" s="105"/>
      <c r="GU159" s="105"/>
      <c r="GV159" s="105"/>
      <c r="GW159" s="105"/>
      <c r="GX159" s="105"/>
      <c r="GY159" s="105"/>
      <c r="GZ159" s="105"/>
      <c r="HA159" s="105"/>
      <c r="HB159" s="105"/>
      <c r="HC159" s="105"/>
      <c r="HD159" s="105"/>
      <c r="HE159" s="105"/>
      <c r="HF159" s="105"/>
      <c r="HG159" s="105"/>
      <c r="HH159" s="105"/>
      <c r="HI159" s="105"/>
      <c r="HJ159" s="105"/>
      <c r="HK159" s="105"/>
      <c r="HL159" s="105"/>
      <c r="HM159" s="105"/>
      <c r="HN159" s="105"/>
      <c r="HO159" s="105"/>
      <c r="HP159" s="105"/>
      <c r="HQ159" s="105"/>
      <c r="HR159" s="105"/>
      <c r="HS159" s="105"/>
      <c r="HT159" s="105"/>
      <c r="HU159" s="105"/>
    </row>
    <row r="160" spans="1:229" ht="12" customHeight="1" x14ac:dyDescent="0.25">
      <c r="A160" s="94"/>
      <c r="B160" s="94"/>
      <c r="C160" s="94"/>
      <c r="D160" s="94"/>
      <c r="E160" s="94"/>
      <c r="F160" s="94"/>
      <c r="G160" s="94"/>
      <c r="H160" s="94"/>
      <c r="I160" s="94"/>
      <c r="J160" s="94"/>
      <c r="K160" s="94"/>
      <c r="L160" s="94"/>
      <c r="M160" s="94"/>
      <c r="N160" s="94"/>
      <c r="O160" s="94"/>
      <c r="P160" s="94"/>
      <c r="Q160" s="94"/>
      <c r="R160" s="94"/>
      <c r="S160" s="94"/>
      <c r="T160" s="94"/>
      <c r="U160" s="94"/>
      <c r="V160" s="94"/>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104"/>
      <c r="AW160" s="104"/>
      <c r="AX160" s="104"/>
      <c r="AY160" s="104"/>
      <c r="AZ160" s="104"/>
      <c r="BA160" s="104"/>
      <c r="BB160" s="104"/>
      <c r="BC160" s="104"/>
      <c r="BD160" s="104"/>
      <c r="BE160" s="104"/>
      <c r="BF160" s="104"/>
      <c r="BG160" s="104"/>
      <c r="BH160" s="105"/>
      <c r="BI160" s="105"/>
      <c r="BJ160" s="105"/>
      <c r="BK160" s="105"/>
      <c r="BL160" s="105"/>
      <c r="BM160" s="105"/>
      <c r="BN160" s="105"/>
      <c r="BO160" s="105"/>
      <c r="BP160" s="105"/>
      <c r="BQ160" s="105"/>
      <c r="BR160" s="105"/>
      <c r="BS160" s="105"/>
      <c r="BT160" s="105"/>
      <c r="BU160" s="105"/>
      <c r="BV160" s="105"/>
      <c r="BW160" s="105"/>
      <c r="BX160" s="105"/>
      <c r="BY160" s="105"/>
      <c r="BZ160" s="105"/>
      <c r="CA160" s="105"/>
      <c r="CB160" s="105"/>
      <c r="CC160" s="105"/>
      <c r="CD160" s="105"/>
      <c r="CE160" s="105"/>
      <c r="CF160" s="105"/>
      <c r="CG160" s="105"/>
      <c r="CH160" s="105"/>
      <c r="CI160" s="105"/>
      <c r="CJ160" s="105"/>
      <c r="CK160" s="105"/>
      <c r="CL160" s="105"/>
      <c r="CM160" s="105"/>
      <c r="CN160" s="105"/>
      <c r="CO160" s="105"/>
      <c r="CP160" s="105"/>
      <c r="CQ160" s="105"/>
      <c r="CR160" s="105"/>
      <c r="CS160" s="105"/>
      <c r="CT160" s="105"/>
      <c r="CU160" s="105"/>
      <c r="CV160" s="105"/>
      <c r="CW160" s="105"/>
      <c r="CX160" s="105"/>
      <c r="CY160" s="105"/>
      <c r="CZ160" s="105"/>
      <c r="DA160" s="105"/>
      <c r="DB160" s="105"/>
      <c r="DC160" s="105"/>
      <c r="DD160" s="105"/>
      <c r="DE160" s="105"/>
      <c r="DF160" s="105"/>
      <c r="DG160" s="105"/>
      <c r="DH160" s="105"/>
      <c r="DI160" s="105"/>
      <c r="DJ160" s="105"/>
      <c r="DK160" s="105"/>
      <c r="DL160" s="105"/>
      <c r="DM160" s="105"/>
      <c r="DN160" s="105"/>
      <c r="DO160" s="105"/>
      <c r="DP160" s="105"/>
      <c r="DQ160" s="105"/>
      <c r="DR160" s="105"/>
      <c r="DS160" s="105"/>
      <c r="DT160" s="105"/>
      <c r="DU160" s="105"/>
      <c r="DV160" s="105"/>
      <c r="DW160" s="105"/>
      <c r="DX160" s="105"/>
      <c r="DY160" s="105"/>
      <c r="DZ160" s="105"/>
      <c r="EA160" s="105"/>
      <c r="EB160" s="105"/>
      <c r="EC160" s="105"/>
      <c r="ED160" s="105"/>
      <c r="EE160" s="105"/>
      <c r="EF160" s="105"/>
      <c r="EG160" s="105"/>
      <c r="EH160" s="105"/>
      <c r="EI160" s="105"/>
      <c r="EJ160" s="105"/>
      <c r="EK160" s="105"/>
      <c r="EL160" s="105"/>
      <c r="EM160" s="105"/>
      <c r="EN160" s="105"/>
      <c r="EO160" s="105"/>
      <c r="EP160" s="105"/>
      <c r="EQ160" s="105"/>
      <c r="ER160" s="105"/>
      <c r="ES160" s="105"/>
      <c r="ET160" s="105"/>
      <c r="EU160" s="105"/>
      <c r="EV160" s="105"/>
      <c r="EW160" s="105"/>
      <c r="EX160" s="105"/>
      <c r="EY160" s="105"/>
      <c r="EZ160" s="105"/>
      <c r="FA160" s="105"/>
      <c r="FB160" s="105"/>
      <c r="FC160" s="105"/>
      <c r="FD160" s="105"/>
      <c r="FE160" s="105"/>
      <c r="FF160" s="105"/>
      <c r="FG160" s="105"/>
      <c r="FH160" s="105"/>
      <c r="FI160" s="105"/>
      <c r="FJ160" s="105"/>
      <c r="FK160" s="105"/>
      <c r="FL160" s="105"/>
      <c r="FM160" s="105"/>
      <c r="FN160" s="105"/>
      <c r="FO160" s="105"/>
      <c r="FP160" s="105"/>
      <c r="FQ160" s="105"/>
      <c r="FR160" s="105"/>
      <c r="FS160" s="105"/>
      <c r="FT160" s="105"/>
      <c r="FU160" s="105"/>
      <c r="FV160" s="105"/>
      <c r="FW160" s="105"/>
      <c r="FX160" s="105"/>
      <c r="FY160" s="105"/>
      <c r="FZ160" s="105"/>
      <c r="GA160" s="105"/>
      <c r="GB160" s="105"/>
      <c r="GC160" s="105"/>
      <c r="GD160" s="105"/>
      <c r="GE160" s="105"/>
      <c r="GF160" s="105"/>
      <c r="GG160" s="105"/>
      <c r="GH160" s="105"/>
      <c r="GI160" s="105"/>
      <c r="GJ160" s="105"/>
      <c r="GK160" s="105"/>
      <c r="GL160" s="105"/>
      <c r="GM160" s="105"/>
      <c r="GN160" s="105"/>
      <c r="GO160" s="105"/>
      <c r="GP160" s="105"/>
      <c r="GQ160" s="105"/>
      <c r="GR160" s="105"/>
      <c r="GS160" s="105"/>
      <c r="GT160" s="105"/>
      <c r="GU160" s="105"/>
      <c r="GV160" s="105"/>
      <c r="GW160" s="105"/>
      <c r="GX160" s="105"/>
      <c r="GY160" s="105"/>
      <c r="GZ160" s="105"/>
      <c r="HA160" s="105"/>
      <c r="HB160" s="105"/>
      <c r="HC160" s="105"/>
      <c r="HD160" s="105"/>
      <c r="HE160" s="105"/>
      <c r="HF160" s="105"/>
      <c r="HG160" s="105"/>
      <c r="HH160" s="105"/>
      <c r="HI160" s="105"/>
      <c r="HJ160" s="105"/>
      <c r="HK160" s="105"/>
      <c r="HL160" s="105"/>
      <c r="HM160" s="105"/>
      <c r="HN160" s="105"/>
      <c r="HO160" s="105"/>
      <c r="HP160" s="105"/>
      <c r="HQ160" s="105"/>
      <c r="HR160" s="105"/>
      <c r="HS160" s="105"/>
      <c r="HT160" s="105"/>
      <c r="HU160" s="105"/>
    </row>
    <row r="161" spans="1:229" ht="12" customHeight="1" x14ac:dyDescent="0.25">
      <c r="A161" s="94"/>
      <c r="B161" s="94"/>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104"/>
      <c r="AW161" s="104"/>
      <c r="AX161" s="104"/>
      <c r="AY161" s="104"/>
      <c r="AZ161" s="104"/>
      <c r="BA161" s="104"/>
      <c r="BB161" s="104"/>
      <c r="BC161" s="104"/>
      <c r="BD161" s="104"/>
      <c r="BE161" s="104"/>
      <c r="BF161" s="104"/>
      <c r="BG161" s="104"/>
      <c r="BH161" s="105"/>
      <c r="BI161" s="105"/>
      <c r="BJ161" s="105"/>
      <c r="BK161" s="105"/>
      <c r="BL161" s="105"/>
      <c r="BM161" s="105"/>
      <c r="BN161" s="105"/>
      <c r="BO161" s="105"/>
      <c r="BP161" s="105"/>
      <c r="BQ161" s="105"/>
      <c r="BR161" s="105"/>
      <c r="BS161" s="105"/>
      <c r="BT161" s="105"/>
      <c r="BU161" s="105"/>
      <c r="BV161" s="105"/>
      <c r="BW161" s="105"/>
      <c r="BX161" s="105"/>
      <c r="BY161" s="105"/>
      <c r="BZ161" s="105"/>
      <c r="CA161" s="105"/>
      <c r="CB161" s="105"/>
      <c r="CC161" s="105"/>
      <c r="CD161" s="105"/>
      <c r="CE161" s="105"/>
      <c r="CF161" s="105"/>
      <c r="CG161" s="105"/>
      <c r="CH161" s="105"/>
      <c r="CI161" s="105"/>
      <c r="CJ161" s="105"/>
      <c r="CK161" s="105"/>
      <c r="CL161" s="105"/>
      <c r="CM161" s="105"/>
      <c r="CN161" s="105"/>
      <c r="CO161" s="105"/>
      <c r="CP161" s="105"/>
      <c r="CQ161" s="105"/>
      <c r="CR161" s="105"/>
      <c r="CS161" s="105"/>
      <c r="CT161" s="105"/>
      <c r="CU161" s="105"/>
      <c r="CV161" s="105"/>
      <c r="CW161" s="105"/>
      <c r="CX161" s="105"/>
      <c r="CY161" s="105"/>
      <c r="CZ161" s="105"/>
      <c r="DA161" s="105"/>
      <c r="DB161" s="105"/>
      <c r="DC161" s="105"/>
      <c r="DD161" s="105"/>
      <c r="DE161" s="105"/>
      <c r="DF161" s="105"/>
      <c r="DG161" s="105"/>
      <c r="DH161" s="105"/>
      <c r="DI161" s="105"/>
      <c r="DJ161" s="105"/>
      <c r="DK161" s="105"/>
      <c r="DL161" s="105"/>
      <c r="DM161" s="105"/>
      <c r="DN161" s="105"/>
      <c r="DO161" s="105"/>
      <c r="DP161" s="105"/>
      <c r="DQ161" s="105"/>
      <c r="DR161" s="105"/>
      <c r="DS161" s="105"/>
      <c r="DT161" s="105"/>
      <c r="DU161" s="105"/>
      <c r="DV161" s="105"/>
      <c r="DW161" s="105"/>
      <c r="DX161" s="105"/>
      <c r="DY161" s="105"/>
      <c r="DZ161" s="105"/>
      <c r="EA161" s="105"/>
      <c r="EB161" s="105"/>
      <c r="EC161" s="105"/>
      <c r="ED161" s="105"/>
      <c r="EE161" s="105"/>
      <c r="EF161" s="105"/>
      <c r="EG161" s="105"/>
      <c r="EH161" s="105"/>
      <c r="EI161" s="105"/>
      <c r="EJ161" s="105"/>
      <c r="EK161" s="105"/>
      <c r="EL161" s="105"/>
      <c r="EM161" s="105"/>
      <c r="EN161" s="105"/>
      <c r="EO161" s="105"/>
      <c r="EP161" s="105"/>
      <c r="EQ161" s="105"/>
      <c r="ER161" s="105"/>
      <c r="ES161" s="105"/>
      <c r="ET161" s="105"/>
      <c r="EU161" s="105"/>
      <c r="EV161" s="105"/>
      <c r="EW161" s="105"/>
      <c r="EX161" s="105"/>
      <c r="EY161" s="105"/>
      <c r="EZ161" s="105"/>
      <c r="FA161" s="105"/>
      <c r="FB161" s="105"/>
      <c r="FC161" s="105"/>
      <c r="FD161" s="105"/>
      <c r="FE161" s="105"/>
      <c r="FF161" s="105"/>
      <c r="FG161" s="105"/>
      <c r="FH161" s="105"/>
      <c r="FI161" s="105"/>
      <c r="FJ161" s="105"/>
      <c r="FK161" s="105"/>
      <c r="FL161" s="105"/>
      <c r="FM161" s="105"/>
      <c r="FN161" s="105"/>
      <c r="FO161" s="105"/>
      <c r="FP161" s="105"/>
      <c r="FQ161" s="105"/>
      <c r="FR161" s="105"/>
      <c r="FS161" s="105"/>
      <c r="FT161" s="105"/>
      <c r="FU161" s="105"/>
      <c r="FV161" s="105"/>
      <c r="FW161" s="105"/>
      <c r="FX161" s="105"/>
      <c r="FY161" s="105"/>
      <c r="FZ161" s="105"/>
      <c r="GA161" s="105"/>
      <c r="GB161" s="105"/>
      <c r="GC161" s="105"/>
      <c r="GD161" s="105"/>
      <c r="GE161" s="105"/>
      <c r="GF161" s="105"/>
      <c r="GG161" s="105"/>
      <c r="GH161" s="105"/>
      <c r="GI161" s="105"/>
      <c r="GJ161" s="105"/>
      <c r="GK161" s="105"/>
      <c r="GL161" s="105"/>
      <c r="GM161" s="105"/>
      <c r="GN161" s="105"/>
      <c r="GO161" s="105"/>
      <c r="GP161" s="105"/>
      <c r="GQ161" s="105"/>
      <c r="GR161" s="105"/>
      <c r="GS161" s="105"/>
      <c r="GT161" s="105"/>
      <c r="GU161" s="105"/>
      <c r="GV161" s="105"/>
      <c r="GW161" s="105"/>
      <c r="GX161" s="105"/>
      <c r="GY161" s="105"/>
      <c r="GZ161" s="105"/>
      <c r="HA161" s="105"/>
      <c r="HB161" s="105"/>
      <c r="HC161" s="105"/>
      <c r="HD161" s="105"/>
      <c r="HE161" s="105"/>
      <c r="HF161" s="105"/>
      <c r="HG161" s="105"/>
      <c r="HH161" s="105"/>
      <c r="HI161" s="105"/>
      <c r="HJ161" s="105"/>
      <c r="HK161" s="105"/>
      <c r="HL161" s="105"/>
      <c r="HM161" s="105"/>
      <c r="HN161" s="105"/>
      <c r="HO161" s="105"/>
      <c r="HP161" s="105"/>
      <c r="HQ161" s="105"/>
      <c r="HR161" s="105"/>
      <c r="HS161" s="105"/>
      <c r="HT161" s="105"/>
      <c r="HU161" s="105"/>
    </row>
    <row r="162" spans="1:229" ht="12" customHeight="1" x14ac:dyDescent="0.25">
      <c r="A162" s="94"/>
      <c r="B162" s="94"/>
      <c r="C162" s="94"/>
      <c r="D162" s="94"/>
      <c r="E162" s="94"/>
      <c r="F162" s="94"/>
      <c r="G162" s="94"/>
      <c r="H162" s="94"/>
      <c r="I162" s="94"/>
      <c r="J162" s="94"/>
      <c r="K162" s="94"/>
      <c r="L162" s="94"/>
      <c r="M162" s="94"/>
      <c r="N162" s="94"/>
      <c r="O162" s="94"/>
      <c r="P162" s="94"/>
      <c r="Q162" s="94"/>
      <c r="R162" s="94"/>
      <c r="S162" s="94"/>
      <c r="T162" s="94"/>
      <c r="U162" s="94"/>
      <c r="V162" s="94"/>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104"/>
      <c r="AW162" s="104"/>
      <c r="AX162" s="104"/>
      <c r="AY162" s="104"/>
      <c r="AZ162" s="104"/>
      <c r="BA162" s="104"/>
      <c r="BB162" s="104"/>
      <c r="BC162" s="104"/>
      <c r="BD162" s="104"/>
      <c r="BE162" s="104"/>
      <c r="BF162" s="104"/>
      <c r="BG162" s="104"/>
      <c r="BH162" s="105"/>
      <c r="BI162" s="105"/>
      <c r="BJ162" s="105"/>
      <c r="BK162" s="105"/>
      <c r="BL162" s="105"/>
      <c r="BM162" s="105"/>
      <c r="BN162" s="105"/>
      <c r="BO162" s="105"/>
      <c r="BP162" s="105"/>
      <c r="BQ162" s="105"/>
      <c r="BR162" s="105"/>
      <c r="BS162" s="105"/>
      <c r="BT162" s="105"/>
      <c r="BU162" s="105"/>
      <c r="BV162" s="105"/>
      <c r="BW162" s="105"/>
      <c r="BX162" s="105"/>
      <c r="BY162" s="105"/>
      <c r="BZ162" s="105"/>
      <c r="CA162" s="105"/>
      <c r="CB162" s="105"/>
      <c r="CC162" s="105"/>
      <c r="CD162" s="105"/>
      <c r="CE162" s="105"/>
      <c r="CF162" s="105"/>
      <c r="CG162" s="105"/>
      <c r="CH162" s="105"/>
      <c r="CI162" s="105"/>
      <c r="CJ162" s="105"/>
      <c r="CK162" s="105"/>
      <c r="CL162" s="105"/>
      <c r="CM162" s="105"/>
      <c r="CN162" s="105"/>
      <c r="CO162" s="105"/>
      <c r="CP162" s="105"/>
      <c r="CQ162" s="105"/>
      <c r="CR162" s="105"/>
      <c r="CS162" s="105"/>
      <c r="CT162" s="105"/>
      <c r="CU162" s="105"/>
      <c r="CV162" s="105"/>
      <c r="CW162" s="105"/>
      <c r="CX162" s="105"/>
      <c r="CY162" s="105"/>
      <c r="CZ162" s="105"/>
      <c r="DA162" s="105"/>
      <c r="DB162" s="105"/>
      <c r="DC162" s="105"/>
      <c r="DD162" s="105"/>
      <c r="DE162" s="105"/>
      <c r="DF162" s="105"/>
      <c r="DG162" s="105"/>
      <c r="DH162" s="105"/>
      <c r="DI162" s="105"/>
      <c r="DJ162" s="105"/>
      <c r="DK162" s="105"/>
      <c r="DL162" s="105"/>
      <c r="DM162" s="105"/>
      <c r="DN162" s="105"/>
      <c r="DO162" s="105"/>
      <c r="DP162" s="105"/>
      <c r="DQ162" s="105"/>
      <c r="DR162" s="105"/>
      <c r="DS162" s="105"/>
      <c r="DT162" s="105"/>
      <c r="DU162" s="105"/>
      <c r="DV162" s="105"/>
      <c r="DW162" s="105"/>
      <c r="DX162" s="105"/>
      <c r="DY162" s="105"/>
      <c r="DZ162" s="105"/>
      <c r="EA162" s="105"/>
      <c r="EB162" s="105"/>
      <c r="EC162" s="105"/>
      <c r="ED162" s="105"/>
      <c r="EE162" s="105"/>
      <c r="EF162" s="105"/>
      <c r="EG162" s="105"/>
      <c r="EH162" s="105"/>
      <c r="EI162" s="105"/>
      <c r="EJ162" s="105"/>
      <c r="EK162" s="105"/>
      <c r="EL162" s="105"/>
      <c r="EM162" s="105"/>
      <c r="EN162" s="105"/>
      <c r="EO162" s="105"/>
      <c r="EP162" s="105"/>
      <c r="EQ162" s="105"/>
      <c r="ER162" s="105"/>
      <c r="ES162" s="105"/>
      <c r="ET162" s="105"/>
      <c r="EU162" s="105"/>
      <c r="EV162" s="105"/>
      <c r="EW162" s="105"/>
      <c r="EX162" s="105"/>
      <c r="EY162" s="105"/>
      <c r="EZ162" s="105"/>
      <c r="FA162" s="105"/>
      <c r="FB162" s="105"/>
      <c r="FC162" s="105"/>
      <c r="FD162" s="105"/>
      <c r="FE162" s="105"/>
      <c r="FF162" s="105"/>
      <c r="FG162" s="105"/>
      <c r="FH162" s="105"/>
      <c r="FI162" s="105"/>
      <c r="FJ162" s="105"/>
      <c r="FK162" s="105"/>
      <c r="FL162" s="105"/>
      <c r="FM162" s="105"/>
      <c r="FN162" s="105"/>
      <c r="FO162" s="105"/>
      <c r="FP162" s="105"/>
      <c r="FQ162" s="105"/>
      <c r="FR162" s="105"/>
      <c r="FS162" s="105"/>
      <c r="FT162" s="105"/>
      <c r="FU162" s="105"/>
      <c r="FV162" s="105"/>
      <c r="FW162" s="105"/>
      <c r="FX162" s="105"/>
      <c r="FY162" s="105"/>
      <c r="FZ162" s="105"/>
      <c r="GA162" s="105"/>
      <c r="GB162" s="105"/>
      <c r="GC162" s="105"/>
      <c r="GD162" s="105"/>
      <c r="GE162" s="105"/>
      <c r="GF162" s="105"/>
      <c r="GG162" s="105"/>
      <c r="GH162" s="105"/>
      <c r="GI162" s="105"/>
      <c r="GJ162" s="105"/>
      <c r="GK162" s="105"/>
      <c r="GL162" s="105"/>
      <c r="GM162" s="105"/>
      <c r="GN162" s="105"/>
      <c r="GO162" s="105"/>
      <c r="GP162" s="105"/>
      <c r="GQ162" s="105"/>
      <c r="GR162" s="105"/>
      <c r="GS162" s="105"/>
      <c r="GT162" s="105"/>
      <c r="GU162" s="105"/>
      <c r="GV162" s="105"/>
      <c r="GW162" s="105"/>
      <c r="GX162" s="105"/>
      <c r="GY162" s="105"/>
      <c r="GZ162" s="105"/>
      <c r="HA162" s="105"/>
      <c r="HB162" s="105"/>
      <c r="HC162" s="105"/>
      <c r="HD162" s="105"/>
      <c r="HE162" s="105"/>
      <c r="HF162" s="105"/>
      <c r="HG162" s="105"/>
      <c r="HH162" s="105"/>
      <c r="HI162" s="105"/>
      <c r="HJ162" s="105"/>
      <c r="HK162" s="105"/>
      <c r="HL162" s="105"/>
      <c r="HM162" s="105"/>
      <c r="HN162" s="105"/>
      <c r="HO162" s="105"/>
      <c r="HP162" s="105"/>
      <c r="HQ162" s="105"/>
      <c r="HR162" s="105"/>
      <c r="HS162" s="105"/>
      <c r="HT162" s="105"/>
      <c r="HU162" s="105"/>
    </row>
    <row r="163" spans="1:229" ht="12" customHeight="1" x14ac:dyDescent="0.25">
      <c r="A163" s="94"/>
      <c r="B163" s="94"/>
      <c r="C163" s="94"/>
      <c r="D163" s="94"/>
      <c r="E163" s="94"/>
      <c r="F163" s="94"/>
      <c r="G163" s="94"/>
      <c r="H163" s="94"/>
      <c r="I163" s="94"/>
      <c r="J163" s="94"/>
      <c r="K163" s="94"/>
      <c r="L163" s="94"/>
      <c r="M163" s="94"/>
      <c r="N163" s="94"/>
      <c r="O163" s="94"/>
      <c r="P163" s="94"/>
      <c r="Q163" s="94"/>
      <c r="R163" s="94"/>
      <c r="S163" s="94"/>
      <c r="T163" s="94"/>
      <c r="U163" s="94"/>
      <c r="V163" s="94"/>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104"/>
      <c r="AW163" s="104"/>
      <c r="AX163" s="104"/>
      <c r="AY163" s="104"/>
      <c r="AZ163" s="104"/>
      <c r="BA163" s="104"/>
      <c r="BB163" s="104"/>
      <c r="BC163" s="104"/>
      <c r="BD163" s="104"/>
      <c r="BE163" s="104"/>
      <c r="BF163" s="104"/>
      <c r="BG163" s="104"/>
      <c r="BH163" s="105"/>
      <c r="BI163" s="105"/>
      <c r="BJ163" s="105"/>
      <c r="BK163" s="105"/>
      <c r="BL163" s="105"/>
      <c r="BM163" s="105"/>
      <c r="BN163" s="105"/>
      <c r="BO163" s="105"/>
      <c r="BP163" s="105"/>
      <c r="BQ163" s="105"/>
      <c r="BR163" s="105"/>
      <c r="BS163" s="105"/>
      <c r="BT163" s="105"/>
      <c r="BU163" s="105"/>
      <c r="BV163" s="105"/>
      <c r="BW163" s="105"/>
      <c r="BX163" s="105"/>
      <c r="BY163" s="105"/>
      <c r="BZ163" s="105"/>
      <c r="CA163" s="105"/>
      <c r="CB163" s="105"/>
      <c r="CC163" s="105"/>
      <c r="CD163" s="105"/>
      <c r="CE163" s="105"/>
      <c r="CF163" s="105"/>
      <c r="CG163" s="105"/>
      <c r="CH163" s="105"/>
      <c r="CI163" s="105"/>
      <c r="CJ163" s="105"/>
      <c r="CK163" s="105"/>
      <c r="CL163" s="105"/>
      <c r="CM163" s="105"/>
      <c r="CN163" s="105"/>
      <c r="CO163" s="105"/>
      <c r="CP163" s="105"/>
      <c r="CQ163" s="105"/>
      <c r="CR163" s="105"/>
      <c r="CS163" s="105"/>
      <c r="CT163" s="105"/>
      <c r="CU163" s="105"/>
      <c r="CV163" s="105"/>
      <c r="CW163" s="105"/>
      <c r="CX163" s="105"/>
      <c r="CY163" s="105"/>
      <c r="CZ163" s="105"/>
      <c r="DA163" s="105"/>
      <c r="DB163" s="105"/>
      <c r="DC163" s="105"/>
      <c r="DD163" s="105"/>
      <c r="DE163" s="105"/>
      <c r="DF163" s="105"/>
      <c r="DG163" s="105"/>
      <c r="DH163" s="105"/>
      <c r="DI163" s="105"/>
      <c r="DJ163" s="105"/>
      <c r="DK163" s="105"/>
      <c r="DL163" s="105"/>
      <c r="DM163" s="105"/>
      <c r="DN163" s="105"/>
      <c r="DO163" s="105"/>
      <c r="DP163" s="105"/>
      <c r="DQ163" s="105"/>
      <c r="DR163" s="105"/>
      <c r="DS163" s="105"/>
      <c r="DT163" s="105"/>
      <c r="DU163" s="105"/>
      <c r="DV163" s="105"/>
      <c r="DW163" s="105"/>
      <c r="DX163" s="105"/>
      <c r="DY163" s="105"/>
      <c r="DZ163" s="105"/>
      <c r="EA163" s="105"/>
      <c r="EB163" s="105"/>
      <c r="EC163" s="105"/>
      <c r="ED163" s="105"/>
      <c r="EE163" s="105"/>
      <c r="EF163" s="105"/>
      <c r="EG163" s="105"/>
      <c r="EH163" s="105"/>
      <c r="EI163" s="105"/>
      <c r="EJ163" s="105"/>
      <c r="EK163" s="105"/>
      <c r="EL163" s="105"/>
      <c r="EM163" s="105"/>
      <c r="EN163" s="105"/>
      <c r="EO163" s="105"/>
      <c r="EP163" s="105"/>
      <c r="EQ163" s="105"/>
      <c r="ER163" s="105"/>
      <c r="ES163" s="105"/>
      <c r="ET163" s="105"/>
      <c r="EU163" s="105"/>
      <c r="EV163" s="105"/>
      <c r="EW163" s="105"/>
      <c r="EX163" s="105"/>
      <c r="EY163" s="105"/>
      <c r="EZ163" s="105"/>
      <c r="FA163" s="105"/>
      <c r="FB163" s="105"/>
      <c r="FC163" s="105"/>
      <c r="FD163" s="105"/>
      <c r="FE163" s="105"/>
      <c r="FF163" s="105"/>
      <c r="FG163" s="105"/>
      <c r="FH163" s="105"/>
      <c r="FI163" s="105"/>
      <c r="FJ163" s="105"/>
      <c r="FK163" s="105"/>
      <c r="FL163" s="105"/>
      <c r="FM163" s="105"/>
      <c r="FN163" s="105"/>
      <c r="FO163" s="105"/>
      <c r="FP163" s="105"/>
      <c r="FQ163" s="105"/>
      <c r="FR163" s="105"/>
      <c r="FS163" s="105"/>
      <c r="FT163" s="105"/>
      <c r="FU163" s="105"/>
      <c r="FV163" s="105"/>
      <c r="FW163" s="105"/>
      <c r="FX163" s="105"/>
      <c r="FY163" s="105"/>
      <c r="FZ163" s="105"/>
      <c r="GA163" s="105"/>
      <c r="GB163" s="105"/>
      <c r="GC163" s="105"/>
      <c r="GD163" s="105"/>
      <c r="GE163" s="105"/>
      <c r="GF163" s="105"/>
      <c r="GG163" s="105"/>
      <c r="GH163" s="105"/>
      <c r="GI163" s="105"/>
      <c r="GJ163" s="105"/>
      <c r="GK163" s="105"/>
      <c r="GL163" s="105"/>
      <c r="GM163" s="105"/>
      <c r="GN163" s="105"/>
      <c r="GO163" s="105"/>
      <c r="GP163" s="105"/>
      <c r="GQ163" s="105"/>
      <c r="GR163" s="105"/>
      <c r="GS163" s="105"/>
      <c r="GT163" s="105"/>
      <c r="GU163" s="105"/>
      <c r="GV163" s="105"/>
      <c r="GW163" s="105"/>
      <c r="GX163" s="105"/>
      <c r="GY163" s="105"/>
      <c r="GZ163" s="105"/>
      <c r="HA163" s="105"/>
      <c r="HB163" s="105"/>
      <c r="HC163" s="105"/>
      <c r="HD163" s="105"/>
      <c r="HE163" s="105"/>
      <c r="HF163" s="105"/>
      <c r="HG163" s="105"/>
      <c r="HH163" s="105"/>
      <c r="HI163" s="105"/>
      <c r="HJ163" s="105"/>
      <c r="HK163" s="105"/>
      <c r="HL163" s="105"/>
      <c r="HM163" s="105"/>
      <c r="HN163" s="105"/>
      <c r="HO163" s="105"/>
      <c r="HP163" s="105"/>
      <c r="HQ163" s="105"/>
      <c r="HR163" s="105"/>
      <c r="HS163" s="105"/>
      <c r="HT163" s="105"/>
      <c r="HU163" s="105"/>
    </row>
    <row r="164" spans="1:229" ht="12" customHeight="1" x14ac:dyDescent="0.25">
      <c r="A164" s="94"/>
      <c r="B164" s="94"/>
      <c r="C164" s="94"/>
      <c r="D164" s="94"/>
      <c r="E164" s="94"/>
      <c r="F164" s="94"/>
      <c r="G164" s="94"/>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104"/>
      <c r="AW164" s="104"/>
      <c r="AX164" s="104"/>
      <c r="AY164" s="104"/>
      <c r="AZ164" s="104"/>
      <c r="BA164" s="104"/>
      <c r="BB164" s="104"/>
      <c r="BC164" s="104"/>
      <c r="BD164" s="104"/>
      <c r="BE164" s="104"/>
      <c r="BF164" s="104"/>
      <c r="BG164" s="104"/>
      <c r="BH164" s="105"/>
      <c r="BI164" s="105"/>
      <c r="BJ164" s="105"/>
      <c r="BK164" s="105"/>
      <c r="BL164" s="105"/>
      <c r="BM164" s="105"/>
      <c r="BN164" s="105"/>
      <c r="BO164" s="105"/>
      <c r="BP164" s="105"/>
      <c r="BQ164" s="105"/>
      <c r="BR164" s="105"/>
      <c r="BS164" s="105"/>
      <c r="BT164" s="105"/>
      <c r="BU164" s="105"/>
      <c r="BV164" s="105"/>
      <c r="BW164" s="105"/>
      <c r="BX164" s="105"/>
      <c r="BY164" s="105"/>
      <c r="BZ164" s="105"/>
      <c r="CA164" s="105"/>
      <c r="CB164" s="105"/>
      <c r="CC164" s="105"/>
      <c r="CD164" s="105"/>
      <c r="CE164" s="105"/>
      <c r="CF164" s="105"/>
      <c r="CG164" s="105"/>
      <c r="CH164" s="105"/>
      <c r="CI164" s="105"/>
      <c r="CJ164" s="105"/>
      <c r="CK164" s="105"/>
      <c r="CL164" s="105"/>
      <c r="CM164" s="105"/>
      <c r="CN164" s="105"/>
      <c r="CO164" s="105"/>
      <c r="CP164" s="105"/>
      <c r="CQ164" s="105"/>
      <c r="CR164" s="105"/>
      <c r="CS164" s="105"/>
      <c r="CT164" s="105"/>
      <c r="CU164" s="105"/>
      <c r="CV164" s="105"/>
      <c r="CW164" s="105"/>
      <c r="CX164" s="105"/>
      <c r="CY164" s="105"/>
      <c r="CZ164" s="105"/>
      <c r="DA164" s="105"/>
      <c r="DB164" s="105"/>
      <c r="DC164" s="105"/>
      <c r="DD164" s="105"/>
      <c r="DE164" s="105"/>
      <c r="DF164" s="105"/>
      <c r="DG164" s="105"/>
      <c r="DH164" s="105"/>
      <c r="DI164" s="105"/>
      <c r="DJ164" s="105"/>
      <c r="DK164" s="105"/>
      <c r="DL164" s="105"/>
      <c r="DM164" s="105"/>
      <c r="DN164" s="105"/>
      <c r="DO164" s="105"/>
      <c r="DP164" s="105"/>
      <c r="DQ164" s="105"/>
      <c r="DR164" s="105"/>
      <c r="DS164" s="105"/>
      <c r="DT164" s="105"/>
      <c r="DU164" s="105"/>
      <c r="DV164" s="105"/>
      <c r="DW164" s="105"/>
      <c r="DX164" s="105"/>
      <c r="DY164" s="105"/>
      <c r="DZ164" s="105"/>
      <c r="EA164" s="105"/>
      <c r="EB164" s="105"/>
      <c r="EC164" s="105"/>
      <c r="ED164" s="105"/>
      <c r="EE164" s="105"/>
      <c r="EF164" s="105"/>
      <c r="EG164" s="105"/>
      <c r="EH164" s="105"/>
      <c r="EI164" s="105"/>
      <c r="EJ164" s="105"/>
      <c r="EK164" s="105"/>
      <c r="EL164" s="105"/>
      <c r="EM164" s="105"/>
      <c r="EN164" s="105"/>
      <c r="EO164" s="105"/>
      <c r="EP164" s="105"/>
      <c r="EQ164" s="105"/>
      <c r="ER164" s="105"/>
      <c r="ES164" s="105"/>
      <c r="ET164" s="105"/>
      <c r="EU164" s="105"/>
      <c r="EV164" s="105"/>
      <c r="EW164" s="105"/>
      <c r="EX164" s="105"/>
      <c r="EY164" s="105"/>
      <c r="EZ164" s="105"/>
      <c r="FA164" s="105"/>
      <c r="FB164" s="105"/>
      <c r="FC164" s="105"/>
      <c r="FD164" s="105"/>
      <c r="FE164" s="105"/>
      <c r="FF164" s="105"/>
      <c r="FG164" s="105"/>
      <c r="FH164" s="105"/>
      <c r="FI164" s="105"/>
      <c r="FJ164" s="105"/>
      <c r="FK164" s="105"/>
      <c r="FL164" s="105"/>
      <c r="FM164" s="105"/>
      <c r="FN164" s="105"/>
      <c r="FO164" s="105"/>
      <c r="FP164" s="105"/>
      <c r="FQ164" s="105"/>
      <c r="FR164" s="105"/>
      <c r="FS164" s="105"/>
      <c r="FT164" s="105"/>
      <c r="FU164" s="105"/>
      <c r="FV164" s="105"/>
      <c r="FW164" s="105"/>
      <c r="FX164" s="105"/>
      <c r="FY164" s="105"/>
      <c r="FZ164" s="105"/>
      <c r="GA164" s="105"/>
      <c r="GB164" s="105"/>
      <c r="GC164" s="105"/>
      <c r="GD164" s="105"/>
      <c r="GE164" s="105"/>
      <c r="GF164" s="105"/>
      <c r="GG164" s="105"/>
      <c r="GH164" s="105"/>
      <c r="GI164" s="105"/>
      <c r="GJ164" s="105"/>
      <c r="GK164" s="105"/>
      <c r="GL164" s="105"/>
      <c r="GM164" s="105"/>
      <c r="GN164" s="105"/>
      <c r="GO164" s="105"/>
      <c r="GP164" s="105"/>
      <c r="GQ164" s="105"/>
      <c r="GR164" s="105"/>
      <c r="GS164" s="105"/>
      <c r="GT164" s="105"/>
      <c r="GU164" s="105"/>
      <c r="GV164" s="105"/>
      <c r="GW164" s="105"/>
      <c r="GX164" s="105"/>
      <c r="GY164" s="105"/>
      <c r="GZ164" s="105"/>
      <c r="HA164" s="105"/>
      <c r="HB164" s="105"/>
      <c r="HC164" s="105"/>
      <c r="HD164" s="105"/>
      <c r="HE164" s="105"/>
      <c r="HF164" s="105"/>
      <c r="HG164" s="105"/>
      <c r="HH164" s="105"/>
      <c r="HI164" s="105"/>
      <c r="HJ164" s="105"/>
      <c r="HK164" s="105"/>
      <c r="HL164" s="105"/>
      <c r="HM164" s="105"/>
      <c r="HN164" s="105"/>
      <c r="HO164" s="105"/>
      <c r="HP164" s="105"/>
      <c r="HQ164" s="105"/>
      <c r="HR164" s="105"/>
      <c r="HS164" s="105"/>
      <c r="HT164" s="105"/>
      <c r="HU164" s="105"/>
    </row>
    <row r="165" spans="1:229" ht="12" customHeight="1" x14ac:dyDescent="0.25">
      <c r="A165" s="94"/>
      <c r="B165" s="94"/>
      <c r="C165" s="94"/>
      <c r="D165" s="94"/>
      <c r="E165" s="94"/>
      <c r="F165" s="94"/>
      <c r="G165" s="94"/>
      <c r="H165" s="94"/>
      <c r="I165" s="94"/>
      <c r="J165" s="94"/>
      <c r="K165" s="94"/>
      <c r="L165" s="94"/>
      <c r="M165" s="94"/>
      <c r="N165" s="94"/>
      <c r="O165" s="94"/>
      <c r="P165" s="94"/>
      <c r="Q165" s="94"/>
      <c r="R165" s="94"/>
      <c r="S165" s="94"/>
      <c r="T165" s="94"/>
      <c r="U165" s="94"/>
      <c r="V165" s="94"/>
      <c r="W165" s="94"/>
      <c r="X165" s="94"/>
      <c r="Y165" s="94"/>
      <c r="Z165" s="94"/>
      <c r="AA165" s="94"/>
      <c r="AB165" s="94"/>
      <c r="AC165" s="94"/>
      <c r="AD165" s="94"/>
      <c r="AE165" s="94"/>
      <c r="AF165" s="94"/>
      <c r="AG165" s="94"/>
      <c r="AH165" s="94"/>
      <c r="AI165" s="94"/>
      <c r="AJ165" s="94"/>
      <c r="AK165" s="94"/>
      <c r="AL165" s="94"/>
      <c r="AM165" s="94"/>
      <c r="AN165" s="94"/>
      <c r="AO165" s="94"/>
      <c r="AP165" s="94"/>
      <c r="AQ165" s="94"/>
      <c r="AR165" s="94"/>
      <c r="AS165" s="94"/>
      <c r="AT165" s="94"/>
      <c r="AU165" s="94"/>
      <c r="AV165" s="104"/>
      <c r="AW165" s="104"/>
      <c r="AX165" s="104"/>
      <c r="AY165" s="104"/>
      <c r="AZ165" s="104"/>
      <c r="BA165" s="104"/>
      <c r="BB165" s="104"/>
      <c r="BC165" s="104"/>
      <c r="BD165" s="104"/>
      <c r="BE165" s="104"/>
      <c r="BF165" s="104"/>
      <c r="BG165" s="104"/>
      <c r="BH165" s="105"/>
      <c r="BI165" s="105"/>
      <c r="BJ165" s="105"/>
      <c r="BK165" s="105"/>
      <c r="BL165" s="105"/>
      <c r="BM165" s="105"/>
      <c r="BN165" s="105"/>
      <c r="BO165" s="105"/>
      <c r="BP165" s="105"/>
      <c r="BQ165" s="105"/>
      <c r="BR165" s="105"/>
      <c r="BS165" s="105"/>
      <c r="BT165" s="105"/>
      <c r="BU165" s="105"/>
      <c r="BV165" s="105"/>
      <c r="BW165" s="105"/>
      <c r="BX165" s="105"/>
      <c r="BY165" s="105"/>
      <c r="BZ165" s="105"/>
      <c r="CA165" s="105"/>
      <c r="CB165" s="105"/>
      <c r="CC165" s="105"/>
      <c r="CD165" s="105"/>
      <c r="CE165" s="105"/>
      <c r="CF165" s="105"/>
      <c r="CG165" s="105"/>
      <c r="CH165" s="105"/>
      <c r="CI165" s="105"/>
      <c r="CJ165" s="105"/>
      <c r="CK165" s="105"/>
      <c r="CL165" s="105"/>
      <c r="CM165" s="105"/>
      <c r="CN165" s="105"/>
      <c r="CO165" s="105"/>
      <c r="CP165" s="105"/>
      <c r="CQ165" s="105"/>
      <c r="CR165" s="105"/>
      <c r="CS165" s="105"/>
      <c r="CT165" s="105"/>
      <c r="CU165" s="105"/>
      <c r="CV165" s="105"/>
      <c r="CW165" s="105"/>
      <c r="CX165" s="105"/>
      <c r="CY165" s="105"/>
      <c r="CZ165" s="105"/>
      <c r="DA165" s="105"/>
      <c r="DB165" s="105"/>
      <c r="DC165" s="105"/>
      <c r="DD165" s="105"/>
      <c r="DE165" s="105"/>
      <c r="DF165" s="105"/>
      <c r="DG165" s="105"/>
      <c r="DH165" s="105"/>
      <c r="DI165" s="105"/>
      <c r="DJ165" s="105"/>
      <c r="DK165" s="105"/>
      <c r="DL165" s="105"/>
      <c r="DM165" s="105"/>
      <c r="DN165" s="105"/>
      <c r="DO165" s="105"/>
      <c r="DP165" s="105"/>
      <c r="DQ165" s="105"/>
      <c r="DR165" s="105"/>
      <c r="DS165" s="105"/>
      <c r="DT165" s="105"/>
      <c r="DU165" s="105"/>
      <c r="DV165" s="105"/>
      <c r="DW165" s="105"/>
      <c r="DX165" s="105"/>
      <c r="DY165" s="105"/>
      <c r="DZ165" s="105"/>
      <c r="EA165" s="105"/>
      <c r="EB165" s="105"/>
      <c r="EC165" s="105"/>
      <c r="ED165" s="105"/>
      <c r="EE165" s="105"/>
      <c r="EF165" s="105"/>
      <c r="EG165" s="105"/>
      <c r="EH165" s="105"/>
      <c r="EI165" s="105"/>
      <c r="EJ165" s="105"/>
      <c r="EK165" s="105"/>
      <c r="EL165" s="105"/>
      <c r="EM165" s="105"/>
      <c r="EN165" s="105"/>
      <c r="EO165" s="105"/>
      <c r="EP165" s="105"/>
      <c r="EQ165" s="105"/>
      <c r="ER165" s="105"/>
      <c r="ES165" s="105"/>
      <c r="ET165" s="105"/>
      <c r="EU165" s="105"/>
      <c r="EV165" s="105"/>
      <c r="EW165" s="105"/>
      <c r="EX165" s="105"/>
      <c r="EY165" s="105"/>
      <c r="EZ165" s="105"/>
      <c r="FA165" s="105"/>
      <c r="FB165" s="105"/>
      <c r="FC165" s="105"/>
      <c r="FD165" s="105"/>
      <c r="FE165" s="105"/>
      <c r="FF165" s="105"/>
      <c r="FG165" s="105"/>
      <c r="FH165" s="105"/>
      <c r="FI165" s="105"/>
      <c r="FJ165" s="105"/>
      <c r="FK165" s="105"/>
      <c r="FL165" s="105"/>
      <c r="FM165" s="105"/>
      <c r="FN165" s="105"/>
      <c r="FO165" s="105"/>
      <c r="FP165" s="105"/>
      <c r="FQ165" s="105"/>
      <c r="FR165" s="105"/>
      <c r="FS165" s="105"/>
      <c r="FT165" s="105"/>
      <c r="FU165" s="105"/>
      <c r="FV165" s="105"/>
      <c r="FW165" s="105"/>
      <c r="FX165" s="105"/>
      <c r="FY165" s="105"/>
      <c r="FZ165" s="105"/>
      <c r="GA165" s="105"/>
      <c r="GB165" s="105"/>
      <c r="GC165" s="105"/>
      <c r="GD165" s="105"/>
      <c r="GE165" s="105"/>
      <c r="GF165" s="105"/>
      <c r="GG165" s="105"/>
      <c r="GH165" s="105"/>
      <c r="GI165" s="105"/>
      <c r="GJ165" s="105"/>
      <c r="GK165" s="105"/>
      <c r="GL165" s="105"/>
      <c r="GM165" s="105"/>
      <c r="GN165" s="105"/>
      <c r="GO165" s="105"/>
      <c r="GP165" s="105"/>
      <c r="GQ165" s="105"/>
      <c r="GR165" s="105"/>
      <c r="GS165" s="105"/>
      <c r="GT165" s="105"/>
      <c r="GU165" s="105"/>
      <c r="GV165" s="105"/>
      <c r="GW165" s="105"/>
      <c r="GX165" s="105"/>
      <c r="GY165" s="105"/>
      <c r="GZ165" s="105"/>
      <c r="HA165" s="105"/>
      <c r="HB165" s="105"/>
      <c r="HC165" s="105"/>
      <c r="HD165" s="105"/>
      <c r="HE165" s="105"/>
      <c r="HF165" s="105"/>
      <c r="HG165" s="105"/>
      <c r="HH165" s="105"/>
      <c r="HI165" s="105"/>
      <c r="HJ165" s="105"/>
      <c r="HK165" s="105"/>
      <c r="HL165" s="105"/>
      <c r="HM165" s="105"/>
      <c r="HN165" s="105"/>
      <c r="HO165" s="105"/>
      <c r="HP165" s="105"/>
      <c r="HQ165" s="105"/>
      <c r="HR165" s="105"/>
      <c r="HS165" s="105"/>
      <c r="HT165" s="105"/>
      <c r="HU165" s="105"/>
    </row>
    <row r="166" spans="1:229" ht="12" customHeight="1" x14ac:dyDescent="0.25">
      <c r="A166" s="94"/>
      <c r="B166" s="94"/>
      <c r="C166" s="94"/>
      <c r="D166" s="94"/>
      <c r="E166" s="94"/>
      <c r="F166" s="94"/>
      <c r="G166" s="94"/>
      <c r="H166" s="94"/>
      <c r="I166" s="94"/>
      <c r="J166" s="94"/>
      <c r="K166" s="94"/>
      <c r="L166" s="94"/>
      <c r="M166" s="94"/>
      <c r="N166" s="94"/>
      <c r="O166" s="94"/>
      <c r="P166" s="94"/>
      <c r="Q166" s="94"/>
      <c r="R166" s="94"/>
      <c r="S166" s="94"/>
      <c r="T166" s="94"/>
      <c r="U166" s="94"/>
      <c r="V166" s="94"/>
      <c r="W166" s="94"/>
      <c r="X166" s="94"/>
      <c r="Y166" s="94"/>
      <c r="Z166" s="94"/>
      <c r="AA166" s="94"/>
      <c r="AB166" s="94"/>
      <c r="AC166" s="94"/>
      <c r="AD166" s="94"/>
      <c r="AE166" s="94"/>
      <c r="AF166" s="94"/>
      <c r="AG166" s="94"/>
      <c r="AH166" s="94"/>
      <c r="AI166" s="94"/>
      <c r="AJ166" s="94"/>
      <c r="AK166" s="94"/>
      <c r="AL166" s="94"/>
      <c r="AM166" s="94"/>
      <c r="AN166" s="94"/>
      <c r="AO166" s="94"/>
      <c r="AP166" s="94"/>
      <c r="AQ166" s="94"/>
      <c r="AR166" s="94"/>
      <c r="AS166" s="94"/>
      <c r="AT166" s="94"/>
      <c r="AU166" s="94"/>
      <c r="AV166" s="104"/>
      <c r="AW166" s="104"/>
      <c r="AX166" s="104"/>
      <c r="AY166" s="104"/>
      <c r="AZ166" s="104"/>
      <c r="BA166" s="104"/>
      <c r="BB166" s="104"/>
      <c r="BC166" s="104"/>
      <c r="BD166" s="104"/>
      <c r="BE166" s="104"/>
      <c r="BF166" s="104"/>
      <c r="BG166" s="104"/>
      <c r="BH166" s="105"/>
      <c r="BI166" s="105"/>
      <c r="BJ166" s="105"/>
      <c r="BK166" s="105"/>
      <c r="BL166" s="105"/>
      <c r="BM166" s="105"/>
      <c r="BN166" s="105"/>
      <c r="BO166" s="105"/>
      <c r="BP166" s="105"/>
      <c r="BQ166" s="105"/>
      <c r="BR166" s="105"/>
      <c r="BS166" s="105"/>
      <c r="BT166" s="105"/>
      <c r="BU166" s="105"/>
      <c r="BV166" s="105"/>
      <c r="BW166" s="105"/>
      <c r="BX166" s="105"/>
      <c r="BY166" s="105"/>
      <c r="BZ166" s="105"/>
      <c r="CA166" s="105"/>
      <c r="CB166" s="105"/>
      <c r="CC166" s="105"/>
      <c r="CD166" s="105"/>
      <c r="CE166" s="105"/>
      <c r="CF166" s="105"/>
      <c r="CG166" s="105"/>
      <c r="CH166" s="105"/>
      <c r="CI166" s="105"/>
      <c r="CJ166" s="105"/>
      <c r="CK166" s="105"/>
      <c r="CL166" s="105"/>
      <c r="CM166" s="105"/>
      <c r="CN166" s="105"/>
      <c r="CO166" s="105"/>
      <c r="CP166" s="105"/>
      <c r="CQ166" s="105"/>
      <c r="CR166" s="105"/>
      <c r="CS166" s="105"/>
      <c r="CT166" s="105"/>
      <c r="CU166" s="105"/>
      <c r="CV166" s="105"/>
      <c r="CW166" s="105"/>
      <c r="CX166" s="105"/>
      <c r="CY166" s="105"/>
      <c r="CZ166" s="105"/>
      <c r="DA166" s="105"/>
      <c r="DB166" s="105"/>
      <c r="DC166" s="105"/>
      <c r="DD166" s="105"/>
      <c r="DE166" s="105"/>
      <c r="DF166" s="105"/>
      <c r="DG166" s="105"/>
      <c r="DH166" s="105"/>
      <c r="DI166" s="105"/>
      <c r="DJ166" s="105"/>
      <c r="DK166" s="105"/>
      <c r="DL166" s="105"/>
      <c r="DM166" s="105"/>
      <c r="DN166" s="105"/>
      <c r="DO166" s="105"/>
      <c r="DP166" s="105"/>
      <c r="DQ166" s="105"/>
      <c r="DR166" s="105"/>
      <c r="DS166" s="105"/>
      <c r="DT166" s="105"/>
      <c r="DU166" s="105"/>
      <c r="DV166" s="105"/>
      <c r="DW166" s="105"/>
      <c r="DX166" s="105"/>
      <c r="DY166" s="105"/>
      <c r="DZ166" s="105"/>
      <c r="EA166" s="105"/>
      <c r="EB166" s="105"/>
      <c r="EC166" s="105"/>
      <c r="ED166" s="105"/>
      <c r="EE166" s="105"/>
      <c r="EF166" s="105"/>
      <c r="EG166" s="105"/>
      <c r="EH166" s="105"/>
      <c r="EI166" s="105"/>
      <c r="EJ166" s="105"/>
      <c r="EK166" s="105"/>
      <c r="EL166" s="105"/>
      <c r="EM166" s="105"/>
      <c r="EN166" s="105"/>
      <c r="EO166" s="105"/>
      <c r="EP166" s="105"/>
      <c r="EQ166" s="105"/>
      <c r="ER166" s="105"/>
      <c r="ES166" s="105"/>
      <c r="ET166" s="105"/>
      <c r="EU166" s="105"/>
      <c r="EV166" s="105"/>
      <c r="EW166" s="105"/>
      <c r="EX166" s="105"/>
      <c r="EY166" s="105"/>
      <c r="EZ166" s="105"/>
      <c r="FA166" s="105"/>
      <c r="FB166" s="105"/>
      <c r="FC166" s="105"/>
      <c r="FD166" s="105"/>
      <c r="FE166" s="105"/>
      <c r="FF166" s="105"/>
      <c r="FG166" s="105"/>
      <c r="FH166" s="105"/>
      <c r="FI166" s="105"/>
      <c r="FJ166" s="105"/>
      <c r="FK166" s="105"/>
      <c r="FL166" s="105"/>
      <c r="FM166" s="105"/>
      <c r="FN166" s="105"/>
      <c r="FO166" s="105"/>
      <c r="FP166" s="105"/>
      <c r="FQ166" s="105"/>
      <c r="FR166" s="105"/>
      <c r="FS166" s="105"/>
      <c r="FT166" s="105"/>
      <c r="FU166" s="105"/>
      <c r="FV166" s="105"/>
      <c r="FW166" s="105"/>
      <c r="FX166" s="105"/>
      <c r="FY166" s="105"/>
      <c r="FZ166" s="105"/>
      <c r="GA166" s="105"/>
      <c r="GB166" s="105"/>
      <c r="GC166" s="105"/>
      <c r="GD166" s="105"/>
      <c r="GE166" s="105"/>
      <c r="GF166" s="105"/>
      <c r="GG166" s="105"/>
      <c r="GH166" s="105"/>
      <c r="GI166" s="105"/>
      <c r="GJ166" s="105"/>
      <c r="GK166" s="105"/>
      <c r="GL166" s="105"/>
      <c r="GM166" s="105"/>
      <c r="GN166" s="105"/>
      <c r="GO166" s="105"/>
      <c r="GP166" s="105"/>
      <c r="GQ166" s="105"/>
      <c r="GR166" s="105"/>
      <c r="GS166" s="105"/>
      <c r="GT166" s="105"/>
      <c r="GU166" s="105"/>
      <c r="GV166" s="105"/>
      <c r="GW166" s="105"/>
      <c r="GX166" s="105"/>
      <c r="GY166" s="105"/>
      <c r="GZ166" s="105"/>
      <c r="HA166" s="105"/>
      <c r="HB166" s="105"/>
      <c r="HC166" s="105"/>
      <c r="HD166" s="105"/>
      <c r="HE166" s="105"/>
      <c r="HF166" s="105"/>
      <c r="HG166" s="105"/>
      <c r="HH166" s="105"/>
      <c r="HI166" s="105"/>
      <c r="HJ166" s="105"/>
      <c r="HK166" s="105"/>
      <c r="HL166" s="105"/>
      <c r="HM166" s="105"/>
      <c r="HN166" s="105"/>
      <c r="HO166" s="105"/>
      <c r="HP166" s="105"/>
      <c r="HQ166" s="105"/>
      <c r="HR166" s="105"/>
      <c r="HS166" s="105"/>
      <c r="HT166" s="105"/>
      <c r="HU166" s="105"/>
    </row>
    <row r="167" spans="1:229" ht="12" customHeight="1" x14ac:dyDescent="0.25">
      <c r="A167" s="94"/>
      <c r="B167" s="94"/>
      <c r="C167" s="94"/>
      <c r="D167" s="94"/>
      <c r="E167" s="94"/>
      <c r="F167" s="94"/>
      <c r="G167" s="94"/>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c r="AG167" s="94"/>
      <c r="AH167" s="94"/>
      <c r="AI167" s="94"/>
      <c r="AJ167" s="94"/>
      <c r="AK167" s="94"/>
      <c r="AL167" s="94"/>
      <c r="AM167" s="94"/>
      <c r="AN167" s="94"/>
      <c r="AO167" s="94"/>
      <c r="AP167" s="94"/>
      <c r="AQ167" s="94"/>
      <c r="AR167" s="94"/>
      <c r="AS167" s="94"/>
      <c r="AT167" s="94"/>
      <c r="AU167" s="94"/>
      <c r="AV167" s="104"/>
      <c r="AW167" s="104"/>
      <c r="AX167" s="104"/>
      <c r="AY167" s="104"/>
      <c r="AZ167" s="104"/>
      <c r="BA167" s="104"/>
      <c r="BB167" s="104"/>
      <c r="BC167" s="104"/>
      <c r="BD167" s="104"/>
      <c r="BE167" s="104"/>
      <c r="BF167" s="104"/>
      <c r="BG167" s="104"/>
      <c r="BH167" s="105"/>
      <c r="BI167" s="105"/>
      <c r="BJ167" s="105"/>
      <c r="BK167" s="105"/>
      <c r="BL167" s="105"/>
      <c r="BM167" s="105"/>
      <c r="BN167" s="105"/>
      <c r="BO167" s="105"/>
      <c r="BP167" s="105"/>
      <c r="BQ167" s="105"/>
      <c r="BR167" s="105"/>
      <c r="BS167" s="105"/>
      <c r="BT167" s="105"/>
      <c r="BU167" s="105"/>
      <c r="BV167" s="105"/>
      <c r="BW167" s="105"/>
      <c r="BX167" s="105"/>
      <c r="BY167" s="105"/>
      <c r="BZ167" s="105"/>
      <c r="CA167" s="105"/>
      <c r="CB167" s="105"/>
      <c r="CC167" s="105"/>
      <c r="CD167" s="105"/>
      <c r="CE167" s="105"/>
      <c r="CF167" s="105"/>
      <c r="CG167" s="105"/>
      <c r="CH167" s="105"/>
      <c r="CI167" s="105"/>
      <c r="CJ167" s="105"/>
      <c r="CK167" s="105"/>
      <c r="CL167" s="105"/>
      <c r="CM167" s="105"/>
      <c r="CN167" s="105"/>
      <c r="CO167" s="105"/>
      <c r="CP167" s="105"/>
      <c r="CQ167" s="105"/>
      <c r="CR167" s="105"/>
      <c r="CS167" s="105"/>
      <c r="CT167" s="105"/>
      <c r="CU167" s="105"/>
      <c r="CV167" s="105"/>
      <c r="CW167" s="105"/>
      <c r="CX167" s="105"/>
      <c r="CY167" s="105"/>
      <c r="CZ167" s="105"/>
      <c r="DA167" s="105"/>
      <c r="DB167" s="105"/>
      <c r="DC167" s="105"/>
      <c r="DD167" s="105"/>
      <c r="DE167" s="105"/>
      <c r="DF167" s="105"/>
      <c r="DG167" s="105"/>
      <c r="DH167" s="105"/>
      <c r="DI167" s="105"/>
      <c r="DJ167" s="105"/>
      <c r="DK167" s="105"/>
      <c r="DL167" s="105"/>
      <c r="DM167" s="105"/>
      <c r="DN167" s="105"/>
      <c r="DO167" s="105"/>
      <c r="DP167" s="105"/>
      <c r="DQ167" s="105"/>
      <c r="DR167" s="105"/>
      <c r="DS167" s="105"/>
      <c r="DT167" s="105"/>
      <c r="DU167" s="105"/>
      <c r="DV167" s="105"/>
      <c r="DW167" s="105"/>
      <c r="DX167" s="105"/>
      <c r="DY167" s="105"/>
      <c r="DZ167" s="105"/>
      <c r="EA167" s="105"/>
      <c r="EB167" s="105"/>
      <c r="EC167" s="105"/>
      <c r="ED167" s="105"/>
      <c r="EE167" s="105"/>
      <c r="EF167" s="105"/>
      <c r="EG167" s="105"/>
      <c r="EH167" s="105"/>
      <c r="EI167" s="105"/>
      <c r="EJ167" s="105"/>
      <c r="EK167" s="105"/>
      <c r="EL167" s="105"/>
      <c r="EM167" s="105"/>
      <c r="EN167" s="105"/>
      <c r="EO167" s="105"/>
      <c r="EP167" s="105"/>
      <c r="EQ167" s="105"/>
      <c r="ER167" s="105"/>
      <c r="ES167" s="105"/>
      <c r="ET167" s="105"/>
      <c r="EU167" s="105"/>
      <c r="EV167" s="105"/>
      <c r="EW167" s="105"/>
      <c r="EX167" s="105"/>
      <c r="EY167" s="105"/>
      <c r="EZ167" s="105"/>
      <c r="FA167" s="105"/>
      <c r="FB167" s="105"/>
      <c r="FC167" s="105"/>
      <c r="FD167" s="105"/>
      <c r="FE167" s="105"/>
      <c r="FF167" s="105"/>
      <c r="FG167" s="105"/>
      <c r="FH167" s="105"/>
      <c r="FI167" s="105"/>
      <c r="FJ167" s="105"/>
      <c r="FK167" s="105"/>
      <c r="FL167" s="105"/>
      <c r="FM167" s="105"/>
      <c r="FN167" s="105"/>
      <c r="FO167" s="105"/>
      <c r="FP167" s="105"/>
      <c r="FQ167" s="105"/>
      <c r="FR167" s="105"/>
      <c r="FS167" s="105"/>
      <c r="FT167" s="105"/>
      <c r="FU167" s="105"/>
      <c r="FV167" s="105"/>
      <c r="FW167" s="105"/>
      <c r="FX167" s="105"/>
      <c r="FY167" s="105"/>
      <c r="FZ167" s="105"/>
      <c r="GA167" s="105"/>
      <c r="GB167" s="105"/>
      <c r="GC167" s="105"/>
      <c r="GD167" s="105"/>
      <c r="GE167" s="105"/>
      <c r="GF167" s="105"/>
      <c r="GG167" s="105"/>
      <c r="GH167" s="105"/>
      <c r="GI167" s="105"/>
      <c r="GJ167" s="105"/>
      <c r="GK167" s="105"/>
      <c r="GL167" s="105"/>
      <c r="GM167" s="105"/>
      <c r="GN167" s="105"/>
      <c r="GO167" s="105"/>
      <c r="GP167" s="105"/>
      <c r="GQ167" s="105"/>
      <c r="GR167" s="105"/>
      <c r="GS167" s="105"/>
      <c r="GT167" s="105"/>
      <c r="GU167" s="105"/>
      <c r="GV167" s="105"/>
      <c r="GW167" s="105"/>
      <c r="GX167" s="105"/>
      <c r="GY167" s="105"/>
      <c r="GZ167" s="105"/>
      <c r="HA167" s="105"/>
      <c r="HB167" s="105"/>
      <c r="HC167" s="105"/>
      <c r="HD167" s="105"/>
      <c r="HE167" s="105"/>
      <c r="HF167" s="105"/>
      <c r="HG167" s="105"/>
      <c r="HH167" s="105"/>
      <c r="HI167" s="105"/>
      <c r="HJ167" s="105"/>
      <c r="HK167" s="105"/>
      <c r="HL167" s="105"/>
      <c r="HM167" s="105"/>
      <c r="HN167" s="105"/>
      <c r="HO167" s="105"/>
      <c r="HP167" s="105"/>
      <c r="HQ167" s="105"/>
      <c r="HR167" s="105"/>
      <c r="HS167" s="105"/>
      <c r="HT167" s="105"/>
      <c r="HU167" s="105"/>
    </row>
    <row r="168" spans="1:229" ht="12" customHeight="1" x14ac:dyDescent="0.25">
      <c r="A168" s="94"/>
      <c r="B168" s="94"/>
      <c r="C168" s="94"/>
      <c r="D168" s="94"/>
      <c r="E168" s="94"/>
      <c r="F168" s="94"/>
      <c r="G168" s="94"/>
      <c r="H168" s="94"/>
      <c r="I168" s="94"/>
      <c r="J168" s="94"/>
      <c r="K168" s="94"/>
      <c r="L168" s="94"/>
      <c r="M168" s="94"/>
      <c r="N168" s="94"/>
      <c r="O168" s="94"/>
      <c r="P168" s="94"/>
      <c r="Q168" s="94"/>
      <c r="R168" s="94"/>
      <c r="S168" s="94"/>
      <c r="T168" s="94"/>
      <c r="U168" s="94"/>
      <c r="V168" s="94"/>
      <c r="W168" s="94"/>
      <c r="X168" s="94"/>
      <c r="Y168" s="94"/>
      <c r="Z168" s="94"/>
      <c r="AA168" s="94"/>
      <c r="AB168" s="94"/>
      <c r="AC168" s="94"/>
      <c r="AD168" s="94"/>
      <c r="AE168" s="94"/>
      <c r="AF168" s="94"/>
      <c r="AG168" s="94"/>
      <c r="AH168" s="94"/>
      <c r="AI168" s="94"/>
      <c r="AJ168" s="94"/>
      <c r="AK168" s="94"/>
      <c r="AL168" s="94"/>
      <c r="AM168" s="94"/>
      <c r="AN168" s="94"/>
      <c r="AO168" s="94"/>
      <c r="AP168" s="94"/>
      <c r="AQ168" s="94"/>
      <c r="AR168" s="94"/>
      <c r="AS168" s="94"/>
      <c r="AT168" s="94"/>
      <c r="AU168" s="94"/>
      <c r="AV168" s="104"/>
      <c r="AW168" s="104"/>
      <c r="AX168" s="104"/>
      <c r="AY168" s="104"/>
      <c r="AZ168" s="104"/>
      <c r="BA168" s="104"/>
      <c r="BB168" s="104"/>
      <c r="BC168" s="104"/>
      <c r="BD168" s="104"/>
      <c r="BE168" s="104"/>
      <c r="BF168" s="104"/>
      <c r="BG168" s="104"/>
      <c r="BH168" s="105"/>
      <c r="BI168" s="105"/>
      <c r="BJ168" s="105"/>
      <c r="BK168" s="105"/>
      <c r="BL168" s="105"/>
      <c r="BM168" s="105"/>
      <c r="BN168" s="105"/>
      <c r="BO168" s="105"/>
      <c r="BP168" s="105"/>
      <c r="BQ168" s="105"/>
      <c r="BR168" s="105"/>
      <c r="BS168" s="105"/>
      <c r="BT168" s="105"/>
      <c r="BU168" s="105"/>
      <c r="BV168" s="105"/>
      <c r="BW168" s="105"/>
      <c r="BX168" s="105"/>
      <c r="BY168" s="105"/>
      <c r="BZ168" s="105"/>
      <c r="CA168" s="105"/>
      <c r="CB168" s="105"/>
      <c r="CC168" s="105"/>
      <c r="CD168" s="105"/>
      <c r="CE168" s="105"/>
      <c r="CF168" s="105"/>
      <c r="CG168" s="105"/>
      <c r="CH168" s="105"/>
      <c r="CI168" s="105"/>
      <c r="CJ168" s="105"/>
      <c r="CK168" s="105"/>
      <c r="CL168" s="105"/>
      <c r="CM168" s="105"/>
      <c r="CN168" s="105"/>
      <c r="CO168" s="105"/>
      <c r="CP168" s="105"/>
      <c r="CQ168" s="105"/>
      <c r="CR168" s="105"/>
      <c r="CS168" s="105"/>
      <c r="CT168" s="105"/>
      <c r="CU168" s="105"/>
      <c r="CV168" s="105"/>
      <c r="CW168" s="105"/>
      <c r="CX168" s="105"/>
      <c r="CY168" s="105"/>
      <c r="CZ168" s="105"/>
      <c r="DA168" s="105"/>
      <c r="DB168" s="105"/>
      <c r="DC168" s="105"/>
      <c r="DD168" s="105"/>
      <c r="DE168" s="105"/>
      <c r="DF168" s="105"/>
      <c r="DG168" s="105"/>
      <c r="DH168" s="105"/>
      <c r="DI168" s="105"/>
      <c r="DJ168" s="105"/>
      <c r="DK168" s="105"/>
      <c r="DL168" s="105"/>
      <c r="DM168" s="105"/>
      <c r="DN168" s="105"/>
      <c r="DO168" s="105"/>
      <c r="DP168" s="105"/>
      <c r="DQ168" s="105"/>
      <c r="DR168" s="105"/>
      <c r="DS168" s="105"/>
      <c r="DT168" s="105"/>
      <c r="DU168" s="105"/>
      <c r="DV168" s="105"/>
      <c r="DW168" s="105"/>
      <c r="DX168" s="105"/>
      <c r="DY168" s="105"/>
      <c r="DZ168" s="105"/>
      <c r="EA168" s="105"/>
      <c r="EB168" s="105"/>
      <c r="EC168" s="105"/>
      <c r="ED168" s="105"/>
      <c r="EE168" s="105"/>
      <c r="EF168" s="105"/>
      <c r="EG168" s="105"/>
      <c r="EH168" s="105"/>
      <c r="EI168" s="105"/>
      <c r="EJ168" s="105"/>
      <c r="EK168" s="105"/>
      <c r="EL168" s="105"/>
      <c r="EM168" s="105"/>
      <c r="EN168" s="105"/>
      <c r="EO168" s="105"/>
      <c r="EP168" s="105"/>
      <c r="EQ168" s="105"/>
      <c r="ER168" s="105"/>
      <c r="ES168" s="105"/>
      <c r="ET168" s="105"/>
      <c r="EU168" s="105"/>
      <c r="EV168" s="105"/>
      <c r="EW168" s="105"/>
      <c r="EX168" s="105"/>
      <c r="EY168" s="105"/>
      <c r="EZ168" s="105"/>
      <c r="FA168" s="105"/>
      <c r="FB168" s="105"/>
      <c r="FC168" s="105"/>
      <c r="FD168" s="105"/>
      <c r="FE168" s="105"/>
      <c r="FF168" s="105"/>
      <c r="FG168" s="105"/>
      <c r="FH168" s="105"/>
      <c r="FI168" s="105"/>
      <c r="FJ168" s="105"/>
      <c r="FK168" s="105"/>
      <c r="FL168" s="105"/>
      <c r="FM168" s="105"/>
      <c r="FN168" s="105"/>
      <c r="FO168" s="105"/>
      <c r="FP168" s="105"/>
      <c r="FQ168" s="105"/>
      <c r="FR168" s="105"/>
      <c r="FS168" s="105"/>
      <c r="FT168" s="105"/>
      <c r="FU168" s="105"/>
      <c r="FV168" s="105"/>
      <c r="FW168" s="105"/>
      <c r="FX168" s="105"/>
      <c r="FY168" s="105"/>
      <c r="FZ168" s="105"/>
      <c r="GA168" s="105"/>
      <c r="GB168" s="105"/>
      <c r="GC168" s="105"/>
      <c r="GD168" s="105"/>
      <c r="GE168" s="105"/>
      <c r="GF168" s="105"/>
      <c r="GG168" s="105"/>
      <c r="GH168" s="105"/>
      <c r="GI168" s="105"/>
      <c r="GJ168" s="105"/>
      <c r="GK168" s="105"/>
      <c r="GL168" s="105"/>
      <c r="GM168" s="105"/>
      <c r="GN168" s="105"/>
      <c r="GO168" s="105"/>
      <c r="GP168" s="105"/>
      <c r="GQ168" s="105"/>
      <c r="GR168" s="105"/>
      <c r="GS168" s="105"/>
      <c r="GT168" s="105"/>
      <c r="GU168" s="105"/>
      <c r="GV168" s="105"/>
      <c r="GW168" s="105"/>
      <c r="GX168" s="105"/>
      <c r="GY168" s="105"/>
      <c r="GZ168" s="105"/>
      <c r="HA168" s="105"/>
      <c r="HB168" s="105"/>
      <c r="HC168" s="105"/>
      <c r="HD168" s="105"/>
      <c r="HE168" s="105"/>
      <c r="HF168" s="105"/>
      <c r="HG168" s="105"/>
      <c r="HH168" s="105"/>
      <c r="HI168" s="105"/>
      <c r="HJ168" s="105"/>
      <c r="HK168" s="105"/>
      <c r="HL168" s="105"/>
      <c r="HM168" s="105"/>
      <c r="HN168" s="105"/>
      <c r="HO168" s="105"/>
      <c r="HP168" s="105"/>
      <c r="HQ168" s="105"/>
      <c r="HR168" s="105"/>
      <c r="HS168" s="105"/>
      <c r="HT168" s="105"/>
      <c r="HU168" s="105"/>
    </row>
    <row r="169" spans="1:229" ht="12" customHeight="1" x14ac:dyDescent="0.25">
      <c r="A169" s="94"/>
      <c r="B169" s="94"/>
      <c r="C169" s="94"/>
      <c r="D169" s="94"/>
      <c r="E169" s="94"/>
      <c r="F169" s="94"/>
      <c r="G169" s="94"/>
      <c r="H169" s="94"/>
      <c r="I169" s="94"/>
      <c r="J169" s="94"/>
      <c r="K169" s="94"/>
      <c r="L169" s="94"/>
      <c r="M169" s="94"/>
      <c r="N169" s="94"/>
      <c r="O169" s="94"/>
      <c r="P169" s="94"/>
      <c r="Q169" s="94"/>
      <c r="R169" s="94"/>
      <c r="S169" s="94"/>
      <c r="T169" s="94"/>
      <c r="U169" s="94"/>
      <c r="V169" s="94"/>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104"/>
      <c r="AW169" s="104"/>
      <c r="AX169" s="104"/>
      <c r="AY169" s="104"/>
      <c r="AZ169" s="104"/>
      <c r="BA169" s="104"/>
      <c r="BB169" s="104"/>
      <c r="BC169" s="104"/>
      <c r="BD169" s="104"/>
      <c r="BE169" s="104"/>
      <c r="BF169" s="104"/>
      <c r="BG169" s="104"/>
      <c r="BH169" s="105"/>
      <c r="BI169" s="105"/>
      <c r="BJ169" s="105"/>
      <c r="BK169" s="105"/>
      <c r="BL169" s="105"/>
      <c r="BM169" s="105"/>
      <c r="BN169" s="105"/>
      <c r="BO169" s="105"/>
      <c r="BP169" s="105"/>
      <c r="BQ169" s="105"/>
      <c r="BR169" s="105"/>
      <c r="BS169" s="105"/>
      <c r="BT169" s="105"/>
      <c r="BU169" s="105"/>
      <c r="BV169" s="105"/>
      <c r="BW169" s="105"/>
      <c r="BX169" s="105"/>
      <c r="BY169" s="105"/>
      <c r="BZ169" s="105"/>
      <c r="CA169" s="105"/>
      <c r="CB169" s="105"/>
      <c r="CC169" s="105"/>
      <c r="CD169" s="105"/>
      <c r="CE169" s="105"/>
      <c r="CF169" s="105"/>
      <c r="CG169" s="105"/>
      <c r="CH169" s="105"/>
      <c r="CI169" s="105"/>
      <c r="CJ169" s="105"/>
      <c r="CK169" s="105"/>
      <c r="CL169" s="105"/>
      <c r="CM169" s="105"/>
      <c r="CN169" s="105"/>
      <c r="CO169" s="105"/>
      <c r="CP169" s="105"/>
      <c r="CQ169" s="105"/>
      <c r="CR169" s="105"/>
      <c r="CS169" s="105"/>
      <c r="CT169" s="105"/>
      <c r="CU169" s="105"/>
      <c r="CV169" s="105"/>
      <c r="CW169" s="105"/>
      <c r="CX169" s="105"/>
      <c r="CY169" s="105"/>
      <c r="CZ169" s="105"/>
      <c r="DA169" s="105"/>
      <c r="DB169" s="105"/>
      <c r="DC169" s="105"/>
      <c r="DD169" s="105"/>
      <c r="DE169" s="105"/>
      <c r="DF169" s="105"/>
      <c r="DG169" s="105"/>
      <c r="DH169" s="105"/>
      <c r="DI169" s="105"/>
      <c r="DJ169" s="105"/>
      <c r="DK169" s="105"/>
      <c r="DL169" s="105"/>
      <c r="DM169" s="105"/>
      <c r="DN169" s="105"/>
      <c r="DO169" s="105"/>
      <c r="DP169" s="105"/>
      <c r="DQ169" s="105"/>
      <c r="DR169" s="105"/>
      <c r="DS169" s="105"/>
      <c r="DT169" s="105"/>
      <c r="DU169" s="105"/>
      <c r="DV169" s="105"/>
      <c r="DW169" s="105"/>
      <c r="DX169" s="105"/>
      <c r="DY169" s="105"/>
      <c r="DZ169" s="105"/>
      <c r="EA169" s="105"/>
      <c r="EB169" s="105"/>
      <c r="EC169" s="105"/>
      <c r="ED169" s="105"/>
      <c r="EE169" s="105"/>
      <c r="EF169" s="105"/>
      <c r="EG169" s="105"/>
      <c r="EH169" s="105"/>
      <c r="EI169" s="105"/>
      <c r="EJ169" s="105"/>
      <c r="EK169" s="105"/>
      <c r="EL169" s="105"/>
      <c r="EM169" s="105"/>
      <c r="EN169" s="105"/>
      <c r="EO169" s="105"/>
      <c r="EP169" s="105"/>
      <c r="EQ169" s="105"/>
      <c r="ER169" s="105"/>
      <c r="ES169" s="105"/>
      <c r="ET169" s="105"/>
      <c r="EU169" s="105"/>
      <c r="EV169" s="105"/>
      <c r="EW169" s="105"/>
      <c r="EX169" s="105"/>
      <c r="EY169" s="105"/>
      <c r="EZ169" s="105"/>
      <c r="FA169" s="105"/>
      <c r="FB169" s="105"/>
      <c r="FC169" s="105"/>
      <c r="FD169" s="105"/>
      <c r="FE169" s="105"/>
      <c r="FF169" s="105"/>
      <c r="FG169" s="105"/>
      <c r="FH169" s="105"/>
      <c r="FI169" s="105"/>
      <c r="FJ169" s="105"/>
      <c r="FK169" s="105"/>
      <c r="FL169" s="105"/>
      <c r="FM169" s="105"/>
      <c r="FN169" s="105"/>
      <c r="FO169" s="105"/>
      <c r="FP169" s="105"/>
      <c r="FQ169" s="105"/>
      <c r="FR169" s="105"/>
      <c r="FS169" s="105"/>
      <c r="FT169" s="105"/>
      <c r="FU169" s="105"/>
      <c r="FV169" s="105"/>
      <c r="FW169" s="105"/>
      <c r="FX169" s="105"/>
      <c r="FY169" s="105"/>
      <c r="FZ169" s="105"/>
      <c r="GA169" s="105"/>
      <c r="GB169" s="105"/>
      <c r="GC169" s="105"/>
      <c r="GD169" s="105"/>
      <c r="GE169" s="105"/>
      <c r="GF169" s="105"/>
      <c r="GG169" s="105"/>
      <c r="GH169" s="105"/>
      <c r="GI169" s="105"/>
      <c r="GJ169" s="105"/>
      <c r="GK169" s="105"/>
      <c r="GL169" s="105"/>
      <c r="GM169" s="105"/>
      <c r="GN169" s="105"/>
      <c r="GO169" s="105"/>
      <c r="GP169" s="105"/>
      <c r="GQ169" s="105"/>
      <c r="GR169" s="105"/>
      <c r="GS169" s="105"/>
      <c r="GT169" s="105"/>
      <c r="GU169" s="105"/>
      <c r="GV169" s="105"/>
      <c r="GW169" s="105"/>
      <c r="GX169" s="105"/>
      <c r="GY169" s="105"/>
      <c r="GZ169" s="105"/>
      <c r="HA169" s="105"/>
      <c r="HB169" s="105"/>
      <c r="HC169" s="105"/>
      <c r="HD169" s="105"/>
      <c r="HE169" s="105"/>
      <c r="HF169" s="105"/>
      <c r="HG169" s="105"/>
      <c r="HH169" s="105"/>
      <c r="HI169" s="105"/>
      <c r="HJ169" s="105"/>
      <c r="HK169" s="105"/>
      <c r="HL169" s="105"/>
      <c r="HM169" s="105"/>
      <c r="HN169" s="105"/>
      <c r="HO169" s="105"/>
      <c r="HP169" s="105"/>
      <c r="HQ169" s="105"/>
      <c r="HR169" s="105"/>
      <c r="HS169" s="105"/>
      <c r="HT169" s="105"/>
      <c r="HU169" s="105"/>
    </row>
    <row r="170" spans="1:229" ht="12" customHeight="1" x14ac:dyDescent="0.25">
      <c r="A170" s="94"/>
      <c r="B170" s="94"/>
      <c r="C170" s="94"/>
      <c r="D170" s="94"/>
      <c r="E170" s="94"/>
      <c r="F170" s="94"/>
      <c r="G170" s="94"/>
      <c r="H170" s="94"/>
      <c r="I170" s="94"/>
      <c r="J170" s="94"/>
      <c r="K170" s="94"/>
      <c r="L170" s="94"/>
      <c r="M170" s="94"/>
      <c r="N170" s="94"/>
      <c r="O170" s="94"/>
      <c r="P170" s="94"/>
      <c r="Q170" s="94"/>
      <c r="R170" s="94"/>
      <c r="S170" s="94"/>
      <c r="T170" s="94"/>
      <c r="U170" s="94"/>
      <c r="V170" s="94"/>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104"/>
      <c r="AW170" s="104"/>
      <c r="AX170" s="104"/>
      <c r="AY170" s="104"/>
      <c r="AZ170" s="104"/>
      <c r="BA170" s="104"/>
      <c r="BB170" s="104"/>
      <c r="BC170" s="104"/>
      <c r="BD170" s="104"/>
      <c r="BE170" s="104"/>
      <c r="BF170" s="104"/>
      <c r="BG170" s="104"/>
      <c r="BH170" s="105"/>
      <c r="BI170" s="105"/>
      <c r="BJ170" s="105"/>
      <c r="BK170" s="105"/>
      <c r="BL170" s="105"/>
      <c r="BM170" s="105"/>
      <c r="BN170" s="105"/>
      <c r="BO170" s="105"/>
      <c r="BP170" s="105"/>
      <c r="BQ170" s="105"/>
      <c r="BR170" s="105"/>
      <c r="BS170" s="105"/>
      <c r="BT170" s="105"/>
      <c r="BU170" s="105"/>
      <c r="BV170" s="105"/>
      <c r="BW170" s="105"/>
      <c r="BX170" s="105"/>
      <c r="BY170" s="105"/>
      <c r="BZ170" s="105"/>
      <c r="CA170" s="105"/>
      <c r="CB170" s="105"/>
      <c r="CC170" s="105"/>
      <c r="CD170" s="105"/>
      <c r="CE170" s="105"/>
      <c r="CF170" s="105"/>
      <c r="CG170" s="105"/>
      <c r="CH170" s="105"/>
      <c r="CI170" s="105"/>
      <c r="CJ170" s="105"/>
      <c r="CK170" s="105"/>
      <c r="CL170" s="105"/>
      <c r="CM170" s="105"/>
      <c r="CN170" s="105"/>
      <c r="CO170" s="105"/>
      <c r="CP170" s="105"/>
      <c r="CQ170" s="105"/>
      <c r="CR170" s="105"/>
      <c r="CS170" s="105"/>
      <c r="CT170" s="105"/>
      <c r="CU170" s="105"/>
      <c r="CV170" s="105"/>
      <c r="CW170" s="105"/>
      <c r="CX170" s="105"/>
      <c r="CY170" s="105"/>
      <c r="CZ170" s="105"/>
      <c r="DA170" s="105"/>
      <c r="DB170" s="105"/>
      <c r="DC170" s="105"/>
      <c r="DD170" s="105"/>
      <c r="DE170" s="105"/>
      <c r="DF170" s="105"/>
      <c r="DG170" s="105"/>
      <c r="DH170" s="105"/>
      <c r="DI170" s="105"/>
      <c r="DJ170" s="105"/>
      <c r="DK170" s="105"/>
      <c r="DL170" s="105"/>
      <c r="DM170" s="105"/>
      <c r="DN170" s="105"/>
      <c r="DO170" s="105"/>
      <c r="DP170" s="105"/>
      <c r="DQ170" s="105"/>
      <c r="DR170" s="105"/>
      <c r="DS170" s="105"/>
      <c r="DT170" s="105"/>
      <c r="DU170" s="105"/>
      <c r="DV170" s="105"/>
      <c r="DW170" s="105"/>
      <c r="DX170" s="105"/>
      <c r="DY170" s="105"/>
      <c r="DZ170" s="105"/>
      <c r="EA170" s="105"/>
      <c r="EB170" s="105"/>
      <c r="EC170" s="105"/>
      <c r="ED170" s="105"/>
      <c r="EE170" s="105"/>
      <c r="EF170" s="105"/>
      <c r="EG170" s="105"/>
      <c r="EH170" s="105"/>
      <c r="EI170" s="105"/>
      <c r="EJ170" s="105"/>
      <c r="EK170" s="105"/>
      <c r="EL170" s="105"/>
      <c r="EM170" s="105"/>
      <c r="EN170" s="105"/>
      <c r="EO170" s="105"/>
      <c r="EP170" s="105"/>
      <c r="EQ170" s="105"/>
      <c r="ER170" s="105"/>
      <c r="ES170" s="105"/>
      <c r="ET170" s="105"/>
      <c r="EU170" s="105"/>
      <c r="EV170" s="105"/>
      <c r="EW170" s="105"/>
      <c r="EX170" s="105"/>
      <c r="EY170" s="105"/>
      <c r="EZ170" s="105"/>
      <c r="FA170" s="105"/>
      <c r="FB170" s="105"/>
      <c r="FC170" s="105"/>
      <c r="FD170" s="105"/>
      <c r="FE170" s="105"/>
      <c r="FF170" s="105"/>
      <c r="FG170" s="105"/>
      <c r="FH170" s="105"/>
      <c r="FI170" s="105"/>
      <c r="FJ170" s="105"/>
      <c r="FK170" s="105"/>
      <c r="FL170" s="105"/>
      <c r="FM170" s="105"/>
      <c r="FN170" s="105"/>
      <c r="FO170" s="105"/>
      <c r="FP170" s="105"/>
      <c r="FQ170" s="105"/>
      <c r="FR170" s="105"/>
      <c r="FS170" s="105"/>
      <c r="FT170" s="105"/>
      <c r="FU170" s="105"/>
      <c r="FV170" s="105"/>
      <c r="FW170" s="105"/>
      <c r="FX170" s="105"/>
      <c r="FY170" s="105"/>
      <c r="FZ170" s="105"/>
      <c r="GA170" s="105"/>
      <c r="GB170" s="105"/>
      <c r="GC170" s="105"/>
      <c r="GD170" s="105"/>
      <c r="GE170" s="105"/>
      <c r="GF170" s="105"/>
      <c r="GG170" s="105"/>
      <c r="GH170" s="105"/>
      <c r="GI170" s="105"/>
      <c r="GJ170" s="105"/>
      <c r="GK170" s="105"/>
      <c r="GL170" s="105"/>
      <c r="GM170" s="105"/>
      <c r="GN170" s="105"/>
      <c r="GO170" s="105"/>
      <c r="GP170" s="105"/>
      <c r="GQ170" s="105"/>
      <c r="GR170" s="105"/>
      <c r="GS170" s="105"/>
      <c r="GT170" s="105"/>
      <c r="GU170" s="105"/>
      <c r="GV170" s="105"/>
      <c r="GW170" s="105"/>
      <c r="GX170" s="105"/>
      <c r="GY170" s="105"/>
      <c r="GZ170" s="105"/>
      <c r="HA170" s="105"/>
      <c r="HB170" s="105"/>
      <c r="HC170" s="105"/>
      <c r="HD170" s="105"/>
      <c r="HE170" s="105"/>
      <c r="HF170" s="105"/>
      <c r="HG170" s="105"/>
      <c r="HH170" s="105"/>
      <c r="HI170" s="105"/>
      <c r="HJ170" s="105"/>
      <c r="HK170" s="105"/>
      <c r="HL170" s="105"/>
      <c r="HM170" s="105"/>
      <c r="HN170" s="105"/>
      <c r="HO170" s="105"/>
      <c r="HP170" s="105"/>
      <c r="HQ170" s="105"/>
      <c r="HR170" s="105"/>
      <c r="HS170" s="105"/>
      <c r="HT170" s="105"/>
      <c r="HU170" s="105"/>
    </row>
    <row r="171" spans="1:229" ht="12" customHeight="1" x14ac:dyDescent="0.25">
      <c r="A171" s="94"/>
      <c r="B171" s="94"/>
      <c r="C171" s="94"/>
      <c r="D171" s="94"/>
      <c r="E171" s="94"/>
      <c r="F171" s="94"/>
      <c r="G171" s="94"/>
      <c r="H171" s="94"/>
      <c r="I171" s="94"/>
      <c r="J171" s="94"/>
      <c r="K171" s="94"/>
      <c r="L171" s="94"/>
      <c r="M171" s="94"/>
      <c r="N171" s="94"/>
      <c r="O171" s="94"/>
      <c r="P171" s="94"/>
      <c r="Q171" s="94"/>
      <c r="R171" s="94"/>
      <c r="S171" s="94"/>
      <c r="T171" s="94"/>
      <c r="U171" s="94"/>
      <c r="V171" s="94"/>
      <c r="W171" s="94"/>
      <c r="X171" s="94"/>
      <c r="Y171" s="94"/>
      <c r="Z171" s="94"/>
      <c r="AA171" s="94"/>
      <c r="AB171" s="94"/>
      <c r="AC171" s="94"/>
      <c r="AD171" s="94"/>
      <c r="AE171" s="94"/>
      <c r="AF171" s="94"/>
      <c r="AG171" s="94"/>
      <c r="AH171" s="94"/>
      <c r="AI171" s="94"/>
      <c r="AJ171" s="94"/>
      <c r="AK171" s="94"/>
      <c r="AL171" s="94"/>
      <c r="AM171" s="94"/>
      <c r="AN171" s="94"/>
      <c r="AO171" s="94"/>
      <c r="AP171" s="94"/>
      <c r="AQ171" s="94"/>
      <c r="AR171" s="94"/>
      <c r="AS171" s="94"/>
      <c r="AT171" s="94"/>
      <c r="AU171" s="94"/>
      <c r="AV171" s="104"/>
      <c r="AW171" s="104"/>
      <c r="AX171" s="104"/>
      <c r="AY171" s="104"/>
      <c r="AZ171" s="104"/>
      <c r="BA171" s="104"/>
      <c r="BB171" s="104"/>
      <c r="BC171" s="104"/>
      <c r="BD171" s="104"/>
      <c r="BE171" s="104"/>
      <c r="BF171" s="104"/>
      <c r="BG171" s="104"/>
      <c r="BH171" s="105"/>
      <c r="BI171" s="105"/>
      <c r="BJ171" s="105"/>
      <c r="BK171" s="105"/>
      <c r="BL171" s="105"/>
      <c r="BM171" s="105"/>
      <c r="BN171" s="105"/>
      <c r="BO171" s="105"/>
      <c r="BP171" s="105"/>
      <c r="BQ171" s="105"/>
      <c r="BR171" s="105"/>
      <c r="BS171" s="105"/>
      <c r="BT171" s="105"/>
      <c r="BU171" s="105"/>
      <c r="BV171" s="105"/>
      <c r="BW171" s="105"/>
      <c r="BX171" s="105"/>
      <c r="BY171" s="105"/>
      <c r="BZ171" s="105"/>
      <c r="CA171" s="105"/>
      <c r="CB171" s="105"/>
      <c r="CC171" s="105"/>
      <c r="CD171" s="105"/>
      <c r="CE171" s="105"/>
      <c r="CF171" s="105"/>
      <c r="CG171" s="105"/>
      <c r="CH171" s="105"/>
      <c r="CI171" s="105"/>
      <c r="CJ171" s="105"/>
      <c r="CK171" s="105"/>
      <c r="CL171" s="105"/>
      <c r="CM171" s="105"/>
      <c r="CN171" s="105"/>
      <c r="CO171" s="105"/>
      <c r="CP171" s="105"/>
      <c r="CQ171" s="105"/>
      <c r="CR171" s="105"/>
      <c r="CS171" s="105"/>
      <c r="CT171" s="105"/>
      <c r="CU171" s="105"/>
      <c r="CV171" s="105"/>
      <c r="CW171" s="105"/>
      <c r="CX171" s="105"/>
      <c r="CY171" s="105"/>
      <c r="CZ171" s="105"/>
      <c r="DA171" s="105"/>
      <c r="DB171" s="105"/>
      <c r="DC171" s="105"/>
      <c r="DD171" s="105"/>
      <c r="DE171" s="105"/>
      <c r="DF171" s="105"/>
      <c r="DG171" s="105"/>
      <c r="DH171" s="105"/>
      <c r="DI171" s="105"/>
      <c r="DJ171" s="105"/>
      <c r="DK171" s="105"/>
      <c r="DL171" s="105"/>
      <c r="DM171" s="105"/>
      <c r="DN171" s="105"/>
      <c r="DO171" s="105"/>
      <c r="DP171" s="105"/>
      <c r="DQ171" s="105"/>
      <c r="DR171" s="105"/>
      <c r="DS171" s="105"/>
      <c r="DT171" s="105"/>
      <c r="DU171" s="105"/>
      <c r="DV171" s="105"/>
      <c r="DW171" s="105"/>
      <c r="DX171" s="105"/>
      <c r="DY171" s="105"/>
      <c r="DZ171" s="105"/>
      <c r="EA171" s="105"/>
      <c r="EB171" s="105"/>
      <c r="EC171" s="105"/>
      <c r="ED171" s="105"/>
      <c r="EE171" s="105"/>
      <c r="EF171" s="105"/>
      <c r="EG171" s="105"/>
      <c r="EH171" s="105"/>
      <c r="EI171" s="105"/>
      <c r="EJ171" s="105"/>
      <c r="EK171" s="105"/>
      <c r="EL171" s="105"/>
      <c r="EM171" s="105"/>
      <c r="EN171" s="105"/>
      <c r="EO171" s="105"/>
      <c r="EP171" s="105"/>
      <c r="EQ171" s="105"/>
      <c r="ER171" s="105"/>
      <c r="ES171" s="105"/>
      <c r="ET171" s="105"/>
      <c r="EU171" s="105"/>
      <c r="EV171" s="105"/>
      <c r="EW171" s="105"/>
      <c r="EX171" s="105"/>
      <c r="EY171" s="105"/>
      <c r="EZ171" s="105"/>
      <c r="FA171" s="105"/>
      <c r="FB171" s="105"/>
      <c r="FC171" s="105"/>
      <c r="FD171" s="105"/>
      <c r="FE171" s="105"/>
      <c r="FF171" s="105"/>
      <c r="FG171" s="105"/>
      <c r="FH171" s="105"/>
      <c r="FI171" s="105"/>
      <c r="FJ171" s="105"/>
      <c r="FK171" s="105"/>
      <c r="FL171" s="105"/>
      <c r="FM171" s="105"/>
      <c r="FN171" s="105"/>
      <c r="FO171" s="105"/>
      <c r="FP171" s="105"/>
      <c r="FQ171" s="105"/>
      <c r="FR171" s="105"/>
      <c r="FS171" s="105"/>
      <c r="FT171" s="105"/>
      <c r="FU171" s="105"/>
      <c r="FV171" s="105"/>
      <c r="FW171" s="105"/>
      <c r="FX171" s="105"/>
      <c r="FY171" s="105"/>
      <c r="FZ171" s="105"/>
      <c r="GA171" s="105"/>
      <c r="GB171" s="105"/>
      <c r="GC171" s="105"/>
      <c r="GD171" s="105"/>
      <c r="GE171" s="105"/>
      <c r="GF171" s="105"/>
      <c r="GG171" s="105"/>
      <c r="GH171" s="105"/>
      <c r="GI171" s="105"/>
      <c r="GJ171" s="105"/>
      <c r="GK171" s="105"/>
      <c r="GL171" s="105"/>
      <c r="GM171" s="105"/>
      <c r="GN171" s="105"/>
      <c r="GO171" s="105"/>
      <c r="GP171" s="105"/>
      <c r="GQ171" s="105"/>
      <c r="GR171" s="105"/>
      <c r="GS171" s="105"/>
      <c r="GT171" s="105"/>
      <c r="GU171" s="105"/>
      <c r="GV171" s="105"/>
      <c r="GW171" s="105"/>
      <c r="GX171" s="105"/>
      <c r="GY171" s="105"/>
      <c r="GZ171" s="105"/>
      <c r="HA171" s="105"/>
      <c r="HB171" s="105"/>
      <c r="HC171" s="105"/>
      <c r="HD171" s="105"/>
      <c r="HE171" s="105"/>
      <c r="HF171" s="105"/>
      <c r="HG171" s="105"/>
      <c r="HH171" s="105"/>
      <c r="HI171" s="105"/>
      <c r="HJ171" s="105"/>
      <c r="HK171" s="105"/>
      <c r="HL171" s="105"/>
      <c r="HM171" s="105"/>
      <c r="HN171" s="105"/>
      <c r="HO171" s="105"/>
      <c r="HP171" s="105"/>
      <c r="HQ171" s="105"/>
      <c r="HR171" s="105"/>
      <c r="HS171" s="105"/>
      <c r="HT171" s="105"/>
      <c r="HU171" s="105"/>
    </row>
    <row r="172" spans="1:229" ht="12" customHeight="1" x14ac:dyDescent="0.25">
      <c r="A172" s="94"/>
      <c r="B172" s="94"/>
      <c r="C172" s="94"/>
      <c r="D172" s="94"/>
      <c r="E172" s="94"/>
      <c r="F172" s="94"/>
      <c r="G172" s="94"/>
      <c r="H172" s="94"/>
      <c r="I172" s="94"/>
      <c r="J172" s="94"/>
      <c r="K172" s="94"/>
      <c r="L172" s="94"/>
      <c r="M172" s="94"/>
      <c r="N172" s="94"/>
      <c r="O172" s="94"/>
      <c r="P172" s="94"/>
      <c r="Q172" s="94"/>
      <c r="R172" s="94"/>
      <c r="S172" s="94"/>
      <c r="T172" s="94"/>
      <c r="U172" s="94"/>
      <c r="V172" s="94"/>
      <c r="W172" s="94"/>
      <c r="X172" s="94"/>
      <c r="Y172" s="94"/>
      <c r="Z172" s="94"/>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104"/>
      <c r="AW172" s="104"/>
      <c r="AX172" s="104"/>
      <c r="AY172" s="104"/>
      <c r="AZ172" s="104"/>
      <c r="BA172" s="104"/>
      <c r="BB172" s="104"/>
      <c r="BC172" s="104"/>
      <c r="BD172" s="104"/>
      <c r="BE172" s="104"/>
      <c r="BF172" s="104"/>
      <c r="BG172" s="104"/>
      <c r="BH172" s="105"/>
      <c r="BI172" s="105"/>
      <c r="BJ172" s="105"/>
      <c r="BK172" s="105"/>
      <c r="BL172" s="105"/>
      <c r="BM172" s="105"/>
      <c r="BN172" s="105"/>
      <c r="BO172" s="105"/>
      <c r="BP172" s="105"/>
      <c r="BQ172" s="105"/>
      <c r="BR172" s="105"/>
      <c r="BS172" s="105"/>
      <c r="BT172" s="105"/>
      <c r="BU172" s="105"/>
      <c r="BV172" s="105"/>
      <c r="BW172" s="105"/>
      <c r="BX172" s="105"/>
      <c r="BY172" s="105"/>
      <c r="BZ172" s="105"/>
      <c r="CA172" s="105"/>
      <c r="CB172" s="105"/>
      <c r="CC172" s="105"/>
      <c r="CD172" s="105"/>
      <c r="CE172" s="105"/>
      <c r="CF172" s="105"/>
      <c r="CG172" s="105"/>
      <c r="CH172" s="105"/>
      <c r="CI172" s="105"/>
      <c r="CJ172" s="105"/>
      <c r="CK172" s="105"/>
      <c r="CL172" s="105"/>
      <c r="CM172" s="105"/>
      <c r="CN172" s="105"/>
      <c r="CO172" s="105"/>
      <c r="CP172" s="105"/>
      <c r="CQ172" s="105"/>
      <c r="CR172" s="105"/>
      <c r="CS172" s="105"/>
      <c r="CT172" s="105"/>
      <c r="CU172" s="105"/>
      <c r="CV172" s="105"/>
      <c r="CW172" s="105"/>
      <c r="CX172" s="105"/>
      <c r="CY172" s="105"/>
      <c r="CZ172" s="105"/>
      <c r="DA172" s="105"/>
      <c r="DB172" s="105"/>
      <c r="DC172" s="105"/>
      <c r="DD172" s="105"/>
      <c r="DE172" s="105"/>
      <c r="DF172" s="105"/>
      <c r="DG172" s="105"/>
      <c r="DH172" s="105"/>
      <c r="DI172" s="105"/>
      <c r="DJ172" s="105"/>
      <c r="DK172" s="105"/>
      <c r="DL172" s="105"/>
      <c r="DM172" s="105"/>
      <c r="DN172" s="105"/>
      <c r="DO172" s="105"/>
      <c r="DP172" s="105"/>
      <c r="DQ172" s="105"/>
      <c r="DR172" s="105"/>
      <c r="DS172" s="105"/>
      <c r="DT172" s="105"/>
      <c r="DU172" s="105"/>
      <c r="DV172" s="105"/>
      <c r="DW172" s="105"/>
      <c r="DX172" s="105"/>
      <c r="DY172" s="105"/>
      <c r="DZ172" s="105"/>
      <c r="EA172" s="105"/>
      <c r="EB172" s="105"/>
      <c r="EC172" s="105"/>
      <c r="ED172" s="105"/>
      <c r="EE172" s="105"/>
      <c r="EF172" s="105"/>
      <c r="EG172" s="105"/>
      <c r="EH172" s="105"/>
      <c r="EI172" s="105"/>
      <c r="EJ172" s="105"/>
      <c r="EK172" s="105"/>
      <c r="EL172" s="105"/>
      <c r="EM172" s="105"/>
      <c r="EN172" s="105"/>
      <c r="EO172" s="105"/>
      <c r="EP172" s="105"/>
      <c r="EQ172" s="105"/>
      <c r="ER172" s="105"/>
      <c r="ES172" s="105"/>
      <c r="ET172" s="105"/>
      <c r="EU172" s="105"/>
      <c r="EV172" s="105"/>
      <c r="EW172" s="105"/>
      <c r="EX172" s="105"/>
      <c r="EY172" s="105"/>
      <c r="EZ172" s="105"/>
      <c r="FA172" s="105"/>
      <c r="FB172" s="105"/>
      <c r="FC172" s="105"/>
      <c r="FD172" s="105"/>
      <c r="FE172" s="105"/>
      <c r="FF172" s="105"/>
      <c r="FG172" s="105"/>
      <c r="FH172" s="105"/>
      <c r="FI172" s="105"/>
      <c r="FJ172" s="105"/>
      <c r="FK172" s="105"/>
      <c r="FL172" s="105"/>
      <c r="FM172" s="105"/>
      <c r="FN172" s="105"/>
      <c r="FO172" s="105"/>
      <c r="FP172" s="105"/>
      <c r="FQ172" s="105"/>
      <c r="FR172" s="105"/>
      <c r="FS172" s="105"/>
      <c r="FT172" s="105"/>
      <c r="FU172" s="105"/>
      <c r="FV172" s="105"/>
      <c r="FW172" s="105"/>
      <c r="FX172" s="105"/>
      <c r="FY172" s="105"/>
      <c r="FZ172" s="105"/>
      <c r="GA172" s="105"/>
      <c r="GB172" s="105"/>
      <c r="GC172" s="105"/>
      <c r="GD172" s="105"/>
      <c r="GE172" s="105"/>
      <c r="GF172" s="105"/>
      <c r="GG172" s="105"/>
      <c r="GH172" s="105"/>
      <c r="GI172" s="105"/>
      <c r="GJ172" s="105"/>
      <c r="GK172" s="105"/>
      <c r="GL172" s="105"/>
      <c r="GM172" s="105"/>
      <c r="GN172" s="105"/>
      <c r="GO172" s="105"/>
      <c r="GP172" s="105"/>
      <c r="GQ172" s="105"/>
      <c r="GR172" s="105"/>
      <c r="GS172" s="105"/>
      <c r="GT172" s="105"/>
      <c r="GU172" s="105"/>
      <c r="GV172" s="105"/>
      <c r="GW172" s="105"/>
      <c r="GX172" s="105"/>
      <c r="GY172" s="105"/>
      <c r="GZ172" s="105"/>
      <c r="HA172" s="105"/>
      <c r="HB172" s="105"/>
      <c r="HC172" s="105"/>
      <c r="HD172" s="105"/>
      <c r="HE172" s="105"/>
      <c r="HF172" s="105"/>
      <c r="HG172" s="105"/>
      <c r="HH172" s="105"/>
      <c r="HI172" s="105"/>
      <c r="HJ172" s="105"/>
      <c r="HK172" s="105"/>
      <c r="HL172" s="105"/>
      <c r="HM172" s="105"/>
      <c r="HN172" s="105"/>
      <c r="HO172" s="105"/>
      <c r="HP172" s="105"/>
      <c r="HQ172" s="105"/>
      <c r="HR172" s="105"/>
      <c r="HS172" s="105"/>
      <c r="HT172" s="105"/>
      <c r="HU172" s="105"/>
    </row>
    <row r="173" spans="1:229" ht="12" customHeight="1" x14ac:dyDescent="0.25">
      <c r="A173" s="94"/>
      <c r="B173" s="94"/>
      <c r="C173" s="94"/>
      <c r="D173" s="94"/>
      <c r="E173" s="94"/>
      <c r="F173" s="94"/>
      <c r="G173" s="94"/>
      <c r="H173" s="94"/>
      <c r="I173" s="94"/>
      <c r="J173" s="94"/>
      <c r="K173" s="94"/>
      <c r="L173" s="94"/>
      <c r="M173" s="94"/>
      <c r="N173" s="94"/>
      <c r="O173" s="94"/>
      <c r="P173" s="94"/>
      <c r="Q173" s="94"/>
      <c r="R173" s="94"/>
      <c r="S173" s="94"/>
      <c r="T173" s="94"/>
      <c r="U173" s="94"/>
      <c r="V173" s="94"/>
      <c r="W173" s="94"/>
      <c r="X173" s="94"/>
      <c r="Y173" s="94"/>
      <c r="Z173" s="94"/>
      <c r="AA173" s="94"/>
      <c r="AB173" s="94"/>
      <c r="AC173" s="94"/>
      <c r="AD173" s="94"/>
      <c r="AE173" s="94"/>
      <c r="AF173" s="94"/>
      <c r="AG173" s="94"/>
      <c r="AH173" s="94"/>
      <c r="AI173" s="94"/>
      <c r="AJ173" s="94"/>
      <c r="AK173" s="94"/>
      <c r="AL173" s="94"/>
      <c r="AM173" s="94"/>
      <c r="AN173" s="94"/>
      <c r="AO173" s="94"/>
      <c r="AP173" s="94"/>
      <c r="AQ173" s="94"/>
      <c r="AR173" s="94"/>
      <c r="AS173" s="94"/>
      <c r="AT173" s="94"/>
      <c r="AU173" s="94"/>
      <c r="AV173" s="104"/>
      <c r="AW173" s="104"/>
      <c r="AX173" s="104"/>
      <c r="AY173" s="104"/>
      <c r="AZ173" s="104"/>
      <c r="BA173" s="104"/>
      <c r="BB173" s="104"/>
      <c r="BC173" s="104"/>
      <c r="BD173" s="104"/>
      <c r="BE173" s="104"/>
      <c r="BF173" s="104"/>
      <c r="BG173" s="104"/>
      <c r="BH173" s="105"/>
      <c r="BI173" s="105"/>
      <c r="BJ173" s="105"/>
      <c r="BK173" s="105"/>
      <c r="BL173" s="105"/>
      <c r="BM173" s="105"/>
      <c r="BN173" s="105"/>
      <c r="BO173" s="105"/>
      <c r="BP173" s="105"/>
      <c r="BQ173" s="105"/>
      <c r="BR173" s="105"/>
      <c r="BS173" s="105"/>
      <c r="BT173" s="105"/>
      <c r="BU173" s="105"/>
      <c r="BV173" s="105"/>
      <c r="BW173" s="105"/>
      <c r="BX173" s="105"/>
      <c r="BY173" s="105"/>
      <c r="BZ173" s="105"/>
      <c r="CA173" s="105"/>
      <c r="CB173" s="105"/>
      <c r="CC173" s="105"/>
      <c r="CD173" s="105"/>
      <c r="CE173" s="105"/>
      <c r="CF173" s="105"/>
      <c r="CG173" s="105"/>
      <c r="CH173" s="105"/>
      <c r="CI173" s="105"/>
      <c r="CJ173" s="105"/>
      <c r="CK173" s="105"/>
      <c r="CL173" s="105"/>
      <c r="CM173" s="105"/>
      <c r="CN173" s="105"/>
      <c r="CO173" s="105"/>
      <c r="CP173" s="105"/>
      <c r="CQ173" s="105"/>
      <c r="CR173" s="105"/>
      <c r="CS173" s="105"/>
      <c r="CT173" s="105"/>
      <c r="CU173" s="105"/>
      <c r="CV173" s="105"/>
      <c r="CW173" s="105"/>
      <c r="CX173" s="105"/>
      <c r="CY173" s="105"/>
      <c r="CZ173" s="105"/>
      <c r="DA173" s="105"/>
      <c r="DB173" s="105"/>
      <c r="DC173" s="105"/>
      <c r="DD173" s="105"/>
      <c r="DE173" s="105"/>
      <c r="DF173" s="105"/>
      <c r="DG173" s="105"/>
      <c r="DH173" s="105"/>
      <c r="DI173" s="105"/>
      <c r="DJ173" s="105"/>
      <c r="DK173" s="105"/>
      <c r="DL173" s="105"/>
      <c r="DM173" s="105"/>
      <c r="DN173" s="105"/>
      <c r="DO173" s="105"/>
      <c r="DP173" s="105"/>
      <c r="DQ173" s="105"/>
      <c r="DR173" s="105"/>
      <c r="DS173" s="105"/>
      <c r="DT173" s="105"/>
      <c r="DU173" s="105"/>
      <c r="DV173" s="105"/>
      <c r="DW173" s="105"/>
      <c r="DX173" s="105"/>
      <c r="DY173" s="105"/>
      <c r="DZ173" s="105"/>
      <c r="EA173" s="105"/>
      <c r="EB173" s="105"/>
      <c r="EC173" s="105"/>
      <c r="ED173" s="105"/>
      <c r="EE173" s="105"/>
      <c r="EF173" s="105"/>
      <c r="EG173" s="105"/>
      <c r="EH173" s="105"/>
      <c r="EI173" s="105"/>
      <c r="EJ173" s="105"/>
      <c r="EK173" s="105"/>
      <c r="EL173" s="105"/>
      <c r="EM173" s="105"/>
      <c r="EN173" s="105"/>
      <c r="EO173" s="105"/>
      <c r="EP173" s="105"/>
      <c r="EQ173" s="105"/>
      <c r="ER173" s="105"/>
      <c r="ES173" s="105"/>
      <c r="ET173" s="105"/>
      <c r="EU173" s="105"/>
      <c r="EV173" s="105"/>
      <c r="EW173" s="105"/>
      <c r="EX173" s="105"/>
      <c r="EY173" s="105"/>
      <c r="EZ173" s="105"/>
      <c r="FA173" s="105"/>
      <c r="FB173" s="105"/>
      <c r="FC173" s="105"/>
      <c r="FD173" s="105"/>
      <c r="FE173" s="105"/>
      <c r="FF173" s="105"/>
      <c r="FG173" s="105"/>
      <c r="FH173" s="105"/>
      <c r="FI173" s="105"/>
      <c r="FJ173" s="105"/>
      <c r="FK173" s="105"/>
      <c r="FL173" s="105"/>
      <c r="FM173" s="105"/>
      <c r="FN173" s="105"/>
      <c r="FO173" s="105"/>
      <c r="FP173" s="105"/>
      <c r="FQ173" s="105"/>
      <c r="FR173" s="105"/>
      <c r="FS173" s="105"/>
      <c r="FT173" s="105"/>
      <c r="FU173" s="105"/>
      <c r="FV173" s="105"/>
      <c r="FW173" s="105"/>
      <c r="FX173" s="105"/>
      <c r="FY173" s="105"/>
      <c r="FZ173" s="105"/>
      <c r="GA173" s="105"/>
      <c r="GB173" s="105"/>
      <c r="GC173" s="105"/>
      <c r="GD173" s="105"/>
      <c r="GE173" s="105"/>
      <c r="GF173" s="105"/>
      <c r="GG173" s="105"/>
      <c r="GH173" s="105"/>
      <c r="GI173" s="105"/>
      <c r="GJ173" s="105"/>
      <c r="GK173" s="105"/>
      <c r="GL173" s="105"/>
      <c r="GM173" s="105"/>
      <c r="GN173" s="105"/>
      <c r="GO173" s="105"/>
      <c r="GP173" s="105"/>
      <c r="GQ173" s="105"/>
      <c r="GR173" s="105"/>
      <c r="GS173" s="105"/>
      <c r="GT173" s="105"/>
      <c r="GU173" s="105"/>
      <c r="GV173" s="105"/>
      <c r="GW173" s="105"/>
      <c r="GX173" s="105"/>
      <c r="GY173" s="105"/>
      <c r="GZ173" s="105"/>
      <c r="HA173" s="105"/>
      <c r="HB173" s="105"/>
      <c r="HC173" s="105"/>
      <c r="HD173" s="105"/>
      <c r="HE173" s="105"/>
      <c r="HF173" s="105"/>
      <c r="HG173" s="105"/>
      <c r="HH173" s="105"/>
      <c r="HI173" s="105"/>
      <c r="HJ173" s="105"/>
      <c r="HK173" s="105"/>
      <c r="HL173" s="105"/>
      <c r="HM173" s="105"/>
      <c r="HN173" s="105"/>
      <c r="HO173" s="105"/>
      <c r="HP173" s="105"/>
      <c r="HQ173" s="105"/>
      <c r="HR173" s="105"/>
      <c r="HS173" s="105"/>
      <c r="HT173" s="105"/>
      <c r="HU173" s="105"/>
    </row>
    <row r="174" spans="1:229" ht="12" customHeight="1" x14ac:dyDescent="0.25">
      <c r="A174" s="94"/>
      <c r="B174" s="94"/>
      <c r="C174" s="94"/>
      <c r="D174" s="94"/>
      <c r="E174" s="94"/>
      <c r="F174" s="94"/>
      <c r="G174" s="94"/>
      <c r="H174" s="94"/>
      <c r="I174" s="94"/>
      <c r="J174" s="94"/>
      <c r="K174" s="94"/>
      <c r="L174" s="94"/>
      <c r="M174" s="94"/>
      <c r="N174" s="94"/>
      <c r="O174" s="94"/>
      <c r="P174" s="94"/>
      <c r="Q174" s="94"/>
      <c r="R174" s="94"/>
      <c r="S174" s="94"/>
      <c r="T174" s="94"/>
      <c r="U174" s="94"/>
      <c r="V174" s="94"/>
      <c r="W174" s="94"/>
      <c r="X174" s="94"/>
      <c r="Y174" s="94"/>
      <c r="Z174" s="94"/>
      <c r="AA174" s="94"/>
      <c r="AB174" s="94"/>
      <c r="AC174" s="94"/>
      <c r="AD174" s="94"/>
      <c r="AE174" s="94"/>
      <c r="AF174" s="94"/>
      <c r="AG174" s="94"/>
      <c r="AH174" s="94"/>
      <c r="AI174" s="94"/>
      <c r="AJ174" s="94"/>
      <c r="AK174" s="94"/>
      <c r="AL174" s="94"/>
      <c r="AM174" s="94"/>
      <c r="AN174" s="94"/>
      <c r="AO174" s="94"/>
      <c r="AP174" s="94"/>
      <c r="AQ174" s="94"/>
      <c r="AR174" s="94"/>
      <c r="AS174" s="94"/>
      <c r="AT174" s="94"/>
      <c r="AU174" s="94"/>
      <c r="AV174" s="104"/>
      <c r="AW174" s="104"/>
      <c r="AX174" s="104"/>
      <c r="AY174" s="104"/>
      <c r="AZ174" s="104"/>
      <c r="BA174" s="104"/>
      <c r="BB174" s="104"/>
      <c r="BC174" s="104"/>
      <c r="BD174" s="104"/>
      <c r="BE174" s="104"/>
      <c r="BF174" s="104"/>
      <c r="BG174" s="104"/>
      <c r="BH174" s="105"/>
      <c r="BI174" s="105"/>
      <c r="BJ174" s="105"/>
      <c r="BK174" s="105"/>
      <c r="BL174" s="105"/>
      <c r="BM174" s="105"/>
      <c r="BN174" s="105"/>
      <c r="BO174" s="105"/>
      <c r="BP174" s="105"/>
      <c r="BQ174" s="105"/>
      <c r="BR174" s="105"/>
      <c r="BS174" s="105"/>
      <c r="BT174" s="105"/>
      <c r="BU174" s="105"/>
      <c r="BV174" s="105"/>
      <c r="BW174" s="105"/>
      <c r="BX174" s="105"/>
      <c r="BY174" s="105"/>
      <c r="BZ174" s="105"/>
      <c r="CA174" s="105"/>
      <c r="CB174" s="105"/>
      <c r="CC174" s="105"/>
      <c r="CD174" s="105"/>
      <c r="CE174" s="105"/>
      <c r="CF174" s="105"/>
      <c r="CG174" s="105"/>
      <c r="CH174" s="105"/>
      <c r="CI174" s="105"/>
      <c r="CJ174" s="105"/>
      <c r="CK174" s="105"/>
      <c r="CL174" s="105"/>
      <c r="CM174" s="105"/>
      <c r="CN174" s="105"/>
      <c r="CO174" s="105"/>
      <c r="CP174" s="105"/>
      <c r="CQ174" s="105"/>
      <c r="CR174" s="105"/>
      <c r="CS174" s="105"/>
      <c r="CT174" s="105"/>
      <c r="CU174" s="105"/>
      <c r="CV174" s="105"/>
      <c r="CW174" s="105"/>
      <c r="CX174" s="105"/>
      <c r="CY174" s="105"/>
      <c r="CZ174" s="105"/>
      <c r="DA174" s="105"/>
      <c r="DB174" s="105"/>
      <c r="DC174" s="105"/>
      <c r="DD174" s="105"/>
      <c r="DE174" s="105"/>
      <c r="DF174" s="105"/>
      <c r="DG174" s="105"/>
      <c r="DH174" s="105"/>
      <c r="DI174" s="105"/>
      <c r="DJ174" s="105"/>
      <c r="DK174" s="105"/>
      <c r="DL174" s="105"/>
      <c r="DM174" s="105"/>
      <c r="DN174" s="105"/>
      <c r="DO174" s="105"/>
      <c r="DP174" s="105"/>
      <c r="DQ174" s="105"/>
      <c r="DR174" s="105"/>
      <c r="DS174" s="105"/>
      <c r="DT174" s="105"/>
      <c r="DU174" s="105"/>
      <c r="DV174" s="105"/>
      <c r="DW174" s="105"/>
      <c r="DX174" s="105"/>
      <c r="DY174" s="105"/>
      <c r="DZ174" s="105"/>
      <c r="EA174" s="105"/>
      <c r="EB174" s="105"/>
      <c r="EC174" s="105"/>
      <c r="ED174" s="105"/>
      <c r="EE174" s="105"/>
      <c r="EF174" s="105"/>
      <c r="EG174" s="105"/>
      <c r="EH174" s="105"/>
      <c r="EI174" s="105"/>
      <c r="EJ174" s="105"/>
      <c r="EK174" s="105"/>
      <c r="EL174" s="105"/>
      <c r="EM174" s="105"/>
      <c r="EN174" s="105"/>
      <c r="EO174" s="105"/>
      <c r="EP174" s="105"/>
      <c r="EQ174" s="105"/>
      <c r="ER174" s="105"/>
      <c r="ES174" s="105"/>
      <c r="ET174" s="105"/>
      <c r="EU174" s="105"/>
      <c r="EV174" s="105"/>
      <c r="EW174" s="105"/>
      <c r="EX174" s="105"/>
      <c r="EY174" s="105"/>
      <c r="EZ174" s="105"/>
      <c r="FA174" s="105"/>
      <c r="FB174" s="105"/>
      <c r="FC174" s="105"/>
      <c r="FD174" s="105"/>
      <c r="FE174" s="105"/>
      <c r="FF174" s="105"/>
      <c r="FG174" s="105"/>
      <c r="FH174" s="105"/>
      <c r="FI174" s="105"/>
      <c r="FJ174" s="105"/>
      <c r="FK174" s="105"/>
      <c r="FL174" s="105"/>
      <c r="FM174" s="105"/>
      <c r="FN174" s="105"/>
      <c r="FO174" s="105"/>
      <c r="FP174" s="105"/>
      <c r="FQ174" s="105"/>
      <c r="FR174" s="105"/>
      <c r="FS174" s="105"/>
      <c r="FT174" s="105"/>
      <c r="FU174" s="105"/>
      <c r="FV174" s="105"/>
      <c r="FW174" s="105"/>
      <c r="FX174" s="105"/>
      <c r="FY174" s="105"/>
      <c r="FZ174" s="105"/>
      <c r="GA174" s="105"/>
      <c r="GB174" s="105"/>
      <c r="GC174" s="105"/>
      <c r="GD174" s="105"/>
      <c r="GE174" s="105"/>
      <c r="GF174" s="105"/>
      <c r="GG174" s="105"/>
      <c r="GH174" s="105"/>
      <c r="GI174" s="105"/>
      <c r="GJ174" s="105"/>
      <c r="GK174" s="105"/>
      <c r="GL174" s="105"/>
      <c r="GM174" s="105"/>
      <c r="GN174" s="105"/>
      <c r="GO174" s="105"/>
      <c r="GP174" s="105"/>
      <c r="GQ174" s="105"/>
      <c r="GR174" s="105"/>
      <c r="GS174" s="105"/>
      <c r="GT174" s="105"/>
      <c r="GU174" s="105"/>
      <c r="GV174" s="105"/>
      <c r="GW174" s="105"/>
      <c r="GX174" s="105"/>
      <c r="GY174" s="105"/>
      <c r="GZ174" s="105"/>
      <c r="HA174" s="105"/>
      <c r="HB174" s="105"/>
      <c r="HC174" s="105"/>
      <c r="HD174" s="105"/>
      <c r="HE174" s="105"/>
      <c r="HF174" s="105"/>
      <c r="HG174" s="105"/>
      <c r="HH174" s="105"/>
      <c r="HI174" s="105"/>
      <c r="HJ174" s="105"/>
      <c r="HK174" s="105"/>
      <c r="HL174" s="105"/>
      <c r="HM174" s="105"/>
      <c r="HN174" s="105"/>
      <c r="HO174" s="105"/>
      <c r="HP174" s="105"/>
      <c r="HQ174" s="105"/>
      <c r="HR174" s="105"/>
      <c r="HS174" s="105"/>
      <c r="HT174" s="105"/>
      <c r="HU174" s="105"/>
    </row>
    <row r="175" spans="1:229" ht="12" customHeight="1" x14ac:dyDescent="0.25">
      <c r="A175" s="94"/>
      <c r="B175" s="94"/>
      <c r="C175" s="94"/>
      <c r="D175" s="94"/>
      <c r="E175" s="94"/>
      <c r="F175" s="94"/>
      <c r="G175" s="94"/>
      <c r="H175" s="94"/>
      <c r="I175" s="94"/>
      <c r="J175" s="94"/>
      <c r="K175" s="94"/>
      <c r="L175" s="94"/>
      <c r="M175" s="94"/>
      <c r="N175" s="94"/>
      <c r="O175" s="94"/>
      <c r="P175" s="94"/>
      <c r="Q175" s="94"/>
      <c r="R175" s="94"/>
      <c r="S175" s="94"/>
      <c r="T175" s="94"/>
      <c r="U175" s="94"/>
      <c r="V175" s="94"/>
      <c r="W175" s="94"/>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104"/>
      <c r="AW175" s="104"/>
      <c r="AX175" s="104"/>
      <c r="AY175" s="104"/>
      <c r="AZ175" s="104"/>
      <c r="BA175" s="104"/>
      <c r="BB175" s="104"/>
      <c r="BC175" s="104"/>
      <c r="BD175" s="104"/>
      <c r="BE175" s="104"/>
      <c r="BF175" s="104"/>
      <c r="BG175" s="104"/>
      <c r="BH175" s="105"/>
      <c r="BI175" s="105"/>
      <c r="BJ175" s="105"/>
      <c r="BK175" s="105"/>
      <c r="BL175" s="105"/>
      <c r="BM175" s="105"/>
      <c r="BN175" s="105"/>
      <c r="BO175" s="105"/>
      <c r="BP175" s="105"/>
      <c r="BQ175" s="105"/>
      <c r="BR175" s="105"/>
      <c r="BS175" s="105"/>
      <c r="BT175" s="105"/>
      <c r="BU175" s="105"/>
      <c r="BV175" s="105"/>
      <c r="BW175" s="105"/>
      <c r="BX175" s="105"/>
      <c r="BY175" s="105"/>
      <c r="BZ175" s="105"/>
      <c r="CA175" s="105"/>
      <c r="CB175" s="105"/>
      <c r="CC175" s="105"/>
      <c r="CD175" s="105"/>
      <c r="CE175" s="105"/>
      <c r="CF175" s="105"/>
      <c r="CG175" s="105"/>
      <c r="CH175" s="105"/>
      <c r="CI175" s="105"/>
      <c r="CJ175" s="105"/>
      <c r="CK175" s="105"/>
      <c r="CL175" s="105"/>
      <c r="CM175" s="105"/>
      <c r="CN175" s="105"/>
      <c r="CO175" s="105"/>
      <c r="CP175" s="105"/>
      <c r="CQ175" s="105"/>
      <c r="CR175" s="105"/>
      <c r="CS175" s="105"/>
      <c r="CT175" s="105"/>
      <c r="CU175" s="105"/>
      <c r="CV175" s="105"/>
      <c r="CW175" s="105"/>
      <c r="CX175" s="105"/>
      <c r="CY175" s="105"/>
      <c r="CZ175" s="105"/>
      <c r="DA175" s="105"/>
      <c r="DB175" s="105"/>
      <c r="DC175" s="105"/>
      <c r="DD175" s="105"/>
      <c r="DE175" s="105"/>
      <c r="DF175" s="105"/>
      <c r="DG175" s="105"/>
      <c r="DH175" s="105"/>
      <c r="DI175" s="105"/>
      <c r="DJ175" s="105"/>
      <c r="DK175" s="105"/>
      <c r="DL175" s="105"/>
      <c r="DM175" s="105"/>
      <c r="DN175" s="105"/>
      <c r="DO175" s="105"/>
      <c r="DP175" s="105"/>
      <c r="DQ175" s="105"/>
      <c r="DR175" s="105"/>
      <c r="DS175" s="105"/>
      <c r="DT175" s="105"/>
      <c r="DU175" s="105"/>
      <c r="DV175" s="105"/>
      <c r="DW175" s="105"/>
      <c r="DX175" s="105"/>
      <c r="DY175" s="105"/>
      <c r="DZ175" s="105"/>
      <c r="EA175" s="105"/>
      <c r="EB175" s="105"/>
      <c r="EC175" s="105"/>
      <c r="ED175" s="105"/>
      <c r="EE175" s="105"/>
      <c r="EF175" s="105"/>
      <c r="EG175" s="105"/>
      <c r="EH175" s="105"/>
      <c r="EI175" s="105"/>
      <c r="EJ175" s="105"/>
      <c r="EK175" s="105"/>
      <c r="EL175" s="105"/>
      <c r="EM175" s="105"/>
      <c r="EN175" s="105"/>
      <c r="EO175" s="105"/>
      <c r="EP175" s="105"/>
      <c r="EQ175" s="105"/>
      <c r="ER175" s="105"/>
      <c r="ES175" s="105"/>
      <c r="ET175" s="105"/>
      <c r="EU175" s="105"/>
      <c r="EV175" s="105"/>
      <c r="EW175" s="105"/>
      <c r="EX175" s="105"/>
      <c r="EY175" s="105"/>
      <c r="EZ175" s="105"/>
      <c r="FA175" s="105"/>
      <c r="FB175" s="105"/>
      <c r="FC175" s="105"/>
      <c r="FD175" s="105"/>
      <c r="FE175" s="105"/>
      <c r="FF175" s="105"/>
      <c r="FG175" s="105"/>
      <c r="FH175" s="105"/>
      <c r="FI175" s="105"/>
      <c r="FJ175" s="105"/>
      <c r="FK175" s="105"/>
      <c r="FL175" s="105"/>
      <c r="FM175" s="105"/>
      <c r="FN175" s="105"/>
      <c r="FO175" s="105"/>
      <c r="FP175" s="105"/>
      <c r="FQ175" s="105"/>
      <c r="FR175" s="105"/>
      <c r="FS175" s="105"/>
      <c r="FT175" s="105"/>
      <c r="FU175" s="105"/>
      <c r="FV175" s="105"/>
      <c r="FW175" s="105"/>
      <c r="FX175" s="105"/>
      <c r="FY175" s="105"/>
      <c r="FZ175" s="105"/>
      <c r="GA175" s="105"/>
      <c r="GB175" s="105"/>
      <c r="GC175" s="105"/>
      <c r="GD175" s="105"/>
      <c r="GE175" s="105"/>
      <c r="GF175" s="105"/>
      <c r="GG175" s="105"/>
      <c r="GH175" s="105"/>
      <c r="GI175" s="105"/>
      <c r="GJ175" s="105"/>
      <c r="GK175" s="105"/>
      <c r="GL175" s="105"/>
      <c r="GM175" s="105"/>
      <c r="GN175" s="105"/>
      <c r="GO175" s="105"/>
      <c r="GP175" s="105"/>
      <c r="GQ175" s="105"/>
      <c r="GR175" s="105"/>
      <c r="GS175" s="105"/>
      <c r="GT175" s="105"/>
      <c r="GU175" s="105"/>
      <c r="GV175" s="105"/>
      <c r="GW175" s="105"/>
      <c r="GX175" s="105"/>
      <c r="GY175" s="105"/>
      <c r="GZ175" s="105"/>
      <c r="HA175" s="105"/>
      <c r="HB175" s="105"/>
      <c r="HC175" s="105"/>
      <c r="HD175" s="105"/>
      <c r="HE175" s="105"/>
      <c r="HF175" s="105"/>
      <c r="HG175" s="105"/>
      <c r="HH175" s="105"/>
      <c r="HI175" s="105"/>
      <c r="HJ175" s="105"/>
      <c r="HK175" s="105"/>
      <c r="HL175" s="105"/>
      <c r="HM175" s="105"/>
      <c r="HN175" s="105"/>
      <c r="HO175" s="105"/>
      <c r="HP175" s="105"/>
      <c r="HQ175" s="105"/>
      <c r="HR175" s="105"/>
      <c r="HS175" s="105"/>
      <c r="HT175" s="105"/>
      <c r="HU175" s="105"/>
    </row>
    <row r="176" spans="1:229" ht="12" customHeight="1" x14ac:dyDescent="0.25">
      <c r="A176" s="94"/>
      <c r="B176" s="94"/>
      <c r="C176" s="94"/>
      <c r="D176" s="94"/>
      <c r="E176" s="94"/>
      <c r="F176" s="94"/>
      <c r="G176" s="94"/>
      <c r="H176" s="94"/>
      <c r="I176" s="94"/>
      <c r="J176" s="94"/>
      <c r="K176" s="94"/>
      <c r="L176" s="94"/>
      <c r="M176" s="94"/>
      <c r="N176" s="94"/>
      <c r="O176" s="94"/>
      <c r="P176" s="94"/>
      <c r="Q176" s="94"/>
      <c r="R176" s="94"/>
      <c r="S176" s="94"/>
      <c r="T176" s="94"/>
      <c r="U176" s="94"/>
      <c r="V176" s="94"/>
      <c r="W176" s="94"/>
      <c r="X176" s="94"/>
      <c r="Y176" s="94"/>
      <c r="Z176" s="94"/>
      <c r="AA176" s="94"/>
      <c r="AB176" s="94"/>
      <c r="AC176" s="94"/>
      <c r="AD176" s="94"/>
      <c r="AE176" s="94"/>
      <c r="AF176" s="94"/>
      <c r="AG176" s="94"/>
      <c r="AH176" s="94"/>
      <c r="AI176" s="94"/>
      <c r="AJ176" s="94"/>
      <c r="AK176" s="94"/>
      <c r="AL176" s="94"/>
      <c r="AM176" s="94"/>
      <c r="AN176" s="94"/>
      <c r="AO176" s="94"/>
      <c r="AP176" s="94"/>
      <c r="AQ176" s="94"/>
      <c r="AR176" s="94"/>
      <c r="AS176" s="94"/>
      <c r="AT176" s="94"/>
      <c r="AU176" s="94"/>
      <c r="AV176" s="104"/>
      <c r="AW176" s="104"/>
      <c r="AX176" s="104"/>
      <c r="AY176" s="104"/>
      <c r="AZ176" s="104"/>
      <c r="BA176" s="104"/>
      <c r="BB176" s="104"/>
      <c r="BC176" s="104"/>
      <c r="BD176" s="104"/>
      <c r="BE176" s="104"/>
      <c r="BF176" s="104"/>
      <c r="BG176" s="104"/>
      <c r="BH176" s="105"/>
      <c r="BI176" s="105"/>
      <c r="BJ176" s="105"/>
      <c r="BK176" s="105"/>
      <c r="BL176" s="105"/>
      <c r="BM176" s="105"/>
      <c r="BN176" s="105"/>
      <c r="BO176" s="105"/>
      <c r="BP176" s="105"/>
      <c r="BQ176" s="105"/>
      <c r="BR176" s="105"/>
      <c r="BS176" s="105"/>
      <c r="BT176" s="105"/>
      <c r="BU176" s="105"/>
      <c r="BV176" s="105"/>
      <c r="BW176" s="105"/>
      <c r="BX176" s="105"/>
      <c r="BY176" s="105"/>
      <c r="BZ176" s="105"/>
      <c r="CA176" s="105"/>
      <c r="CB176" s="105"/>
      <c r="CC176" s="105"/>
      <c r="CD176" s="105"/>
      <c r="CE176" s="105"/>
      <c r="CF176" s="105"/>
      <c r="CG176" s="105"/>
      <c r="CH176" s="105"/>
      <c r="CI176" s="105"/>
      <c r="CJ176" s="105"/>
      <c r="CK176" s="105"/>
      <c r="CL176" s="105"/>
      <c r="CM176" s="105"/>
      <c r="CN176" s="105"/>
      <c r="CO176" s="105"/>
      <c r="CP176" s="105"/>
      <c r="CQ176" s="105"/>
      <c r="CR176" s="105"/>
      <c r="CS176" s="105"/>
      <c r="CT176" s="105"/>
      <c r="CU176" s="105"/>
      <c r="CV176" s="105"/>
      <c r="CW176" s="105"/>
      <c r="CX176" s="105"/>
      <c r="CY176" s="105"/>
      <c r="CZ176" s="105"/>
      <c r="DA176" s="105"/>
      <c r="DB176" s="105"/>
      <c r="DC176" s="105"/>
      <c r="DD176" s="105"/>
      <c r="DE176" s="105"/>
      <c r="DF176" s="105"/>
      <c r="DG176" s="105"/>
      <c r="DH176" s="105"/>
      <c r="DI176" s="105"/>
      <c r="DJ176" s="105"/>
      <c r="DK176" s="105"/>
      <c r="DL176" s="105"/>
      <c r="DM176" s="105"/>
      <c r="DN176" s="105"/>
      <c r="DO176" s="105"/>
      <c r="DP176" s="105"/>
      <c r="DQ176" s="105"/>
      <c r="DR176" s="105"/>
      <c r="DS176" s="105"/>
      <c r="DT176" s="105"/>
      <c r="DU176" s="105"/>
      <c r="DV176" s="105"/>
      <c r="DW176" s="105"/>
      <c r="DX176" s="105"/>
      <c r="DY176" s="105"/>
      <c r="DZ176" s="105"/>
      <c r="EA176" s="105"/>
      <c r="EB176" s="105"/>
      <c r="EC176" s="105"/>
      <c r="ED176" s="105"/>
      <c r="EE176" s="105"/>
      <c r="EF176" s="105"/>
      <c r="EG176" s="105"/>
      <c r="EH176" s="105"/>
      <c r="EI176" s="105"/>
      <c r="EJ176" s="105"/>
      <c r="EK176" s="105"/>
      <c r="EL176" s="105"/>
      <c r="EM176" s="105"/>
      <c r="EN176" s="105"/>
      <c r="EO176" s="105"/>
      <c r="EP176" s="105"/>
      <c r="EQ176" s="105"/>
      <c r="ER176" s="105"/>
      <c r="ES176" s="105"/>
      <c r="ET176" s="105"/>
      <c r="EU176" s="105"/>
      <c r="EV176" s="105"/>
      <c r="EW176" s="105"/>
      <c r="EX176" s="105"/>
      <c r="EY176" s="105"/>
      <c r="EZ176" s="105"/>
      <c r="FA176" s="105"/>
      <c r="FB176" s="105"/>
      <c r="FC176" s="105"/>
      <c r="FD176" s="105"/>
      <c r="FE176" s="105"/>
      <c r="FF176" s="105"/>
      <c r="FG176" s="105"/>
      <c r="FH176" s="105"/>
      <c r="FI176" s="105"/>
      <c r="FJ176" s="105"/>
      <c r="FK176" s="105"/>
      <c r="FL176" s="105"/>
      <c r="FM176" s="105"/>
      <c r="FN176" s="105"/>
      <c r="FO176" s="105"/>
      <c r="FP176" s="105"/>
      <c r="FQ176" s="105"/>
      <c r="FR176" s="105"/>
      <c r="FS176" s="105"/>
      <c r="FT176" s="105"/>
      <c r="FU176" s="105"/>
      <c r="FV176" s="105"/>
      <c r="FW176" s="105"/>
      <c r="FX176" s="105"/>
      <c r="FY176" s="105"/>
      <c r="FZ176" s="105"/>
      <c r="GA176" s="105"/>
      <c r="GB176" s="105"/>
      <c r="GC176" s="105"/>
      <c r="GD176" s="105"/>
      <c r="GE176" s="105"/>
      <c r="GF176" s="105"/>
      <c r="GG176" s="105"/>
      <c r="GH176" s="105"/>
      <c r="GI176" s="105"/>
      <c r="GJ176" s="105"/>
      <c r="GK176" s="105"/>
      <c r="GL176" s="105"/>
      <c r="GM176" s="105"/>
      <c r="GN176" s="105"/>
      <c r="GO176" s="105"/>
      <c r="GP176" s="105"/>
      <c r="GQ176" s="105"/>
      <c r="GR176" s="105"/>
      <c r="GS176" s="105"/>
      <c r="GT176" s="105"/>
      <c r="GU176" s="105"/>
      <c r="GV176" s="105"/>
      <c r="GW176" s="105"/>
      <c r="GX176" s="105"/>
      <c r="GY176" s="105"/>
      <c r="GZ176" s="105"/>
      <c r="HA176" s="105"/>
      <c r="HB176" s="105"/>
      <c r="HC176" s="105"/>
      <c r="HD176" s="105"/>
      <c r="HE176" s="105"/>
      <c r="HF176" s="105"/>
      <c r="HG176" s="105"/>
      <c r="HH176" s="105"/>
      <c r="HI176" s="105"/>
      <c r="HJ176" s="105"/>
      <c r="HK176" s="105"/>
      <c r="HL176" s="105"/>
      <c r="HM176" s="105"/>
      <c r="HN176" s="105"/>
      <c r="HO176" s="105"/>
      <c r="HP176" s="105"/>
      <c r="HQ176" s="105"/>
      <c r="HR176" s="105"/>
      <c r="HS176" s="105"/>
      <c r="HT176" s="105"/>
      <c r="HU176" s="105"/>
    </row>
    <row r="177" spans="1:229" ht="12" customHeight="1" x14ac:dyDescent="0.25">
      <c r="A177" s="94"/>
      <c r="B177" s="94"/>
      <c r="C177" s="94"/>
      <c r="D177" s="94"/>
      <c r="E177" s="94"/>
      <c r="F177" s="94"/>
      <c r="G177" s="94"/>
      <c r="H177" s="94"/>
      <c r="I177" s="94"/>
      <c r="J177" s="94"/>
      <c r="K177" s="94"/>
      <c r="L177" s="94"/>
      <c r="M177" s="94"/>
      <c r="N177" s="94"/>
      <c r="O177" s="94"/>
      <c r="P177" s="94"/>
      <c r="Q177" s="94"/>
      <c r="R177" s="94"/>
      <c r="S177" s="94"/>
      <c r="T177" s="94"/>
      <c r="U177" s="94"/>
      <c r="V177" s="94"/>
      <c r="W177" s="94"/>
      <c r="X177" s="94"/>
      <c r="Y177" s="94"/>
      <c r="Z177" s="94"/>
      <c r="AA177" s="94"/>
      <c r="AB177" s="94"/>
      <c r="AC177" s="94"/>
      <c r="AD177" s="94"/>
      <c r="AE177" s="94"/>
      <c r="AF177" s="94"/>
      <c r="AG177" s="94"/>
      <c r="AH177" s="94"/>
      <c r="AI177" s="94"/>
      <c r="AJ177" s="94"/>
      <c r="AK177" s="94"/>
      <c r="AL177" s="94"/>
      <c r="AM177" s="94"/>
      <c r="AN177" s="94"/>
      <c r="AO177" s="94"/>
      <c r="AP177" s="94"/>
      <c r="AQ177" s="94"/>
      <c r="AR177" s="94"/>
      <c r="AS177" s="94"/>
      <c r="AT177" s="94"/>
      <c r="AU177" s="94"/>
      <c r="AV177" s="104"/>
      <c r="AW177" s="104"/>
      <c r="AX177" s="104"/>
      <c r="AY177" s="104"/>
      <c r="AZ177" s="104"/>
      <c r="BA177" s="104"/>
      <c r="BB177" s="104"/>
      <c r="BC177" s="104"/>
      <c r="BD177" s="104"/>
      <c r="BE177" s="104"/>
      <c r="BF177" s="104"/>
      <c r="BG177" s="104"/>
      <c r="BH177" s="105"/>
      <c r="BI177" s="105"/>
      <c r="BJ177" s="105"/>
      <c r="BK177" s="105"/>
      <c r="BL177" s="105"/>
      <c r="BM177" s="105"/>
      <c r="BN177" s="105"/>
      <c r="BO177" s="105"/>
      <c r="BP177" s="105"/>
      <c r="BQ177" s="105"/>
      <c r="BR177" s="105"/>
      <c r="BS177" s="105"/>
      <c r="BT177" s="105"/>
      <c r="BU177" s="105"/>
      <c r="BV177" s="105"/>
      <c r="BW177" s="105"/>
      <c r="BX177" s="105"/>
      <c r="BY177" s="105"/>
      <c r="BZ177" s="105"/>
      <c r="CA177" s="105"/>
      <c r="CB177" s="105"/>
      <c r="CC177" s="105"/>
      <c r="CD177" s="105"/>
      <c r="CE177" s="105"/>
      <c r="CF177" s="105"/>
      <c r="CG177" s="105"/>
      <c r="CH177" s="105"/>
      <c r="CI177" s="105"/>
      <c r="CJ177" s="105"/>
      <c r="CK177" s="105"/>
      <c r="CL177" s="105"/>
      <c r="CM177" s="105"/>
      <c r="CN177" s="105"/>
      <c r="CO177" s="105"/>
      <c r="CP177" s="105"/>
      <c r="CQ177" s="105"/>
      <c r="CR177" s="105"/>
      <c r="CS177" s="105"/>
      <c r="CT177" s="105"/>
      <c r="CU177" s="105"/>
      <c r="CV177" s="105"/>
      <c r="CW177" s="105"/>
      <c r="CX177" s="105"/>
      <c r="CY177" s="105"/>
      <c r="CZ177" s="105"/>
      <c r="DA177" s="105"/>
      <c r="DB177" s="105"/>
      <c r="DC177" s="105"/>
      <c r="DD177" s="105"/>
      <c r="DE177" s="105"/>
      <c r="DF177" s="105"/>
      <c r="DG177" s="105"/>
      <c r="DH177" s="105"/>
      <c r="DI177" s="105"/>
      <c r="DJ177" s="105"/>
      <c r="DK177" s="105"/>
      <c r="DL177" s="105"/>
      <c r="DM177" s="105"/>
      <c r="DN177" s="105"/>
      <c r="DO177" s="105"/>
      <c r="DP177" s="105"/>
      <c r="DQ177" s="105"/>
      <c r="DR177" s="105"/>
      <c r="DS177" s="105"/>
      <c r="DT177" s="105"/>
      <c r="DU177" s="105"/>
      <c r="DV177" s="105"/>
      <c r="DW177" s="105"/>
      <c r="DX177" s="105"/>
      <c r="DY177" s="105"/>
      <c r="DZ177" s="105"/>
      <c r="EA177" s="105"/>
      <c r="EB177" s="105"/>
      <c r="EC177" s="105"/>
      <c r="ED177" s="105"/>
      <c r="EE177" s="105"/>
      <c r="EF177" s="105"/>
      <c r="EG177" s="105"/>
      <c r="EH177" s="105"/>
      <c r="EI177" s="105"/>
      <c r="EJ177" s="105"/>
      <c r="EK177" s="105"/>
      <c r="EL177" s="105"/>
      <c r="EM177" s="105"/>
      <c r="EN177" s="105"/>
      <c r="EO177" s="105"/>
      <c r="EP177" s="105"/>
      <c r="EQ177" s="105"/>
      <c r="ER177" s="105"/>
      <c r="ES177" s="105"/>
      <c r="ET177" s="105"/>
      <c r="EU177" s="105"/>
      <c r="EV177" s="105"/>
      <c r="EW177" s="105"/>
      <c r="EX177" s="105"/>
      <c r="EY177" s="105"/>
      <c r="EZ177" s="105"/>
      <c r="FA177" s="105"/>
      <c r="FB177" s="105"/>
      <c r="FC177" s="105"/>
      <c r="FD177" s="105"/>
      <c r="FE177" s="105"/>
      <c r="FF177" s="105"/>
      <c r="FG177" s="105"/>
      <c r="FH177" s="105"/>
      <c r="FI177" s="105"/>
      <c r="FJ177" s="105"/>
      <c r="FK177" s="105"/>
      <c r="FL177" s="105"/>
      <c r="FM177" s="105"/>
      <c r="FN177" s="105"/>
      <c r="FO177" s="105"/>
      <c r="FP177" s="105"/>
      <c r="FQ177" s="105"/>
      <c r="FR177" s="105"/>
      <c r="FS177" s="105"/>
      <c r="FT177" s="105"/>
      <c r="FU177" s="105"/>
      <c r="FV177" s="105"/>
      <c r="FW177" s="105"/>
      <c r="FX177" s="105"/>
      <c r="FY177" s="105"/>
      <c r="FZ177" s="105"/>
      <c r="GA177" s="105"/>
      <c r="GB177" s="105"/>
      <c r="GC177" s="105"/>
      <c r="GD177" s="105"/>
      <c r="GE177" s="105"/>
      <c r="GF177" s="105"/>
      <c r="GG177" s="105"/>
      <c r="GH177" s="105"/>
      <c r="GI177" s="105"/>
      <c r="GJ177" s="105"/>
      <c r="GK177" s="105"/>
      <c r="GL177" s="105"/>
      <c r="GM177" s="105"/>
      <c r="GN177" s="105"/>
      <c r="GO177" s="105"/>
      <c r="GP177" s="105"/>
      <c r="GQ177" s="105"/>
      <c r="GR177" s="105"/>
      <c r="GS177" s="105"/>
      <c r="GT177" s="105"/>
      <c r="GU177" s="105"/>
      <c r="GV177" s="105"/>
      <c r="GW177" s="105"/>
      <c r="GX177" s="105"/>
      <c r="GY177" s="105"/>
      <c r="GZ177" s="105"/>
      <c r="HA177" s="105"/>
      <c r="HB177" s="105"/>
      <c r="HC177" s="105"/>
      <c r="HD177" s="105"/>
      <c r="HE177" s="105"/>
      <c r="HF177" s="105"/>
      <c r="HG177" s="105"/>
      <c r="HH177" s="105"/>
      <c r="HI177" s="105"/>
      <c r="HJ177" s="105"/>
      <c r="HK177" s="105"/>
      <c r="HL177" s="105"/>
      <c r="HM177" s="105"/>
      <c r="HN177" s="105"/>
      <c r="HO177" s="105"/>
      <c r="HP177" s="105"/>
      <c r="HQ177" s="105"/>
      <c r="HR177" s="105"/>
      <c r="HS177" s="105"/>
      <c r="HT177" s="105"/>
      <c r="HU177" s="105"/>
    </row>
    <row r="178" spans="1:229" ht="12" customHeight="1" x14ac:dyDescent="0.25">
      <c r="A178" s="94"/>
      <c r="B178" s="94"/>
      <c r="C178" s="94"/>
      <c r="D178" s="94"/>
      <c r="E178" s="94"/>
      <c r="F178" s="94"/>
      <c r="G178" s="94"/>
      <c r="H178" s="94"/>
      <c r="I178" s="94"/>
      <c r="J178" s="94"/>
      <c r="K178" s="94"/>
      <c r="L178" s="94"/>
      <c r="M178" s="94"/>
      <c r="N178" s="94"/>
      <c r="O178" s="94"/>
      <c r="P178" s="94"/>
      <c r="Q178" s="94"/>
      <c r="R178" s="94"/>
      <c r="S178" s="94"/>
      <c r="T178" s="94"/>
      <c r="U178" s="94"/>
      <c r="V178" s="94"/>
      <c r="W178" s="94"/>
      <c r="X178" s="94"/>
      <c r="Y178" s="94"/>
      <c r="Z178" s="94"/>
      <c r="AA178" s="94"/>
      <c r="AB178" s="94"/>
      <c r="AC178" s="94"/>
      <c r="AD178" s="94"/>
      <c r="AE178" s="94"/>
      <c r="AF178" s="94"/>
      <c r="AG178" s="94"/>
      <c r="AH178" s="94"/>
      <c r="AI178" s="94"/>
      <c r="AJ178" s="94"/>
      <c r="AK178" s="94"/>
      <c r="AL178" s="94"/>
      <c r="AM178" s="94"/>
      <c r="AN178" s="94"/>
      <c r="AO178" s="94"/>
      <c r="AP178" s="94"/>
      <c r="AQ178" s="94"/>
      <c r="AR178" s="94"/>
      <c r="AS178" s="94"/>
      <c r="AT178" s="94"/>
      <c r="AU178" s="94"/>
      <c r="AV178" s="104"/>
      <c r="AW178" s="104"/>
      <c r="AX178" s="104"/>
      <c r="AY178" s="104"/>
      <c r="AZ178" s="104"/>
      <c r="BA178" s="104"/>
      <c r="BB178" s="104"/>
      <c r="BC178" s="104"/>
      <c r="BD178" s="104"/>
      <c r="BE178" s="104"/>
      <c r="BF178" s="104"/>
      <c r="BG178" s="104"/>
      <c r="BH178" s="105"/>
      <c r="BI178" s="105"/>
      <c r="BJ178" s="105"/>
      <c r="BK178" s="105"/>
      <c r="BL178" s="105"/>
      <c r="BM178" s="105"/>
      <c r="BN178" s="105"/>
      <c r="BO178" s="105"/>
      <c r="BP178" s="105"/>
      <c r="BQ178" s="105"/>
      <c r="BR178" s="105"/>
      <c r="BS178" s="105"/>
      <c r="BT178" s="105"/>
      <c r="BU178" s="105"/>
      <c r="BV178" s="105"/>
      <c r="BW178" s="105"/>
      <c r="BX178" s="105"/>
      <c r="BY178" s="105"/>
      <c r="BZ178" s="105"/>
      <c r="CA178" s="105"/>
      <c r="CB178" s="105"/>
      <c r="CC178" s="105"/>
      <c r="CD178" s="105"/>
      <c r="CE178" s="105"/>
      <c r="CF178" s="105"/>
      <c r="CG178" s="105"/>
      <c r="CH178" s="105"/>
      <c r="CI178" s="105"/>
      <c r="CJ178" s="105"/>
      <c r="CK178" s="105"/>
      <c r="CL178" s="105"/>
      <c r="CM178" s="105"/>
      <c r="CN178" s="105"/>
      <c r="CO178" s="105"/>
      <c r="CP178" s="105"/>
      <c r="CQ178" s="105"/>
      <c r="CR178" s="105"/>
      <c r="CS178" s="105"/>
      <c r="CT178" s="105"/>
      <c r="CU178" s="105"/>
      <c r="CV178" s="105"/>
      <c r="CW178" s="105"/>
      <c r="CX178" s="105"/>
      <c r="CY178" s="105"/>
      <c r="CZ178" s="105"/>
      <c r="DA178" s="105"/>
      <c r="DB178" s="105"/>
      <c r="DC178" s="105"/>
      <c r="DD178" s="105"/>
      <c r="DE178" s="105"/>
      <c r="DF178" s="105"/>
      <c r="DG178" s="105"/>
      <c r="DH178" s="105"/>
      <c r="DI178" s="105"/>
      <c r="DJ178" s="105"/>
      <c r="DK178" s="105"/>
      <c r="DL178" s="105"/>
      <c r="DM178" s="105"/>
      <c r="DN178" s="105"/>
      <c r="DO178" s="105"/>
      <c r="DP178" s="105"/>
      <c r="DQ178" s="105"/>
      <c r="DR178" s="105"/>
      <c r="DS178" s="105"/>
      <c r="DT178" s="105"/>
      <c r="DU178" s="105"/>
      <c r="DV178" s="105"/>
      <c r="DW178" s="105"/>
      <c r="DX178" s="105"/>
      <c r="DY178" s="105"/>
      <c r="DZ178" s="105"/>
      <c r="EA178" s="105"/>
      <c r="EB178" s="105"/>
      <c r="EC178" s="105"/>
      <c r="ED178" s="105"/>
      <c r="EE178" s="105"/>
      <c r="EF178" s="105"/>
      <c r="EG178" s="105"/>
      <c r="EH178" s="105"/>
      <c r="EI178" s="105"/>
      <c r="EJ178" s="105"/>
      <c r="EK178" s="105"/>
      <c r="EL178" s="105"/>
      <c r="EM178" s="105"/>
      <c r="EN178" s="105"/>
      <c r="EO178" s="105"/>
      <c r="EP178" s="105"/>
      <c r="EQ178" s="105"/>
      <c r="ER178" s="105"/>
      <c r="ES178" s="105"/>
      <c r="ET178" s="105"/>
      <c r="EU178" s="105"/>
      <c r="EV178" s="105"/>
      <c r="EW178" s="105"/>
      <c r="EX178" s="105"/>
      <c r="EY178" s="105"/>
      <c r="EZ178" s="105"/>
      <c r="FA178" s="105"/>
      <c r="FB178" s="105"/>
      <c r="FC178" s="105"/>
      <c r="FD178" s="105"/>
      <c r="FE178" s="105"/>
      <c r="FF178" s="105"/>
      <c r="FG178" s="105"/>
      <c r="FH178" s="105"/>
      <c r="FI178" s="105"/>
      <c r="FJ178" s="105"/>
      <c r="FK178" s="105"/>
      <c r="FL178" s="105"/>
      <c r="FM178" s="105"/>
      <c r="FN178" s="105"/>
      <c r="FO178" s="105"/>
      <c r="FP178" s="105"/>
      <c r="FQ178" s="105"/>
      <c r="FR178" s="105"/>
      <c r="FS178" s="105"/>
      <c r="FT178" s="105"/>
      <c r="FU178" s="105"/>
      <c r="FV178" s="105"/>
      <c r="FW178" s="105"/>
      <c r="FX178" s="105"/>
      <c r="FY178" s="105"/>
      <c r="FZ178" s="105"/>
      <c r="GA178" s="105"/>
      <c r="GB178" s="105"/>
      <c r="GC178" s="105"/>
      <c r="GD178" s="105"/>
      <c r="GE178" s="105"/>
      <c r="GF178" s="105"/>
      <c r="GG178" s="105"/>
      <c r="GH178" s="105"/>
      <c r="GI178" s="105"/>
      <c r="GJ178" s="105"/>
      <c r="GK178" s="105"/>
      <c r="GL178" s="105"/>
      <c r="GM178" s="105"/>
      <c r="GN178" s="105"/>
      <c r="GO178" s="105"/>
      <c r="GP178" s="105"/>
      <c r="GQ178" s="105"/>
      <c r="GR178" s="105"/>
      <c r="GS178" s="105"/>
      <c r="GT178" s="105"/>
      <c r="GU178" s="105"/>
      <c r="GV178" s="105"/>
      <c r="GW178" s="105"/>
      <c r="GX178" s="105"/>
      <c r="GY178" s="105"/>
      <c r="GZ178" s="105"/>
      <c r="HA178" s="105"/>
      <c r="HB178" s="105"/>
      <c r="HC178" s="105"/>
      <c r="HD178" s="105"/>
      <c r="HE178" s="105"/>
      <c r="HF178" s="105"/>
      <c r="HG178" s="105"/>
      <c r="HH178" s="105"/>
      <c r="HI178" s="105"/>
      <c r="HJ178" s="105"/>
      <c r="HK178" s="105"/>
      <c r="HL178" s="105"/>
      <c r="HM178" s="105"/>
      <c r="HN178" s="105"/>
      <c r="HO178" s="105"/>
      <c r="HP178" s="105"/>
      <c r="HQ178" s="105"/>
      <c r="HR178" s="105"/>
      <c r="HS178" s="105"/>
      <c r="HT178" s="105"/>
      <c r="HU178" s="105"/>
    </row>
    <row r="179" spans="1:229" ht="12" customHeight="1" x14ac:dyDescent="0.25">
      <c r="A179" s="94"/>
      <c r="B179" s="94"/>
      <c r="C179" s="94"/>
      <c r="D179" s="94"/>
      <c r="E179" s="94"/>
      <c r="F179" s="94"/>
      <c r="G179" s="94"/>
      <c r="H179" s="94"/>
      <c r="I179" s="94"/>
      <c r="J179" s="94"/>
      <c r="K179" s="94"/>
      <c r="L179" s="94"/>
      <c r="M179" s="94"/>
      <c r="N179" s="94"/>
      <c r="O179" s="94"/>
      <c r="P179" s="94"/>
      <c r="Q179" s="94"/>
      <c r="R179" s="94"/>
      <c r="S179" s="94"/>
      <c r="T179" s="94"/>
      <c r="U179" s="94"/>
      <c r="V179" s="94"/>
      <c r="W179" s="94"/>
      <c r="X179" s="94"/>
      <c r="Y179" s="94"/>
      <c r="Z179" s="94"/>
      <c r="AA179" s="94"/>
      <c r="AB179" s="94"/>
      <c r="AC179" s="94"/>
      <c r="AD179" s="94"/>
      <c r="AE179" s="94"/>
      <c r="AF179" s="94"/>
      <c r="AG179" s="94"/>
      <c r="AH179" s="94"/>
      <c r="AI179" s="94"/>
      <c r="AJ179" s="94"/>
      <c r="AK179" s="94"/>
      <c r="AL179" s="94"/>
      <c r="AM179" s="94"/>
      <c r="AN179" s="94"/>
      <c r="AO179" s="94"/>
      <c r="AP179" s="94"/>
      <c r="AQ179" s="94"/>
      <c r="AR179" s="94"/>
      <c r="AS179" s="94"/>
      <c r="AT179" s="94"/>
      <c r="AU179" s="94"/>
      <c r="AV179" s="104"/>
      <c r="AW179" s="104"/>
      <c r="AX179" s="104"/>
      <c r="AY179" s="104"/>
      <c r="AZ179" s="104"/>
      <c r="BA179" s="104"/>
      <c r="BB179" s="104"/>
      <c r="BC179" s="104"/>
      <c r="BD179" s="104"/>
      <c r="BE179" s="104"/>
      <c r="BF179" s="104"/>
      <c r="BG179" s="104"/>
      <c r="BH179" s="105"/>
      <c r="BI179" s="105"/>
      <c r="BJ179" s="105"/>
      <c r="BK179" s="105"/>
      <c r="BL179" s="105"/>
      <c r="BM179" s="105"/>
      <c r="BN179" s="105"/>
      <c r="BO179" s="105"/>
      <c r="BP179" s="105"/>
      <c r="BQ179" s="105"/>
      <c r="BR179" s="105"/>
      <c r="BS179" s="105"/>
      <c r="BT179" s="105"/>
      <c r="BU179" s="105"/>
      <c r="BV179" s="105"/>
      <c r="BW179" s="105"/>
      <c r="BX179" s="105"/>
      <c r="BY179" s="105"/>
      <c r="BZ179" s="105"/>
      <c r="CA179" s="105"/>
      <c r="CB179" s="105"/>
      <c r="CC179" s="105"/>
      <c r="CD179" s="105"/>
      <c r="CE179" s="105"/>
      <c r="CF179" s="105"/>
      <c r="CG179" s="105"/>
      <c r="CH179" s="105"/>
      <c r="CI179" s="105"/>
      <c r="CJ179" s="105"/>
      <c r="CK179" s="105"/>
      <c r="CL179" s="105"/>
      <c r="CM179" s="105"/>
      <c r="CN179" s="105"/>
      <c r="CO179" s="105"/>
      <c r="CP179" s="105"/>
      <c r="CQ179" s="105"/>
      <c r="CR179" s="105"/>
      <c r="CS179" s="105"/>
      <c r="CT179" s="105"/>
      <c r="CU179" s="105"/>
      <c r="CV179" s="105"/>
      <c r="CW179" s="105"/>
      <c r="CX179" s="105"/>
      <c r="CY179" s="105"/>
      <c r="CZ179" s="105"/>
      <c r="DA179" s="105"/>
      <c r="DB179" s="105"/>
      <c r="DC179" s="105"/>
      <c r="DD179" s="105"/>
      <c r="DE179" s="105"/>
      <c r="DF179" s="105"/>
      <c r="DG179" s="105"/>
      <c r="DH179" s="105"/>
      <c r="DI179" s="105"/>
      <c r="DJ179" s="105"/>
      <c r="DK179" s="105"/>
      <c r="DL179" s="105"/>
      <c r="DM179" s="105"/>
      <c r="DN179" s="105"/>
      <c r="DO179" s="105"/>
      <c r="DP179" s="105"/>
      <c r="DQ179" s="105"/>
      <c r="DR179" s="105"/>
      <c r="DS179" s="105"/>
      <c r="DT179" s="105"/>
      <c r="DU179" s="105"/>
      <c r="DV179" s="105"/>
      <c r="DW179" s="105"/>
      <c r="DX179" s="105"/>
      <c r="DY179" s="105"/>
      <c r="DZ179" s="105"/>
      <c r="EA179" s="105"/>
      <c r="EB179" s="105"/>
      <c r="EC179" s="105"/>
      <c r="ED179" s="105"/>
      <c r="EE179" s="105"/>
      <c r="EF179" s="105"/>
      <c r="EG179" s="105"/>
      <c r="EH179" s="105"/>
      <c r="EI179" s="105"/>
      <c r="EJ179" s="105"/>
      <c r="EK179" s="105"/>
      <c r="EL179" s="105"/>
      <c r="EM179" s="105"/>
      <c r="EN179" s="105"/>
      <c r="EO179" s="105"/>
      <c r="EP179" s="105"/>
      <c r="EQ179" s="105"/>
      <c r="ER179" s="105"/>
      <c r="ES179" s="105"/>
      <c r="ET179" s="105"/>
      <c r="EU179" s="105"/>
      <c r="EV179" s="105"/>
      <c r="EW179" s="105"/>
      <c r="EX179" s="105"/>
      <c r="EY179" s="105"/>
      <c r="EZ179" s="105"/>
      <c r="FA179" s="105"/>
      <c r="FB179" s="105"/>
      <c r="FC179" s="105"/>
      <c r="FD179" s="105"/>
      <c r="FE179" s="105"/>
      <c r="FF179" s="105"/>
      <c r="FG179" s="105"/>
      <c r="FH179" s="105"/>
      <c r="FI179" s="105"/>
      <c r="FJ179" s="105"/>
      <c r="FK179" s="105"/>
      <c r="FL179" s="105"/>
      <c r="FM179" s="105"/>
      <c r="FN179" s="105"/>
      <c r="FO179" s="105"/>
      <c r="FP179" s="105"/>
      <c r="FQ179" s="105"/>
      <c r="FR179" s="105"/>
      <c r="FS179" s="105"/>
      <c r="FT179" s="105"/>
      <c r="FU179" s="105"/>
      <c r="FV179" s="105"/>
      <c r="FW179" s="105"/>
      <c r="FX179" s="105"/>
      <c r="FY179" s="105"/>
      <c r="FZ179" s="105"/>
      <c r="GA179" s="105"/>
      <c r="GB179" s="105"/>
      <c r="GC179" s="105"/>
      <c r="GD179" s="105"/>
      <c r="GE179" s="105"/>
      <c r="GF179" s="105"/>
      <c r="GG179" s="105"/>
      <c r="GH179" s="105"/>
      <c r="GI179" s="105"/>
      <c r="GJ179" s="105"/>
      <c r="GK179" s="105"/>
      <c r="GL179" s="105"/>
      <c r="GM179" s="105"/>
      <c r="GN179" s="105"/>
      <c r="GO179" s="105"/>
      <c r="GP179" s="105"/>
      <c r="GQ179" s="105"/>
      <c r="GR179" s="105"/>
      <c r="GS179" s="105"/>
      <c r="GT179" s="105"/>
      <c r="GU179" s="105"/>
      <c r="GV179" s="105"/>
      <c r="GW179" s="105"/>
      <c r="GX179" s="105"/>
      <c r="GY179" s="105"/>
      <c r="GZ179" s="105"/>
      <c r="HA179" s="105"/>
      <c r="HB179" s="105"/>
      <c r="HC179" s="105"/>
      <c r="HD179" s="105"/>
      <c r="HE179" s="105"/>
      <c r="HF179" s="105"/>
      <c r="HG179" s="105"/>
      <c r="HH179" s="105"/>
      <c r="HI179" s="105"/>
      <c r="HJ179" s="105"/>
      <c r="HK179" s="105"/>
      <c r="HL179" s="105"/>
      <c r="HM179" s="105"/>
      <c r="HN179" s="105"/>
      <c r="HO179" s="105"/>
      <c r="HP179" s="105"/>
      <c r="HQ179" s="105"/>
      <c r="HR179" s="105"/>
      <c r="HS179" s="105"/>
      <c r="HT179" s="105"/>
      <c r="HU179" s="105"/>
    </row>
    <row r="180" spans="1:229" ht="12" customHeight="1" x14ac:dyDescent="0.25">
      <c r="A180" s="94"/>
      <c r="B180" s="94"/>
      <c r="C180" s="94"/>
      <c r="D180" s="94"/>
      <c r="E180" s="94"/>
      <c r="F180" s="94"/>
      <c r="G180" s="94"/>
      <c r="H180" s="94"/>
      <c r="I180" s="94"/>
      <c r="J180" s="94"/>
      <c r="K180" s="94"/>
      <c r="L180" s="94"/>
      <c r="M180" s="94"/>
      <c r="N180" s="94"/>
      <c r="O180" s="94"/>
      <c r="P180" s="94"/>
      <c r="Q180" s="94"/>
      <c r="R180" s="94"/>
      <c r="S180" s="94"/>
      <c r="T180" s="94"/>
      <c r="U180" s="94"/>
      <c r="V180" s="94"/>
      <c r="W180" s="94"/>
      <c r="X180" s="94"/>
      <c r="Y180" s="94"/>
      <c r="Z180" s="94"/>
      <c r="AA180" s="94"/>
      <c r="AB180" s="94"/>
      <c r="AC180" s="94"/>
      <c r="AD180" s="94"/>
      <c r="AE180" s="94"/>
      <c r="AF180" s="94"/>
      <c r="AG180" s="94"/>
      <c r="AH180" s="94"/>
      <c r="AI180" s="94"/>
      <c r="AJ180" s="94"/>
      <c r="AK180" s="94"/>
      <c r="AL180" s="94"/>
      <c r="AM180" s="94"/>
      <c r="AN180" s="94"/>
      <c r="AO180" s="94"/>
      <c r="AP180" s="94"/>
      <c r="AQ180" s="94"/>
      <c r="AR180" s="94"/>
      <c r="AS180" s="94"/>
      <c r="AT180" s="94"/>
      <c r="AU180" s="94"/>
      <c r="AV180" s="104"/>
      <c r="AW180" s="104"/>
      <c r="AX180" s="104"/>
      <c r="AY180" s="104"/>
      <c r="AZ180" s="104"/>
      <c r="BA180" s="104"/>
      <c r="BB180" s="104"/>
      <c r="BC180" s="104"/>
      <c r="BD180" s="104"/>
      <c r="BE180" s="104"/>
      <c r="BF180" s="104"/>
      <c r="BG180" s="104"/>
      <c r="BH180" s="105"/>
      <c r="BI180" s="105"/>
      <c r="BJ180" s="105"/>
      <c r="BK180" s="105"/>
      <c r="BL180" s="105"/>
      <c r="BM180" s="105"/>
      <c r="BN180" s="105"/>
      <c r="BO180" s="105"/>
      <c r="BP180" s="105"/>
      <c r="BQ180" s="105"/>
      <c r="BR180" s="105"/>
      <c r="BS180" s="105"/>
      <c r="BT180" s="105"/>
      <c r="BU180" s="105"/>
      <c r="BV180" s="105"/>
      <c r="BW180" s="105"/>
      <c r="BX180" s="105"/>
      <c r="BY180" s="105"/>
      <c r="BZ180" s="105"/>
      <c r="CA180" s="105"/>
      <c r="CB180" s="105"/>
      <c r="CC180" s="105"/>
      <c r="CD180" s="105"/>
      <c r="CE180" s="105"/>
      <c r="CF180" s="105"/>
      <c r="CG180" s="105"/>
      <c r="CH180" s="105"/>
      <c r="CI180" s="105"/>
      <c r="CJ180" s="105"/>
      <c r="CK180" s="105"/>
      <c r="CL180" s="105"/>
      <c r="CM180" s="105"/>
      <c r="CN180" s="105"/>
      <c r="CO180" s="105"/>
      <c r="CP180" s="105"/>
      <c r="CQ180" s="105"/>
      <c r="CR180" s="105"/>
      <c r="CS180" s="105"/>
      <c r="CT180" s="105"/>
      <c r="CU180" s="105"/>
      <c r="CV180" s="105"/>
      <c r="CW180" s="105"/>
      <c r="CX180" s="105"/>
      <c r="CY180" s="105"/>
      <c r="CZ180" s="105"/>
      <c r="DA180" s="105"/>
      <c r="DB180" s="105"/>
      <c r="DC180" s="105"/>
      <c r="DD180" s="105"/>
      <c r="DE180" s="105"/>
      <c r="DF180" s="105"/>
      <c r="DG180" s="105"/>
      <c r="DH180" s="105"/>
      <c r="DI180" s="105"/>
      <c r="DJ180" s="105"/>
      <c r="DK180" s="105"/>
      <c r="DL180" s="105"/>
      <c r="DM180" s="105"/>
      <c r="DN180" s="105"/>
      <c r="DO180" s="105"/>
      <c r="DP180" s="105"/>
      <c r="DQ180" s="105"/>
      <c r="DR180" s="105"/>
      <c r="DS180" s="105"/>
      <c r="DT180" s="105"/>
      <c r="DU180" s="105"/>
      <c r="DV180" s="105"/>
      <c r="DW180" s="105"/>
      <c r="DX180" s="105"/>
      <c r="DY180" s="105"/>
      <c r="DZ180" s="105"/>
      <c r="EA180" s="105"/>
      <c r="EB180" s="105"/>
      <c r="EC180" s="105"/>
      <c r="ED180" s="105"/>
      <c r="EE180" s="105"/>
      <c r="EF180" s="105"/>
      <c r="EG180" s="105"/>
      <c r="EH180" s="105"/>
      <c r="EI180" s="105"/>
      <c r="EJ180" s="105"/>
      <c r="EK180" s="105"/>
      <c r="EL180" s="105"/>
      <c r="EM180" s="105"/>
      <c r="EN180" s="105"/>
      <c r="EO180" s="105"/>
      <c r="EP180" s="105"/>
      <c r="EQ180" s="105"/>
      <c r="ER180" s="105"/>
      <c r="ES180" s="105"/>
      <c r="ET180" s="105"/>
      <c r="EU180" s="105"/>
      <c r="EV180" s="105"/>
      <c r="EW180" s="105"/>
      <c r="EX180" s="105"/>
      <c r="EY180" s="105"/>
      <c r="EZ180" s="105"/>
      <c r="FA180" s="105"/>
      <c r="FB180" s="105"/>
      <c r="FC180" s="105"/>
      <c r="FD180" s="105"/>
      <c r="FE180" s="105"/>
      <c r="FF180" s="105"/>
      <c r="FG180" s="105"/>
      <c r="FH180" s="105"/>
      <c r="FI180" s="105"/>
      <c r="FJ180" s="105"/>
      <c r="FK180" s="105"/>
      <c r="FL180" s="105"/>
      <c r="FM180" s="105"/>
      <c r="FN180" s="105"/>
      <c r="FO180" s="105"/>
      <c r="FP180" s="105"/>
      <c r="FQ180" s="105"/>
      <c r="FR180" s="105"/>
      <c r="FS180" s="105"/>
      <c r="FT180" s="105"/>
      <c r="FU180" s="105"/>
      <c r="FV180" s="105"/>
      <c r="FW180" s="105"/>
      <c r="FX180" s="105"/>
      <c r="FY180" s="105"/>
      <c r="FZ180" s="105"/>
      <c r="GA180" s="105"/>
      <c r="GB180" s="105"/>
      <c r="GC180" s="105"/>
      <c r="GD180" s="105"/>
      <c r="GE180" s="105"/>
      <c r="GF180" s="105"/>
      <c r="GG180" s="105"/>
      <c r="GH180" s="105"/>
      <c r="GI180" s="105"/>
      <c r="GJ180" s="105"/>
      <c r="GK180" s="105"/>
      <c r="GL180" s="105"/>
      <c r="GM180" s="105"/>
      <c r="GN180" s="105"/>
      <c r="GO180" s="105"/>
      <c r="GP180" s="105"/>
      <c r="GQ180" s="105"/>
      <c r="GR180" s="105"/>
      <c r="GS180" s="105"/>
      <c r="GT180" s="105"/>
      <c r="GU180" s="105"/>
      <c r="GV180" s="105"/>
      <c r="GW180" s="105"/>
      <c r="GX180" s="105"/>
      <c r="GY180" s="105"/>
      <c r="GZ180" s="105"/>
      <c r="HA180" s="105"/>
      <c r="HB180" s="105"/>
      <c r="HC180" s="105"/>
      <c r="HD180" s="105"/>
      <c r="HE180" s="105"/>
      <c r="HF180" s="105"/>
      <c r="HG180" s="105"/>
      <c r="HH180" s="105"/>
      <c r="HI180" s="105"/>
      <c r="HJ180" s="105"/>
      <c r="HK180" s="105"/>
      <c r="HL180" s="105"/>
      <c r="HM180" s="105"/>
      <c r="HN180" s="105"/>
      <c r="HO180" s="105"/>
      <c r="HP180" s="105"/>
      <c r="HQ180" s="105"/>
      <c r="HR180" s="105"/>
      <c r="HS180" s="105"/>
      <c r="HT180" s="105"/>
      <c r="HU180" s="105"/>
    </row>
    <row r="181" spans="1:229" ht="12" customHeight="1" x14ac:dyDescent="0.25">
      <c r="A181" s="94"/>
      <c r="B181" s="94"/>
      <c r="C181" s="94"/>
      <c r="D181" s="94"/>
      <c r="E181" s="94"/>
      <c r="F181" s="94"/>
      <c r="G181" s="94"/>
      <c r="H181" s="94"/>
      <c r="I181" s="94"/>
      <c r="J181" s="94"/>
      <c r="K181" s="94"/>
      <c r="L181" s="94"/>
      <c r="M181" s="94"/>
      <c r="N181" s="94"/>
      <c r="O181" s="94"/>
      <c r="P181" s="94"/>
      <c r="Q181" s="94"/>
      <c r="R181" s="94"/>
      <c r="S181" s="94"/>
      <c r="T181" s="94"/>
      <c r="U181" s="94"/>
      <c r="V181" s="94"/>
      <c r="W181" s="94"/>
      <c r="X181" s="94"/>
      <c r="Y181" s="94"/>
      <c r="Z181" s="94"/>
      <c r="AA181" s="94"/>
      <c r="AB181" s="94"/>
      <c r="AC181" s="94"/>
      <c r="AD181" s="94"/>
      <c r="AE181" s="94"/>
      <c r="AF181" s="94"/>
      <c r="AG181" s="94"/>
      <c r="AH181" s="94"/>
      <c r="AI181" s="94"/>
      <c r="AJ181" s="94"/>
      <c r="AK181" s="94"/>
      <c r="AL181" s="94"/>
      <c r="AM181" s="94"/>
      <c r="AN181" s="94"/>
      <c r="AO181" s="94"/>
      <c r="AP181" s="94"/>
      <c r="AQ181" s="94"/>
      <c r="AR181" s="94"/>
      <c r="AS181" s="94"/>
      <c r="AT181" s="94"/>
      <c r="AU181" s="94"/>
      <c r="AV181" s="104"/>
      <c r="AW181" s="104"/>
      <c r="AX181" s="104"/>
      <c r="AY181" s="104"/>
      <c r="AZ181" s="104"/>
      <c r="BA181" s="104"/>
      <c r="BB181" s="104"/>
      <c r="BC181" s="104"/>
      <c r="BD181" s="104"/>
      <c r="BE181" s="104"/>
      <c r="BF181" s="104"/>
      <c r="BG181" s="104"/>
      <c r="BH181" s="105"/>
      <c r="BI181" s="105"/>
      <c r="BJ181" s="105"/>
      <c r="BK181" s="105"/>
      <c r="BL181" s="105"/>
      <c r="BM181" s="105"/>
      <c r="BN181" s="105"/>
      <c r="BO181" s="105"/>
      <c r="BP181" s="105"/>
      <c r="BQ181" s="105"/>
      <c r="BR181" s="105"/>
      <c r="BS181" s="105"/>
      <c r="BT181" s="105"/>
      <c r="BU181" s="105"/>
      <c r="BV181" s="105"/>
      <c r="BW181" s="105"/>
      <c r="BX181" s="105"/>
      <c r="BY181" s="105"/>
      <c r="BZ181" s="105"/>
      <c r="CA181" s="105"/>
      <c r="CB181" s="105"/>
      <c r="CC181" s="105"/>
      <c r="CD181" s="105"/>
      <c r="CE181" s="105"/>
      <c r="CF181" s="105"/>
      <c r="CG181" s="105"/>
      <c r="CH181" s="105"/>
      <c r="CI181" s="105"/>
      <c r="CJ181" s="105"/>
      <c r="CK181" s="105"/>
      <c r="CL181" s="105"/>
      <c r="CM181" s="105"/>
      <c r="CN181" s="105"/>
      <c r="CO181" s="105"/>
      <c r="CP181" s="105"/>
      <c r="CQ181" s="105"/>
      <c r="CR181" s="105"/>
      <c r="CS181" s="105"/>
      <c r="CT181" s="105"/>
      <c r="CU181" s="105"/>
      <c r="CV181" s="105"/>
      <c r="CW181" s="105"/>
      <c r="CX181" s="105"/>
      <c r="CY181" s="105"/>
      <c r="CZ181" s="105"/>
      <c r="DA181" s="105"/>
      <c r="DB181" s="105"/>
      <c r="DC181" s="105"/>
      <c r="DD181" s="105"/>
      <c r="DE181" s="105"/>
      <c r="DF181" s="105"/>
      <c r="DG181" s="105"/>
      <c r="DH181" s="105"/>
      <c r="DI181" s="105"/>
      <c r="DJ181" s="105"/>
      <c r="DK181" s="105"/>
      <c r="DL181" s="105"/>
      <c r="DM181" s="105"/>
      <c r="DN181" s="105"/>
      <c r="DO181" s="105"/>
      <c r="DP181" s="105"/>
      <c r="DQ181" s="105"/>
      <c r="DR181" s="105"/>
      <c r="DS181" s="105"/>
      <c r="DT181" s="105"/>
      <c r="DU181" s="105"/>
      <c r="DV181" s="105"/>
      <c r="DW181" s="105"/>
      <c r="DX181" s="105"/>
      <c r="DY181" s="105"/>
      <c r="DZ181" s="105"/>
      <c r="EA181" s="105"/>
      <c r="EB181" s="105"/>
      <c r="EC181" s="105"/>
      <c r="ED181" s="105"/>
      <c r="EE181" s="105"/>
      <c r="EF181" s="105"/>
      <c r="EG181" s="105"/>
      <c r="EH181" s="105"/>
      <c r="EI181" s="105"/>
      <c r="EJ181" s="105"/>
      <c r="EK181" s="105"/>
      <c r="EL181" s="105"/>
      <c r="EM181" s="105"/>
      <c r="EN181" s="105"/>
      <c r="EO181" s="105"/>
      <c r="EP181" s="105"/>
      <c r="EQ181" s="105"/>
      <c r="ER181" s="105"/>
      <c r="ES181" s="105"/>
      <c r="ET181" s="105"/>
      <c r="EU181" s="105"/>
      <c r="EV181" s="105"/>
      <c r="EW181" s="105"/>
      <c r="EX181" s="105"/>
      <c r="EY181" s="105"/>
      <c r="EZ181" s="105"/>
      <c r="FA181" s="105"/>
      <c r="FB181" s="105"/>
      <c r="FC181" s="105"/>
      <c r="FD181" s="105"/>
      <c r="FE181" s="105"/>
      <c r="FF181" s="105"/>
      <c r="FG181" s="105"/>
      <c r="FH181" s="105"/>
      <c r="FI181" s="105"/>
      <c r="FJ181" s="105"/>
      <c r="FK181" s="105"/>
      <c r="FL181" s="105"/>
      <c r="FM181" s="105"/>
      <c r="FN181" s="105"/>
      <c r="FO181" s="105"/>
      <c r="FP181" s="105"/>
      <c r="FQ181" s="105"/>
      <c r="FR181" s="105"/>
      <c r="FS181" s="105"/>
      <c r="FT181" s="105"/>
      <c r="FU181" s="105"/>
      <c r="FV181" s="105"/>
      <c r="FW181" s="105"/>
      <c r="FX181" s="105"/>
      <c r="FY181" s="105"/>
      <c r="FZ181" s="105"/>
      <c r="GA181" s="105"/>
      <c r="GB181" s="105"/>
      <c r="GC181" s="105"/>
      <c r="GD181" s="105"/>
      <c r="GE181" s="105"/>
      <c r="GF181" s="105"/>
      <c r="GG181" s="105"/>
      <c r="GH181" s="105"/>
      <c r="GI181" s="105"/>
      <c r="GJ181" s="105"/>
      <c r="GK181" s="105"/>
      <c r="GL181" s="105"/>
      <c r="GM181" s="105"/>
      <c r="GN181" s="105"/>
      <c r="GO181" s="105"/>
      <c r="GP181" s="105"/>
      <c r="GQ181" s="105"/>
      <c r="GR181" s="105"/>
      <c r="GS181" s="105"/>
      <c r="GT181" s="105"/>
      <c r="GU181" s="105"/>
      <c r="GV181" s="105"/>
      <c r="GW181" s="105"/>
      <c r="GX181" s="105"/>
      <c r="GY181" s="105"/>
      <c r="GZ181" s="105"/>
      <c r="HA181" s="105"/>
      <c r="HB181" s="105"/>
      <c r="HC181" s="105"/>
      <c r="HD181" s="105"/>
      <c r="HE181" s="105"/>
      <c r="HF181" s="105"/>
      <c r="HG181" s="105"/>
      <c r="HH181" s="105"/>
      <c r="HI181" s="105"/>
      <c r="HJ181" s="105"/>
      <c r="HK181" s="105"/>
      <c r="HL181" s="105"/>
      <c r="HM181" s="105"/>
      <c r="HN181" s="105"/>
      <c r="HO181" s="105"/>
      <c r="HP181" s="105"/>
      <c r="HQ181" s="105"/>
      <c r="HR181" s="105"/>
      <c r="HS181" s="105"/>
      <c r="HT181" s="105"/>
      <c r="HU181" s="105"/>
    </row>
    <row r="182" spans="1:229" ht="12" customHeight="1" x14ac:dyDescent="0.25">
      <c r="A182" s="94"/>
      <c r="B182" s="94"/>
      <c r="C182" s="94"/>
      <c r="D182" s="94"/>
      <c r="E182" s="94"/>
      <c r="F182" s="94"/>
      <c r="G182" s="94"/>
      <c r="H182" s="94"/>
      <c r="I182" s="94"/>
      <c r="J182" s="94"/>
      <c r="K182" s="94"/>
      <c r="L182" s="94"/>
      <c r="M182" s="94"/>
      <c r="N182" s="94"/>
      <c r="O182" s="94"/>
      <c r="P182" s="94"/>
      <c r="Q182" s="94"/>
      <c r="R182" s="94"/>
      <c r="S182" s="94"/>
      <c r="T182" s="94"/>
      <c r="U182" s="94"/>
      <c r="V182" s="94"/>
      <c r="W182" s="94"/>
      <c r="X182" s="94"/>
      <c r="Y182" s="94"/>
      <c r="Z182" s="94"/>
      <c r="AA182" s="94"/>
      <c r="AB182" s="94"/>
      <c r="AC182" s="94"/>
      <c r="AD182" s="94"/>
      <c r="AE182" s="94"/>
      <c r="AF182" s="94"/>
      <c r="AG182" s="94"/>
      <c r="AH182" s="94"/>
      <c r="AI182" s="94"/>
      <c r="AJ182" s="94"/>
      <c r="AK182" s="94"/>
      <c r="AL182" s="94"/>
      <c r="AM182" s="94"/>
      <c r="AN182" s="94"/>
      <c r="AO182" s="94"/>
      <c r="AP182" s="94"/>
      <c r="AQ182" s="94"/>
      <c r="AR182" s="94"/>
      <c r="AS182" s="94"/>
      <c r="AT182" s="94"/>
      <c r="AU182" s="94"/>
      <c r="AV182" s="104"/>
      <c r="AW182" s="104"/>
      <c r="AX182" s="104"/>
      <c r="AY182" s="104"/>
      <c r="AZ182" s="104"/>
      <c r="BA182" s="104"/>
      <c r="BB182" s="104"/>
      <c r="BC182" s="104"/>
      <c r="BD182" s="104"/>
      <c r="BE182" s="104"/>
      <c r="BF182" s="104"/>
      <c r="BG182" s="104"/>
      <c r="BH182" s="105"/>
      <c r="BI182" s="105"/>
      <c r="BJ182" s="105"/>
      <c r="BK182" s="105"/>
      <c r="BL182" s="105"/>
      <c r="BM182" s="105"/>
      <c r="BN182" s="105"/>
      <c r="BO182" s="105"/>
      <c r="BP182" s="105"/>
      <c r="BQ182" s="105"/>
      <c r="BR182" s="105"/>
      <c r="BS182" s="105"/>
      <c r="BT182" s="105"/>
      <c r="BU182" s="105"/>
      <c r="BV182" s="105"/>
      <c r="BW182" s="105"/>
      <c r="BX182" s="105"/>
      <c r="BY182" s="105"/>
      <c r="BZ182" s="105"/>
      <c r="CA182" s="105"/>
      <c r="CB182" s="105"/>
      <c r="CC182" s="105"/>
      <c r="CD182" s="105"/>
      <c r="CE182" s="105"/>
      <c r="CF182" s="105"/>
      <c r="CG182" s="105"/>
      <c r="CH182" s="105"/>
      <c r="CI182" s="105"/>
      <c r="CJ182" s="105"/>
      <c r="CK182" s="105"/>
      <c r="CL182" s="105"/>
      <c r="CM182" s="105"/>
      <c r="CN182" s="105"/>
      <c r="CO182" s="105"/>
      <c r="CP182" s="105"/>
      <c r="CQ182" s="105"/>
      <c r="CR182" s="105"/>
      <c r="CS182" s="105"/>
      <c r="CT182" s="105"/>
      <c r="CU182" s="105"/>
      <c r="CV182" s="105"/>
      <c r="CW182" s="105"/>
      <c r="CX182" s="105"/>
      <c r="CY182" s="105"/>
      <c r="CZ182" s="105"/>
      <c r="DA182" s="105"/>
      <c r="DB182" s="105"/>
      <c r="DC182" s="105"/>
      <c r="DD182" s="105"/>
      <c r="DE182" s="105"/>
      <c r="DF182" s="105"/>
      <c r="DG182" s="105"/>
      <c r="DH182" s="105"/>
      <c r="DI182" s="105"/>
      <c r="DJ182" s="105"/>
      <c r="DK182" s="105"/>
      <c r="DL182" s="105"/>
      <c r="DM182" s="105"/>
      <c r="DN182" s="105"/>
      <c r="DO182" s="105"/>
      <c r="DP182" s="105"/>
      <c r="DQ182" s="105"/>
      <c r="DR182" s="105"/>
      <c r="DS182" s="105"/>
      <c r="DT182" s="105"/>
      <c r="DU182" s="105"/>
      <c r="DV182" s="105"/>
      <c r="DW182" s="105"/>
      <c r="DX182" s="105"/>
      <c r="DY182" s="105"/>
      <c r="DZ182" s="105"/>
      <c r="EA182" s="105"/>
      <c r="EB182" s="105"/>
      <c r="EC182" s="105"/>
      <c r="ED182" s="105"/>
      <c r="EE182" s="105"/>
      <c r="EF182" s="105"/>
      <c r="EG182" s="105"/>
      <c r="EH182" s="105"/>
      <c r="EI182" s="105"/>
      <c r="EJ182" s="105"/>
      <c r="EK182" s="105"/>
      <c r="EL182" s="105"/>
      <c r="EM182" s="105"/>
      <c r="EN182" s="105"/>
      <c r="EO182" s="105"/>
      <c r="EP182" s="105"/>
      <c r="EQ182" s="105"/>
      <c r="ER182" s="105"/>
      <c r="ES182" s="105"/>
      <c r="ET182" s="105"/>
      <c r="EU182" s="105"/>
      <c r="EV182" s="105"/>
      <c r="EW182" s="105"/>
      <c r="EX182" s="105"/>
      <c r="EY182" s="105"/>
      <c r="EZ182" s="105"/>
      <c r="FA182" s="105"/>
      <c r="FB182" s="105"/>
      <c r="FC182" s="105"/>
      <c r="FD182" s="105"/>
      <c r="FE182" s="105"/>
      <c r="FF182" s="105"/>
      <c r="FG182" s="105"/>
      <c r="FH182" s="105"/>
      <c r="FI182" s="105"/>
      <c r="FJ182" s="105"/>
      <c r="FK182" s="105"/>
      <c r="FL182" s="105"/>
      <c r="FM182" s="105"/>
      <c r="FN182" s="105"/>
      <c r="FO182" s="105"/>
      <c r="FP182" s="105"/>
      <c r="FQ182" s="105"/>
      <c r="FR182" s="105"/>
      <c r="FS182" s="105"/>
      <c r="FT182" s="105"/>
      <c r="FU182" s="105"/>
      <c r="FV182" s="105"/>
      <c r="FW182" s="105"/>
      <c r="FX182" s="105"/>
      <c r="FY182" s="105"/>
      <c r="FZ182" s="105"/>
      <c r="GA182" s="105"/>
      <c r="GB182" s="105"/>
      <c r="GC182" s="105"/>
      <c r="GD182" s="105"/>
      <c r="GE182" s="105"/>
      <c r="GF182" s="105"/>
      <c r="GG182" s="105"/>
      <c r="GH182" s="105"/>
      <c r="GI182" s="105"/>
      <c r="GJ182" s="105"/>
      <c r="GK182" s="105"/>
      <c r="GL182" s="105"/>
      <c r="GM182" s="105"/>
      <c r="GN182" s="105"/>
      <c r="GO182" s="105"/>
      <c r="GP182" s="105"/>
      <c r="GQ182" s="105"/>
      <c r="GR182" s="105"/>
      <c r="GS182" s="105"/>
      <c r="GT182" s="105"/>
      <c r="GU182" s="105"/>
      <c r="GV182" s="105"/>
      <c r="GW182" s="105"/>
      <c r="GX182" s="105"/>
      <c r="GY182" s="105"/>
      <c r="GZ182" s="105"/>
      <c r="HA182" s="105"/>
      <c r="HB182" s="105"/>
      <c r="HC182" s="105"/>
      <c r="HD182" s="105"/>
      <c r="HE182" s="105"/>
      <c r="HF182" s="105"/>
      <c r="HG182" s="105"/>
      <c r="HH182" s="105"/>
      <c r="HI182" s="105"/>
      <c r="HJ182" s="105"/>
      <c r="HK182" s="105"/>
      <c r="HL182" s="105"/>
      <c r="HM182" s="105"/>
      <c r="HN182" s="105"/>
      <c r="HO182" s="105"/>
      <c r="HP182" s="105"/>
      <c r="HQ182" s="105"/>
      <c r="HR182" s="105"/>
      <c r="HS182" s="105"/>
      <c r="HT182" s="105"/>
      <c r="HU182" s="105"/>
    </row>
    <row r="183" spans="1:229" ht="12" customHeight="1" x14ac:dyDescent="0.25">
      <c r="A183" s="94"/>
      <c r="B183" s="94"/>
      <c r="C183" s="94"/>
      <c r="D183" s="94"/>
      <c r="E183" s="94"/>
      <c r="F183" s="94"/>
      <c r="G183" s="94"/>
      <c r="H183" s="94"/>
      <c r="I183" s="94"/>
      <c r="J183" s="94"/>
      <c r="K183" s="94"/>
      <c r="L183" s="94"/>
      <c r="M183" s="94"/>
      <c r="N183" s="94"/>
      <c r="O183" s="94"/>
      <c r="P183" s="94"/>
      <c r="Q183" s="94"/>
      <c r="R183" s="94"/>
      <c r="S183" s="94"/>
      <c r="T183" s="94"/>
      <c r="U183" s="94"/>
      <c r="V183" s="94"/>
      <c r="W183" s="94"/>
      <c r="X183" s="94"/>
      <c r="Y183" s="94"/>
      <c r="Z183" s="94"/>
      <c r="AA183" s="94"/>
      <c r="AB183" s="94"/>
      <c r="AC183" s="94"/>
      <c r="AD183" s="94"/>
      <c r="AE183" s="94"/>
      <c r="AF183" s="94"/>
      <c r="AG183" s="94"/>
      <c r="AH183" s="94"/>
      <c r="AI183" s="94"/>
      <c r="AJ183" s="94"/>
      <c r="AK183" s="94"/>
      <c r="AL183" s="94"/>
      <c r="AM183" s="94"/>
      <c r="AN183" s="94"/>
      <c r="AO183" s="94"/>
      <c r="AP183" s="94"/>
      <c r="AQ183" s="94"/>
      <c r="AR183" s="94"/>
      <c r="AS183" s="94"/>
      <c r="AT183" s="94"/>
      <c r="AU183" s="94"/>
      <c r="AV183" s="104"/>
      <c r="AW183" s="104"/>
      <c r="AX183" s="104"/>
      <c r="AY183" s="104"/>
      <c r="AZ183" s="104"/>
      <c r="BA183" s="104"/>
      <c r="BB183" s="104"/>
      <c r="BC183" s="104"/>
      <c r="BD183" s="104"/>
      <c r="BE183" s="104"/>
      <c r="BF183" s="104"/>
      <c r="BG183" s="104"/>
      <c r="BH183" s="105"/>
      <c r="BI183" s="105"/>
      <c r="BJ183" s="105"/>
      <c r="BK183" s="105"/>
      <c r="BL183" s="105"/>
      <c r="BM183" s="105"/>
      <c r="BN183" s="105"/>
      <c r="BO183" s="105"/>
      <c r="BP183" s="105"/>
      <c r="BQ183" s="105"/>
      <c r="BR183" s="105"/>
      <c r="BS183" s="105"/>
      <c r="BT183" s="105"/>
      <c r="BU183" s="105"/>
      <c r="BV183" s="105"/>
      <c r="BW183" s="105"/>
      <c r="BX183" s="105"/>
      <c r="BY183" s="105"/>
      <c r="BZ183" s="105"/>
      <c r="CA183" s="105"/>
      <c r="CB183" s="105"/>
      <c r="CC183" s="105"/>
      <c r="CD183" s="105"/>
      <c r="CE183" s="105"/>
      <c r="CF183" s="105"/>
      <c r="CG183" s="105"/>
      <c r="CH183" s="105"/>
      <c r="CI183" s="105"/>
      <c r="CJ183" s="105"/>
      <c r="CK183" s="105"/>
      <c r="CL183" s="105"/>
      <c r="CM183" s="105"/>
      <c r="CN183" s="105"/>
      <c r="CO183" s="105"/>
      <c r="CP183" s="105"/>
      <c r="CQ183" s="105"/>
      <c r="CR183" s="105"/>
      <c r="CS183" s="105"/>
      <c r="CT183" s="105"/>
      <c r="CU183" s="105"/>
      <c r="CV183" s="105"/>
      <c r="CW183" s="105"/>
      <c r="CX183" s="105"/>
      <c r="CY183" s="105"/>
      <c r="CZ183" s="105"/>
      <c r="DA183" s="105"/>
      <c r="DB183" s="105"/>
      <c r="DC183" s="105"/>
      <c r="DD183" s="105"/>
      <c r="DE183" s="105"/>
      <c r="DF183" s="105"/>
      <c r="DG183" s="105"/>
      <c r="DH183" s="105"/>
      <c r="DI183" s="105"/>
      <c r="DJ183" s="105"/>
      <c r="DK183" s="105"/>
      <c r="DL183" s="105"/>
      <c r="DM183" s="105"/>
      <c r="DN183" s="105"/>
      <c r="DO183" s="105"/>
      <c r="DP183" s="105"/>
      <c r="DQ183" s="105"/>
      <c r="DR183" s="105"/>
      <c r="DS183" s="105"/>
      <c r="DT183" s="105"/>
      <c r="DU183" s="105"/>
      <c r="DV183" s="105"/>
      <c r="DW183" s="105"/>
      <c r="DX183" s="105"/>
      <c r="DY183" s="105"/>
      <c r="DZ183" s="105"/>
      <c r="EA183" s="105"/>
      <c r="EB183" s="105"/>
      <c r="EC183" s="105"/>
      <c r="ED183" s="105"/>
      <c r="EE183" s="105"/>
      <c r="EF183" s="105"/>
      <c r="EG183" s="105"/>
      <c r="EH183" s="105"/>
      <c r="EI183" s="105"/>
      <c r="EJ183" s="105"/>
      <c r="EK183" s="105"/>
      <c r="EL183" s="105"/>
      <c r="EM183" s="105"/>
      <c r="EN183" s="105"/>
      <c r="EO183" s="105"/>
      <c r="EP183" s="105"/>
      <c r="EQ183" s="105"/>
      <c r="ER183" s="105"/>
      <c r="ES183" s="105"/>
      <c r="ET183" s="105"/>
      <c r="EU183" s="105"/>
      <c r="EV183" s="105"/>
      <c r="EW183" s="105"/>
      <c r="EX183" s="105"/>
      <c r="EY183" s="105"/>
      <c r="EZ183" s="105"/>
      <c r="FA183" s="105"/>
      <c r="FB183" s="105"/>
      <c r="FC183" s="105"/>
      <c r="FD183" s="105"/>
      <c r="FE183" s="105"/>
      <c r="FF183" s="105"/>
      <c r="FG183" s="105"/>
      <c r="FH183" s="105"/>
      <c r="FI183" s="105"/>
      <c r="FJ183" s="105"/>
      <c r="FK183" s="105"/>
      <c r="FL183" s="105"/>
      <c r="FM183" s="105"/>
      <c r="FN183" s="105"/>
      <c r="FO183" s="105"/>
      <c r="FP183" s="105"/>
      <c r="FQ183" s="105"/>
      <c r="FR183" s="105"/>
      <c r="FS183" s="105"/>
      <c r="FT183" s="105"/>
      <c r="FU183" s="105"/>
      <c r="FV183" s="105"/>
      <c r="FW183" s="105"/>
      <c r="FX183" s="105"/>
      <c r="FY183" s="105"/>
      <c r="FZ183" s="105"/>
      <c r="GA183" s="105"/>
      <c r="GB183" s="105"/>
      <c r="GC183" s="105"/>
      <c r="GD183" s="105"/>
      <c r="GE183" s="105"/>
      <c r="GF183" s="105"/>
      <c r="GG183" s="105"/>
      <c r="GH183" s="105"/>
      <c r="GI183" s="105"/>
      <c r="GJ183" s="105"/>
      <c r="GK183" s="105"/>
      <c r="GL183" s="105"/>
      <c r="GM183" s="105"/>
      <c r="GN183" s="105"/>
      <c r="GO183" s="105"/>
      <c r="GP183" s="105"/>
      <c r="GQ183" s="105"/>
      <c r="GR183" s="105"/>
      <c r="GS183" s="105"/>
      <c r="GT183" s="105"/>
      <c r="GU183" s="105"/>
      <c r="GV183" s="105"/>
      <c r="GW183" s="105"/>
      <c r="GX183" s="105"/>
      <c r="GY183" s="105"/>
      <c r="GZ183" s="105"/>
      <c r="HA183" s="105"/>
      <c r="HB183" s="105"/>
      <c r="HC183" s="105"/>
      <c r="HD183" s="105"/>
      <c r="HE183" s="105"/>
      <c r="HF183" s="105"/>
      <c r="HG183" s="105"/>
      <c r="HH183" s="105"/>
      <c r="HI183" s="105"/>
      <c r="HJ183" s="105"/>
      <c r="HK183" s="105"/>
      <c r="HL183" s="105"/>
      <c r="HM183" s="105"/>
      <c r="HN183" s="105"/>
      <c r="HO183" s="105"/>
      <c r="HP183" s="105"/>
      <c r="HQ183" s="105"/>
      <c r="HR183" s="105"/>
      <c r="HS183" s="105"/>
      <c r="HT183" s="105"/>
      <c r="HU183" s="105"/>
    </row>
    <row r="184" spans="1:229" ht="12" customHeight="1" x14ac:dyDescent="0.25">
      <c r="A184" s="94"/>
      <c r="B184" s="94"/>
      <c r="C184" s="94"/>
      <c r="D184" s="94"/>
      <c r="E184" s="94"/>
      <c r="F184" s="94"/>
      <c r="G184" s="94"/>
      <c r="H184" s="94"/>
      <c r="I184" s="94"/>
      <c r="J184" s="94"/>
      <c r="K184" s="94"/>
      <c r="L184" s="94"/>
      <c r="M184" s="94"/>
      <c r="N184" s="94"/>
      <c r="O184" s="94"/>
      <c r="P184" s="94"/>
      <c r="Q184" s="94"/>
      <c r="R184" s="94"/>
      <c r="S184" s="94"/>
      <c r="T184" s="94"/>
      <c r="U184" s="94"/>
      <c r="V184" s="94"/>
      <c r="W184" s="94"/>
      <c r="X184" s="94"/>
      <c r="Y184" s="94"/>
      <c r="Z184" s="94"/>
      <c r="AA184" s="94"/>
      <c r="AB184" s="94"/>
      <c r="AC184" s="94"/>
      <c r="AD184" s="94"/>
      <c r="AE184" s="94"/>
      <c r="AF184" s="94"/>
      <c r="AG184" s="94"/>
      <c r="AH184" s="94"/>
      <c r="AI184" s="94"/>
      <c r="AJ184" s="94"/>
      <c r="AK184" s="94"/>
      <c r="AL184" s="94"/>
      <c r="AM184" s="94"/>
      <c r="AN184" s="94"/>
      <c r="AO184" s="94"/>
      <c r="AP184" s="94"/>
      <c r="AQ184" s="94"/>
      <c r="AR184" s="94"/>
      <c r="AS184" s="94"/>
      <c r="AT184" s="94"/>
      <c r="AU184" s="94"/>
      <c r="AV184" s="104"/>
      <c r="AW184" s="104"/>
      <c r="AX184" s="104"/>
      <c r="AY184" s="104"/>
      <c r="AZ184" s="104"/>
      <c r="BA184" s="104"/>
      <c r="BB184" s="104"/>
      <c r="BC184" s="104"/>
      <c r="BD184" s="104"/>
      <c r="BE184" s="104"/>
      <c r="BF184" s="104"/>
      <c r="BG184" s="104"/>
      <c r="BH184" s="105"/>
      <c r="BI184" s="105"/>
      <c r="BJ184" s="105"/>
      <c r="BK184" s="105"/>
      <c r="BL184" s="105"/>
      <c r="BM184" s="105"/>
      <c r="BN184" s="105"/>
      <c r="BO184" s="105"/>
      <c r="BP184" s="105"/>
      <c r="BQ184" s="105"/>
      <c r="BR184" s="105"/>
      <c r="BS184" s="105"/>
      <c r="BT184" s="105"/>
      <c r="BU184" s="105"/>
      <c r="BV184" s="105"/>
      <c r="BW184" s="105"/>
      <c r="BX184" s="105"/>
      <c r="BY184" s="105"/>
      <c r="BZ184" s="105"/>
      <c r="CA184" s="105"/>
      <c r="CB184" s="105"/>
      <c r="CC184" s="105"/>
      <c r="CD184" s="105"/>
      <c r="CE184" s="105"/>
      <c r="CF184" s="105"/>
      <c r="CG184" s="105"/>
      <c r="CH184" s="105"/>
      <c r="CI184" s="105"/>
      <c r="CJ184" s="105"/>
      <c r="CK184" s="105"/>
      <c r="CL184" s="105"/>
      <c r="CM184" s="105"/>
      <c r="CN184" s="105"/>
      <c r="CO184" s="105"/>
      <c r="CP184" s="105"/>
      <c r="CQ184" s="105"/>
      <c r="CR184" s="105"/>
      <c r="CS184" s="105"/>
      <c r="CT184" s="105"/>
      <c r="CU184" s="105"/>
      <c r="CV184" s="105"/>
      <c r="CW184" s="105"/>
      <c r="CX184" s="105"/>
      <c r="CY184" s="105"/>
      <c r="CZ184" s="105"/>
      <c r="DA184" s="105"/>
      <c r="DB184" s="105"/>
      <c r="DC184" s="105"/>
      <c r="DD184" s="105"/>
      <c r="DE184" s="105"/>
      <c r="DF184" s="105"/>
      <c r="DG184" s="105"/>
      <c r="DH184" s="105"/>
      <c r="DI184" s="105"/>
      <c r="DJ184" s="105"/>
      <c r="DK184" s="105"/>
      <c r="DL184" s="105"/>
      <c r="DM184" s="105"/>
      <c r="DN184" s="105"/>
      <c r="DO184" s="105"/>
      <c r="DP184" s="105"/>
      <c r="DQ184" s="105"/>
      <c r="DR184" s="105"/>
      <c r="DS184" s="105"/>
      <c r="DT184" s="105"/>
      <c r="DU184" s="105"/>
      <c r="DV184" s="105"/>
      <c r="DW184" s="105"/>
      <c r="DX184" s="105"/>
      <c r="DY184" s="105"/>
      <c r="DZ184" s="105"/>
      <c r="EA184" s="105"/>
      <c r="EB184" s="105"/>
      <c r="EC184" s="105"/>
      <c r="ED184" s="105"/>
      <c r="EE184" s="105"/>
      <c r="EF184" s="105"/>
      <c r="EG184" s="105"/>
      <c r="EH184" s="105"/>
      <c r="EI184" s="105"/>
      <c r="EJ184" s="105"/>
      <c r="EK184" s="105"/>
      <c r="EL184" s="105"/>
      <c r="EM184" s="105"/>
      <c r="EN184" s="105"/>
      <c r="EO184" s="105"/>
      <c r="EP184" s="105"/>
      <c r="EQ184" s="105"/>
      <c r="ER184" s="105"/>
      <c r="ES184" s="105"/>
      <c r="ET184" s="105"/>
      <c r="EU184" s="105"/>
      <c r="EV184" s="105"/>
      <c r="EW184" s="105"/>
      <c r="EX184" s="105"/>
      <c r="EY184" s="105"/>
      <c r="EZ184" s="105"/>
      <c r="FA184" s="105"/>
      <c r="FB184" s="105"/>
      <c r="FC184" s="105"/>
      <c r="FD184" s="105"/>
      <c r="FE184" s="105"/>
      <c r="FF184" s="105"/>
      <c r="FG184" s="105"/>
      <c r="FH184" s="105"/>
      <c r="FI184" s="105"/>
      <c r="FJ184" s="105"/>
      <c r="FK184" s="105"/>
      <c r="FL184" s="105"/>
      <c r="FM184" s="105"/>
      <c r="FN184" s="105"/>
      <c r="FO184" s="105"/>
      <c r="FP184" s="105"/>
      <c r="FQ184" s="105"/>
      <c r="FR184" s="105"/>
      <c r="FS184" s="105"/>
      <c r="FT184" s="105"/>
      <c r="FU184" s="105"/>
      <c r="FV184" s="105"/>
      <c r="FW184" s="105"/>
      <c r="FX184" s="105"/>
      <c r="FY184" s="105"/>
      <c r="FZ184" s="105"/>
      <c r="GA184" s="105"/>
      <c r="GB184" s="105"/>
      <c r="GC184" s="105"/>
      <c r="GD184" s="105"/>
      <c r="GE184" s="105"/>
      <c r="GF184" s="105"/>
      <c r="GG184" s="105"/>
      <c r="GH184" s="105"/>
      <c r="GI184" s="105"/>
      <c r="GJ184" s="105"/>
      <c r="GK184" s="105"/>
      <c r="GL184" s="105"/>
      <c r="GM184" s="105"/>
      <c r="GN184" s="105"/>
      <c r="GO184" s="105"/>
      <c r="GP184" s="105"/>
      <c r="GQ184" s="105"/>
      <c r="GR184" s="105"/>
      <c r="GS184" s="105"/>
      <c r="GT184" s="105"/>
      <c r="GU184" s="105"/>
      <c r="GV184" s="105"/>
      <c r="GW184" s="105"/>
      <c r="GX184" s="105"/>
      <c r="GY184" s="105"/>
      <c r="GZ184" s="105"/>
      <c r="HA184" s="105"/>
      <c r="HB184" s="105"/>
      <c r="HC184" s="105"/>
      <c r="HD184" s="105"/>
      <c r="HE184" s="105"/>
      <c r="HF184" s="105"/>
      <c r="HG184" s="105"/>
      <c r="HH184" s="105"/>
      <c r="HI184" s="105"/>
      <c r="HJ184" s="105"/>
      <c r="HK184" s="105"/>
      <c r="HL184" s="105"/>
      <c r="HM184" s="105"/>
      <c r="HN184" s="105"/>
      <c r="HO184" s="105"/>
      <c r="HP184" s="105"/>
      <c r="HQ184" s="105"/>
      <c r="HR184" s="105"/>
      <c r="HS184" s="105"/>
      <c r="HT184" s="105"/>
      <c r="HU184" s="105"/>
    </row>
    <row r="185" spans="1:229" ht="12" customHeight="1" x14ac:dyDescent="0.25">
      <c r="A185" s="94"/>
      <c r="B185" s="94"/>
      <c r="C185" s="94"/>
      <c r="D185" s="94"/>
      <c r="E185" s="94"/>
      <c r="F185" s="94"/>
      <c r="G185" s="94"/>
      <c r="H185" s="94"/>
      <c r="I185" s="94"/>
      <c r="J185" s="94"/>
      <c r="K185" s="94"/>
      <c r="L185" s="94"/>
      <c r="M185" s="94"/>
      <c r="N185" s="94"/>
      <c r="O185" s="94"/>
      <c r="P185" s="94"/>
      <c r="Q185" s="94"/>
      <c r="R185" s="94"/>
      <c r="S185" s="94"/>
      <c r="T185" s="94"/>
      <c r="U185" s="94"/>
      <c r="V185" s="94"/>
      <c r="W185" s="94"/>
      <c r="X185" s="94"/>
      <c r="Y185" s="94"/>
      <c r="Z185" s="94"/>
      <c r="AA185" s="94"/>
      <c r="AB185" s="94"/>
      <c r="AC185" s="94"/>
      <c r="AD185" s="94"/>
      <c r="AE185" s="94"/>
      <c r="AF185" s="94"/>
      <c r="AG185" s="94"/>
      <c r="AH185" s="94"/>
      <c r="AI185" s="94"/>
      <c r="AJ185" s="94"/>
      <c r="AK185" s="94"/>
      <c r="AL185" s="94"/>
      <c r="AM185" s="94"/>
      <c r="AN185" s="94"/>
      <c r="AO185" s="94"/>
      <c r="AP185" s="94"/>
      <c r="AQ185" s="94"/>
      <c r="AR185" s="94"/>
      <c r="AS185" s="94"/>
      <c r="AT185" s="94"/>
      <c r="AU185" s="94"/>
      <c r="AV185" s="104"/>
      <c r="AW185" s="104"/>
      <c r="AX185" s="104"/>
      <c r="AY185" s="104"/>
      <c r="AZ185" s="104"/>
      <c r="BA185" s="104"/>
      <c r="BB185" s="104"/>
      <c r="BC185" s="104"/>
      <c r="BD185" s="104"/>
      <c r="BE185" s="104"/>
      <c r="BF185" s="104"/>
      <c r="BG185" s="104"/>
      <c r="BH185" s="105"/>
      <c r="BI185" s="105"/>
      <c r="BJ185" s="105"/>
      <c r="BK185" s="105"/>
      <c r="BL185" s="105"/>
      <c r="BM185" s="105"/>
      <c r="BN185" s="105"/>
      <c r="BO185" s="105"/>
      <c r="BP185" s="105"/>
      <c r="BQ185" s="105"/>
      <c r="BR185" s="105"/>
      <c r="BS185" s="105"/>
      <c r="BT185" s="105"/>
      <c r="BU185" s="105"/>
      <c r="BV185" s="105"/>
      <c r="BW185" s="105"/>
      <c r="BX185" s="105"/>
      <c r="BY185" s="105"/>
      <c r="BZ185" s="105"/>
      <c r="CA185" s="105"/>
      <c r="CB185" s="105"/>
      <c r="CC185" s="105"/>
      <c r="CD185" s="105"/>
      <c r="CE185" s="105"/>
      <c r="CF185" s="105"/>
      <c r="CG185" s="105"/>
      <c r="CH185" s="105"/>
      <c r="CI185" s="105"/>
      <c r="CJ185" s="105"/>
      <c r="CK185" s="105"/>
      <c r="CL185" s="105"/>
      <c r="CM185" s="105"/>
      <c r="CN185" s="105"/>
      <c r="CO185" s="105"/>
      <c r="CP185" s="105"/>
      <c r="CQ185" s="105"/>
      <c r="CR185" s="105"/>
      <c r="CS185" s="105"/>
      <c r="CT185" s="105"/>
      <c r="CU185" s="105"/>
      <c r="CV185" s="105"/>
      <c r="CW185" s="105"/>
      <c r="CX185" s="105"/>
      <c r="CY185" s="105"/>
      <c r="CZ185" s="105"/>
      <c r="DA185" s="105"/>
      <c r="DB185" s="105"/>
      <c r="DC185" s="105"/>
      <c r="DD185" s="105"/>
      <c r="DE185" s="105"/>
      <c r="DF185" s="105"/>
      <c r="DG185" s="105"/>
      <c r="DH185" s="105"/>
      <c r="DI185" s="105"/>
      <c r="DJ185" s="105"/>
      <c r="DK185" s="105"/>
      <c r="DL185" s="105"/>
      <c r="DM185" s="105"/>
      <c r="DN185" s="105"/>
      <c r="DO185" s="105"/>
      <c r="DP185" s="105"/>
      <c r="DQ185" s="105"/>
      <c r="DR185" s="105"/>
      <c r="DS185" s="105"/>
      <c r="DT185" s="105"/>
      <c r="DU185" s="105"/>
      <c r="DV185" s="105"/>
      <c r="DW185" s="105"/>
      <c r="DX185" s="105"/>
      <c r="DY185" s="105"/>
      <c r="DZ185" s="105"/>
      <c r="EA185" s="105"/>
      <c r="EB185" s="105"/>
      <c r="EC185" s="105"/>
      <c r="ED185" s="105"/>
      <c r="EE185" s="105"/>
      <c r="EF185" s="105"/>
      <c r="EG185" s="105"/>
      <c r="EH185" s="105"/>
      <c r="EI185" s="105"/>
      <c r="EJ185" s="105"/>
      <c r="EK185" s="105"/>
      <c r="EL185" s="105"/>
      <c r="EM185" s="105"/>
      <c r="EN185" s="105"/>
      <c r="EO185" s="105"/>
      <c r="EP185" s="105"/>
      <c r="EQ185" s="105"/>
      <c r="ER185" s="105"/>
      <c r="ES185" s="105"/>
      <c r="ET185" s="105"/>
      <c r="EU185" s="105"/>
      <c r="EV185" s="105"/>
      <c r="EW185" s="105"/>
      <c r="EX185" s="105"/>
      <c r="EY185" s="105"/>
      <c r="EZ185" s="105"/>
      <c r="FA185" s="105"/>
      <c r="FB185" s="105"/>
      <c r="FC185" s="105"/>
      <c r="FD185" s="105"/>
      <c r="FE185" s="105"/>
      <c r="FF185" s="105"/>
      <c r="FG185" s="105"/>
      <c r="FH185" s="105"/>
      <c r="FI185" s="105"/>
      <c r="FJ185" s="105"/>
      <c r="FK185" s="105"/>
      <c r="FL185" s="105"/>
      <c r="FM185" s="105"/>
      <c r="FN185" s="105"/>
      <c r="FO185" s="105"/>
      <c r="FP185" s="105"/>
      <c r="FQ185" s="105"/>
      <c r="FR185" s="105"/>
      <c r="FS185" s="105"/>
      <c r="FT185" s="105"/>
      <c r="FU185" s="105"/>
      <c r="FV185" s="105"/>
      <c r="FW185" s="105"/>
      <c r="FX185" s="105"/>
      <c r="FY185" s="105"/>
      <c r="FZ185" s="105"/>
      <c r="GA185" s="105"/>
      <c r="GB185" s="105"/>
      <c r="GC185" s="105"/>
      <c r="GD185" s="105"/>
      <c r="GE185" s="105"/>
      <c r="GF185" s="105"/>
      <c r="GG185" s="105"/>
      <c r="GH185" s="105"/>
      <c r="GI185" s="105"/>
      <c r="GJ185" s="105"/>
      <c r="GK185" s="105"/>
      <c r="GL185" s="105"/>
      <c r="GM185" s="105"/>
      <c r="GN185" s="105"/>
      <c r="GO185" s="105"/>
      <c r="GP185" s="105"/>
      <c r="GQ185" s="105"/>
      <c r="GR185" s="105"/>
      <c r="GS185" s="105"/>
      <c r="GT185" s="105"/>
      <c r="GU185" s="105"/>
      <c r="GV185" s="105"/>
      <c r="GW185" s="105"/>
      <c r="GX185" s="105"/>
      <c r="GY185" s="105"/>
      <c r="GZ185" s="105"/>
      <c r="HA185" s="105"/>
      <c r="HB185" s="105"/>
      <c r="HC185" s="105"/>
      <c r="HD185" s="105"/>
      <c r="HE185" s="105"/>
      <c r="HF185" s="105"/>
      <c r="HG185" s="105"/>
      <c r="HH185" s="105"/>
      <c r="HI185" s="105"/>
      <c r="HJ185" s="105"/>
      <c r="HK185" s="105"/>
      <c r="HL185" s="105"/>
      <c r="HM185" s="105"/>
      <c r="HN185" s="105"/>
      <c r="HO185" s="105"/>
      <c r="HP185" s="105"/>
      <c r="HQ185" s="105"/>
      <c r="HR185" s="105"/>
      <c r="HS185" s="105"/>
      <c r="HT185" s="105"/>
      <c r="HU185" s="105"/>
    </row>
    <row r="186" spans="1:229" ht="12" customHeight="1" x14ac:dyDescent="0.25">
      <c r="A186" s="94"/>
      <c r="B186" s="94"/>
      <c r="C186" s="94"/>
      <c r="D186" s="94"/>
      <c r="E186" s="94"/>
      <c r="F186" s="94"/>
      <c r="G186" s="94"/>
      <c r="H186" s="94"/>
      <c r="I186" s="94"/>
      <c r="J186" s="94"/>
      <c r="K186" s="94"/>
      <c r="L186" s="94"/>
      <c r="M186" s="94"/>
      <c r="N186" s="94"/>
      <c r="O186" s="94"/>
      <c r="P186" s="94"/>
      <c r="Q186" s="94"/>
      <c r="R186" s="94"/>
      <c r="S186" s="94"/>
      <c r="T186" s="94"/>
      <c r="U186" s="94"/>
      <c r="V186" s="94"/>
      <c r="W186" s="94"/>
      <c r="X186" s="94"/>
      <c r="Y186" s="94"/>
      <c r="Z186" s="94"/>
      <c r="AA186" s="94"/>
      <c r="AB186" s="94"/>
      <c r="AC186" s="94"/>
      <c r="AD186" s="94"/>
      <c r="AE186" s="94"/>
      <c r="AF186" s="94"/>
      <c r="AG186" s="94"/>
      <c r="AH186" s="94"/>
      <c r="AI186" s="94"/>
      <c r="AJ186" s="94"/>
      <c r="AK186" s="94"/>
      <c r="AL186" s="94"/>
      <c r="AM186" s="94"/>
      <c r="AN186" s="94"/>
      <c r="AO186" s="94"/>
      <c r="AP186" s="94"/>
      <c r="AQ186" s="94"/>
      <c r="AR186" s="94"/>
      <c r="AS186" s="94"/>
      <c r="AT186" s="94"/>
      <c r="AU186" s="94"/>
      <c r="AV186" s="104"/>
      <c r="AW186" s="104"/>
      <c r="AX186" s="104"/>
      <c r="AY186" s="104"/>
      <c r="AZ186" s="104"/>
      <c r="BA186" s="104"/>
      <c r="BB186" s="104"/>
      <c r="BC186" s="104"/>
      <c r="BD186" s="104"/>
      <c r="BE186" s="104"/>
      <c r="BF186" s="104"/>
      <c r="BG186" s="104"/>
      <c r="BH186" s="105"/>
      <c r="BI186" s="105"/>
      <c r="BJ186" s="105"/>
      <c r="BK186" s="105"/>
      <c r="BL186" s="105"/>
      <c r="BM186" s="105"/>
      <c r="BN186" s="105"/>
      <c r="BO186" s="105"/>
      <c r="BP186" s="105"/>
      <c r="BQ186" s="105"/>
      <c r="BR186" s="105"/>
      <c r="BS186" s="105"/>
      <c r="BT186" s="105"/>
      <c r="BU186" s="105"/>
      <c r="BV186" s="105"/>
      <c r="BW186" s="105"/>
      <c r="BX186" s="105"/>
      <c r="BY186" s="105"/>
      <c r="BZ186" s="105"/>
      <c r="CA186" s="105"/>
      <c r="CB186" s="105"/>
      <c r="CC186" s="105"/>
      <c r="CD186" s="105"/>
      <c r="CE186" s="105"/>
      <c r="CF186" s="105"/>
      <c r="CG186" s="105"/>
      <c r="CH186" s="105"/>
      <c r="CI186" s="105"/>
      <c r="CJ186" s="105"/>
      <c r="CK186" s="105"/>
      <c r="CL186" s="105"/>
      <c r="CM186" s="105"/>
      <c r="CN186" s="105"/>
      <c r="CO186" s="105"/>
      <c r="CP186" s="105"/>
      <c r="CQ186" s="105"/>
      <c r="CR186" s="105"/>
      <c r="CS186" s="105"/>
      <c r="CT186" s="105"/>
      <c r="CU186" s="105"/>
      <c r="CV186" s="105"/>
      <c r="CW186" s="105"/>
      <c r="CX186" s="105"/>
      <c r="CY186" s="105"/>
      <c r="CZ186" s="105"/>
      <c r="DA186" s="105"/>
      <c r="DB186" s="105"/>
      <c r="DC186" s="105"/>
      <c r="DD186" s="105"/>
      <c r="DE186" s="105"/>
      <c r="DF186" s="105"/>
      <c r="DG186" s="105"/>
      <c r="DH186" s="105"/>
      <c r="DI186" s="105"/>
      <c r="DJ186" s="105"/>
      <c r="DK186" s="105"/>
      <c r="DL186" s="105"/>
      <c r="DM186" s="105"/>
      <c r="DN186" s="105"/>
      <c r="DO186" s="105"/>
      <c r="DP186" s="105"/>
      <c r="DQ186" s="105"/>
      <c r="DR186" s="105"/>
      <c r="DS186" s="105"/>
      <c r="DT186" s="105"/>
      <c r="DU186" s="105"/>
      <c r="DV186" s="105"/>
      <c r="DW186" s="105"/>
      <c r="DX186" s="105"/>
      <c r="DY186" s="105"/>
      <c r="DZ186" s="105"/>
      <c r="EA186" s="105"/>
      <c r="EB186" s="105"/>
      <c r="EC186" s="105"/>
      <c r="ED186" s="105"/>
      <c r="EE186" s="105"/>
      <c r="EF186" s="105"/>
      <c r="EG186" s="105"/>
      <c r="EH186" s="105"/>
      <c r="EI186" s="105"/>
      <c r="EJ186" s="105"/>
      <c r="EK186" s="105"/>
      <c r="EL186" s="105"/>
      <c r="EM186" s="105"/>
      <c r="EN186" s="105"/>
      <c r="EO186" s="105"/>
      <c r="EP186" s="105"/>
      <c r="EQ186" s="105"/>
      <c r="ER186" s="105"/>
      <c r="ES186" s="105"/>
      <c r="ET186" s="105"/>
      <c r="EU186" s="105"/>
      <c r="EV186" s="105"/>
      <c r="EW186" s="105"/>
      <c r="EX186" s="105"/>
      <c r="EY186" s="105"/>
      <c r="EZ186" s="105"/>
      <c r="FA186" s="105"/>
      <c r="FB186" s="105"/>
      <c r="FC186" s="105"/>
      <c r="FD186" s="105"/>
      <c r="FE186" s="105"/>
      <c r="FF186" s="105"/>
      <c r="FG186" s="105"/>
      <c r="FH186" s="105"/>
      <c r="FI186" s="105"/>
      <c r="FJ186" s="105"/>
      <c r="FK186" s="105"/>
      <c r="FL186" s="105"/>
      <c r="FM186" s="105"/>
      <c r="FN186" s="105"/>
      <c r="FO186" s="105"/>
      <c r="FP186" s="105"/>
      <c r="FQ186" s="105"/>
      <c r="FR186" s="105"/>
      <c r="FS186" s="105"/>
      <c r="FT186" s="105"/>
      <c r="FU186" s="105"/>
      <c r="FV186" s="105"/>
      <c r="FW186" s="105"/>
      <c r="FX186" s="105"/>
      <c r="FY186" s="105"/>
      <c r="FZ186" s="105"/>
      <c r="GA186" s="105"/>
      <c r="GB186" s="105"/>
      <c r="GC186" s="105"/>
      <c r="GD186" s="105"/>
      <c r="GE186" s="105"/>
      <c r="GF186" s="105"/>
      <c r="GG186" s="105"/>
      <c r="GH186" s="105"/>
      <c r="GI186" s="105"/>
      <c r="GJ186" s="105"/>
      <c r="GK186" s="105"/>
      <c r="GL186" s="105"/>
      <c r="GM186" s="105"/>
      <c r="GN186" s="105"/>
      <c r="GO186" s="105"/>
      <c r="GP186" s="105"/>
      <c r="GQ186" s="105"/>
      <c r="GR186" s="105"/>
      <c r="GS186" s="105"/>
      <c r="GT186" s="105"/>
      <c r="GU186" s="105"/>
      <c r="GV186" s="105"/>
      <c r="GW186" s="105"/>
      <c r="GX186" s="105"/>
      <c r="GY186" s="105"/>
      <c r="GZ186" s="105"/>
      <c r="HA186" s="105"/>
      <c r="HB186" s="105"/>
      <c r="HC186" s="105"/>
      <c r="HD186" s="105"/>
      <c r="HE186" s="105"/>
      <c r="HF186" s="105"/>
      <c r="HG186" s="105"/>
      <c r="HH186" s="105"/>
      <c r="HI186" s="105"/>
      <c r="HJ186" s="105"/>
      <c r="HK186" s="105"/>
      <c r="HL186" s="105"/>
      <c r="HM186" s="105"/>
      <c r="HN186" s="105"/>
      <c r="HO186" s="105"/>
      <c r="HP186" s="105"/>
      <c r="HQ186" s="105"/>
      <c r="HR186" s="105"/>
      <c r="HS186" s="105"/>
      <c r="HT186" s="105"/>
      <c r="HU186" s="105"/>
    </row>
    <row r="187" spans="1:229" ht="12" customHeight="1" x14ac:dyDescent="0.25">
      <c r="A187" s="94"/>
      <c r="B187" s="94"/>
      <c r="C187" s="94"/>
      <c r="D187" s="94"/>
      <c r="E187" s="94"/>
      <c r="F187" s="94"/>
      <c r="G187" s="94"/>
      <c r="H187" s="94"/>
      <c r="I187" s="94"/>
      <c r="J187" s="94"/>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94"/>
      <c r="AP187" s="94"/>
      <c r="AQ187" s="94"/>
      <c r="AR187" s="94"/>
      <c r="AS187" s="94"/>
      <c r="AT187" s="94"/>
      <c r="AU187" s="94"/>
      <c r="AV187" s="104"/>
      <c r="AW187" s="104"/>
      <c r="AX187" s="104"/>
      <c r="AY187" s="104"/>
      <c r="AZ187" s="104"/>
      <c r="BA187" s="104"/>
      <c r="BB187" s="104"/>
      <c r="BC187" s="104"/>
      <c r="BD187" s="104"/>
      <c r="BE187" s="104"/>
      <c r="BF187" s="104"/>
      <c r="BG187" s="104"/>
      <c r="BH187" s="105"/>
      <c r="BI187" s="105"/>
      <c r="BJ187" s="105"/>
      <c r="BK187" s="105"/>
      <c r="BL187" s="105"/>
      <c r="BM187" s="105"/>
      <c r="BN187" s="105"/>
      <c r="BO187" s="105"/>
      <c r="BP187" s="105"/>
      <c r="BQ187" s="105"/>
      <c r="BR187" s="105"/>
      <c r="BS187" s="105"/>
      <c r="BT187" s="105"/>
      <c r="BU187" s="105"/>
      <c r="BV187" s="105"/>
      <c r="BW187" s="105"/>
      <c r="BX187" s="105"/>
      <c r="BY187" s="105"/>
      <c r="BZ187" s="105"/>
      <c r="CA187" s="105"/>
      <c r="CB187" s="105"/>
      <c r="CC187" s="105"/>
      <c r="CD187" s="105"/>
      <c r="CE187" s="105"/>
      <c r="CF187" s="105"/>
      <c r="CG187" s="105"/>
      <c r="CH187" s="105"/>
      <c r="CI187" s="105"/>
      <c r="CJ187" s="105"/>
      <c r="CK187" s="105"/>
      <c r="CL187" s="105"/>
      <c r="CM187" s="105"/>
      <c r="CN187" s="105"/>
      <c r="CO187" s="105"/>
      <c r="CP187" s="105"/>
      <c r="CQ187" s="105"/>
      <c r="CR187" s="105"/>
      <c r="CS187" s="105"/>
      <c r="CT187" s="105"/>
      <c r="CU187" s="105"/>
      <c r="CV187" s="105"/>
      <c r="CW187" s="105"/>
      <c r="CX187" s="105"/>
      <c r="CY187" s="105"/>
      <c r="CZ187" s="105"/>
      <c r="DA187" s="105"/>
      <c r="DB187" s="105"/>
      <c r="DC187" s="105"/>
      <c r="DD187" s="105"/>
      <c r="DE187" s="105"/>
      <c r="DF187" s="105"/>
      <c r="DG187" s="105"/>
      <c r="DH187" s="105"/>
      <c r="DI187" s="105"/>
      <c r="DJ187" s="105"/>
      <c r="DK187" s="105"/>
      <c r="DL187" s="105"/>
      <c r="DM187" s="105"/>
      <c r="DN187" s="105"/>
      <c r="DO187" s="105"/>
      <c r="DP187" s="105"/>
      <c r="DQ187" s="105"/>
      <c r="DR187" s="105"/>
      <c r="DS187" s="105"/>
      <c r="DT187" s="105"/>
      <c r="DU187" s="105"/>
      <c r="DV187" s="105"/>
      <c r="DW187" s="105"/>
      <c r="DX187" s="105"/>
      <c r="DY187" s="105"/>
      <c r="DZ187" s="105"/>
      <c r="EA187" s="105"/>
      <c r="EB187" s="105"/>
      <c r="EC187" s="105"/>
      <c r="ED187" s="105"/>
      <c r="EE187" s="105"/>
      <c r="EF187" s="105"/>
      <c r="EG187" s="105"/>
      <c r="EH187" s="105"/>
      <c r="EI187" s="105"/>
      <c r="EJ187" s="105"/>
      <c r="EK187" s="105"/>
      <c r="EL187" s="105"/>
      <c r="EM187" s="105"/>
      <c r="EN187" s="105"/>
      <c r="EO187" s="105"/>
      <c r="EP187" s="105"/>
      <c r="EQ187" s="105"/>
      <c r="ER187" s="105"/>
      <c r="ES187" s="105"/>
      <c r="ET187" s="105"/>
      <c r="EU187" s="105"/>
      <c r="EV187" s="105"/>
      <c r="EW187" s="105"/>
      <c r="EX187" s="105"/>
      <c r="EY187" s="105"/>
      <c r="EZ187" s="105"/>
      <c r="FA187" s="105"/>
      <c r="FB187" s="105"/>
      <c r="FC187" s="105"/>
      <c r="FD187" s="105"/>
      <c r="FE187" s="105"/>
      <c r="FF187" s="105"/>
      <c r="FG187" s="105"/>
      <c r="FH187" s="105"/>
      <c r="FI187" s="105"/>
      <c r="FJ187" s="105"/>
      <c r="FK187" s="105"/>
      <c r="FL187" s="105"/>
      <c r="FM187" s="105"/>
      <c r="FN187" s="105"/>
      <c r="FO187" s="105"/>
      <c r="FP187" s="105"/>
      <c r="FQ187" s="105"/>
      <c r="FR187" s="105"/>
      <c r="FS187" s="105"/>
      <c r="FT187" s="105"/>
      <c r="FU187" s="105"/>
      <c r="FV187" s="105"/>
      <c r="FW187" s="105"/>
      <c r="FX187" s="105"/>
      <c r="FY187" s="105"/>
      <c r="FZ187" s="105"/>
      <c r="GA187" s="105"/>
      <c r="GB187" s="105"/>
      <c r="GC187" s="105"/>
      <c r="GD187" s="105"/>
      <c r="GE187" s="105"/>
      <c r="GF187" s="105"/>
      <c r="GG187" s="105"/>
      <c r="GH187" s="105"/>
      <c r="GI187" s="105"/>
      <c r="GJ187" s="105"/>
      <c r="GK187" s="105"/>
      <c r="GL187" s="105"/>
      <c r="GM187" s="105"/>
      <c r="GN187" s="105"/>
      <c r="GO187" s="105"/>
      <c r="GP187" s="105"/>
      <c r="GQ187" s="105"/>
      <c r="GR187" s="105"/>
      <c r="GS187" s="105"/>
      <c r="GT187" s="105"/>
      <c r="GU187" s="105"/>
      <c r="GV187" s="105"/>
      <c r="GW187" s="105"/>
      <c r="GX187" s="105"/>
      <c r="GY187" s="105"/>
      <c r="GZ187" s="105"/>
      <c r="HA187" s="105"/>
      <c r="HB187" s="105"/>
      <c r="HC187" s="105"/>
      <c r="HD187" s="105"/>
      <c r="HE187" s="105"/>
      <c r="HF187" s="105"/>
      <c r="HG187" s="105"/>
      <c r="HH187" s="105"/>
      <c r="HI187" s="105"/>
      <c r="HJ187" s="105"/>
      <c r="HK187" s="105"/>
      <c r="HL187" s="105"/>
      <c r="HM187" s="105"/>
      <c r="HN187" s="105"/>
      <c r="HO187" s="105"/>
      <c r="HP187" s="105"/>
      <c r="HQ187" s="105"/>
      <c r="HR187" s="105"/>
      <c r="HS187" s="105"/>
      <c r="HT187" s="105"/>
      <c r="HU187" s="105"/>
    </row>
    <row r="188" spans="1:229" ht="12" customHeight="1" x14ac:dyDescent="0.25">
      <c r="A188" s="94"/>
      <c r="B188" s="94"/>
      <c r="C188" s="94"/>
      <c r="D188" s="94"/>
      <c r="E188" s="94"/>
      <c r="F188" s="94"/>
      <c r="G188" s="94"/>
      <c r="H188" s="94"/>
      <c r="I188" s="94"/>
      <c r="J188" s="94"/>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104"/>
      <c r="AW188" s="104"/>
      <c r="AX188" s="104"/>
      <c r="AY188" s="104"/>
      <c r="AZ188" s="104"/>
      <c r="BA188" s="104"/>
      <c r="BB188" s="104"/>
      <c r="BC188" s="104"/>
      <c r="BD188" s="104"/>
      <c r="BE188" s="104"/>
      <c r="BF188" s="104"/>
      <c r="BG188" s="104"/>
      <c r="BH188" s="105"/>
      <c r="BI188" s="105"/>
      <c r="BJ188" s="105"/>
      <c r="BK188" s="105"/>
      <c r="BL188" s="105"/>
      <c r="BM188" s="105"/>
      <c r="BN188" s="105"/>
      <c r="BO188" s="105"/>
      <c r="BP188" s="105"/>
      <c r="BQ188" s="105"/>
      <c r="BR188" s="105"/>
      <c r="BS188" s="105"/>
      <c r="BT188" s="105"/>
      <c r="BU188" s="105"/>
      <c r="BV188" s="105"/>
      <c r="BW188" s="105"/>
      <c r="BX188" s="105"/>
      <c r="BY188" s="105"/>
      <c r="BZ188" s="105"/>
      <c r="CA188" s="105"/>
      <c r="CB188" s="105"/>
      <c r="CC188" s="105"/>
      <c r="CD188" s="105"/>
      <c r="CE188" s="105"/>
      <c r="CF188" s="105"/>
      <c r="CG188" s="105"/>
      <c r="CH188" s="105"/>
      <c r="CI188" s="105"/>
      <c r="CJ188" s="105"/>
      <c r="CK188" s="105"/>
      <c r="CL188" s="105"/>
      <c r="CM188" s="105"/>
      <c r="CN188" s="105"/>
      <c r="CO188" s="105"/>
      <c r="CP188" s="105"/>
      <c r="CQ188" s="105"/>
      <c r="CR188" s="105"/>
      <c r="CS188" s="105"/>
      <c r="CT188" s="105"/>
      <c r="CU188" s="105"/>
      <c r="CV188" s="105"/>
      <c r="CW188" s="105"/>
      <c r="CX188" s="105"/>
      <c r="CY188" s="105"/>
      <c r="CZ188" s="105"/>
      <c r="DA188" s="105"/>
      <c r="DB188" s="105"/>
      <c r="DC188" s="105"/>
      <c r="DD188" s="105"/>
      <c r="DE188" s="105"/>
      <c r="DF188" s="105"/>
      <c r="DG188" s="105"/>
      <c r="DH188" s="105"/>
      <c r="DI188" s="105"/>
      <c r="DJ188" s="105"/>
      <c r="DK188" s="105"/>
      <c r="DL188" s="105"/>
      <c r="DM188" s="105"/>
      <c r="DN188" s="105"/>
      <c r="DO188" s="105"/>
      <c r="DP188" s="105"/>
      <c r="DQ188" s="105"/>
      <c r="DR188" s="105"/>
      <c r="DS188" s="105"/>
      <c r="DT188" s="105"/>
      <c r="DU188" s="105"/>
      <c r="DV188" s="105"/>
      <c r="DW188" s="105"/>
      <c r="DX188" s="105"/>
      <c r="DY188" s="105"/>
      <c r="DZ188" s="105"/>
      <c r="EA188" s="105"/>
      <c r="EB188" s="105"/>
      <c r="EC188" s="105"/>
      <c r="ED188" s="105"/>
      <c r="EE188" s="105"/>
      <c r="EF188" s="105"/>
      <c r="EG188" s="105"/>
      <c r="EH188" s="105"/>
      <c r="EI188" s="105"/>
      <c r="EJ188" s="105"/>
      <c r="EK188" s="105"/>
      <c r="EL188" s="105"/>
      <c r="EM188" s="105"/>
      <c r="EN188" s="105"/>
      <c r="EO188" s="105"/>
      <c r="EP188" s="105"/>
      <c r="EQ188" s="105"/>
      <c r="ER188" s="105"/>
      <c r="ES188" s="105"/>
      <c r="ET188" s="105"/>
      <c r="EU188" s="105"/>
      <c r="EV188" s="105"/>
      <c r="EW188" s="105"/>
      <c r="EX188" s="105"/>
      <c r="EY188" s="105"/>
      <c r="EZ188" s="105"/>
      <c r="FA188" s="105"/>
      <c r="FB188" s="105"/>
      <c r="FC188" s="105"/>
      <c r="FD188" s="105"/>
      <c r="FE188" s="105"/>
      <c r="FF188" s="105"/>
      <c r="FG188" s="105"/>
      <c r="FH188" s="105"/>
      <c r="FI188" s="105"/>
      <c r="FJ188" s="105"/>
      <c r="FK188" s="105"/>
      <c r="FL188" s="105"/>
      <c r="FM188" s="105"/>
      <c r="FN188" s="105"/>
      <c r="FO188" s="105"/>
      <c r="FP188" s="105"/>
      <c r="FQ188" s="105"/>
      <c r="FR188" s="105"/>
      <c r="FS188" s="105"/>
      <c r="FT188" s="105"/>
      <c r="FU188" s="105"/>
      <c r="FV188" s="105"/>
      <c r="FW188" s="105"/>
      <c r="FX188" s="105"/>
      <c r="FY188" s="105"/>
      <c r="FZ188" s="105"/>
      <c r="GA188" s="105"/>
      <c r="GB188" s="105"/>
      <c r="GC188" s="105"/>
      <c r="GD188" s="105"/>
      <c r="GE188" s="105"/>
      <c r="GF188" s="105"/>
      <c r="GG188" s="105"/>
      <c r="GH188" s="105"/>
      <c r="GI188" s="105"/>
      <c r="GJ188" s="105"/>
      <c r="GK188" s="105"/>
      <c r="GL188" s="105"/>
      <c r="GM188" s="105"/>
      <c r="GN188" s="105"/>
      <c r="GO188" s="105"/>
      <c r="GP188" s="105"/>
      <c r="GQ188" s="105"/>
      <c r="GR188" s="105"/>
      <c r="GS188" s="105"/>
      <c r="GT188" s="105"/>
      <c r="GU188" s="105"/>
      <c r="GV188" s="105"/>
      <c r="GW188" s="105"/>
      <c r="GX188" s="105"/>
      <c r="GY188" s="105"/>
      <c r="GZ188" s="105"/>
      <c r="HA188" s="105"/>
      <c r="HB188" s="105"/>
      <c r="HC188" s="105"/>
      <c r="HD188" s="105"/>
      <c r="HE188" s="105"/>
      <c r="HF188" s="105"/>
      <c r="HG188" s="105"/>
      <c r="HH188" s="105"/>
      <c r="HI188" s="105"/>
      <c r="HJ188" s="105"/>
      <c r="HK188" s="105"/>
      <c r="HL188" s="105"/>
      <c r="HM188" s="105"/>
      <c r="HN188" s="105"/>
      <c r="HO188" s="105"/>
      <c r="HP188" s="105"/>
      <c r="HQ188" s="105"/>
      <c r="HR188" s="105"/>
      <c r="HS188" s="105"/>
      <c r="HT188" s="105"/>
      <c r="HU188" s="105"/>
    </row>
    <row r="189" spans="1:229" ht="12" customHeight="1" x14ac:dyDescent="0.25">
      <c r="A189" s="94"/>
      <c r="B189" s="94"/>
      <c r="C189" s="94"/>
      <c r="D189" s="94"/>
      <c r="E189" s="94"/>
      <c r="F189" s="94"/>
      <c r="G189" s="94"/>
      <c r="H189" s="94"/>
      <c r="I189" s="94"/>
      <c r="J189" s="94"/>
      <c r="K189" s="94"/>
      <c r="L189" s="94"/>
      <c r="M189" s="94"/>
      <c r="N189" s="94"/>
      <c r="O189" s="94"/>
      <c r="P189" s="94"/>
      <c r="Q189" s="94"/>
      <c r="R189" s="94"/>
      <c r="S189" s="94"/>
      <c r="T189" s="94"/>
      <c r="U189" s="94"/>
      <c r="V189" s="94"/>
      <c r="W189" s="94"/>
      <c r="X189" s="94"/>
      <c r="Y189" s="94"/>
      <c r="Z189" s="94"/>
      <c r="AA189" s="94"/>
      <c r="AB189" s="94"/>
      <c r="AC189" s="94"/>
      <c r="AD189" s="94"/>
      <c r="AE189" s="94"/>
      <c r="AF189" s="94"/>
      <c r="AG189" s="94"/>
      <c r="AH189" s="94"/>
      <c r="AI189" s="94"/>
      <c r="AJ189" s="94"/>
      <c r="AK189" s="94"/>
      <c r="AL189" s="94"/>
      <c r="AM189" s="94"/>
      <c r="AN189" s="94"/>
      <c r="AO189" s="94"/>
      <c r="AP189" s="94"/>
      <c r="AQ189" s="94"/>
      <c r="AR189" s="94"/>
      <c r="AS189" s="94"/>
      <c r="AT189" s="94"/>
      <c r="AU189" s="94"/>
      <c r="AV189" s="104"/>
      <c r="AW189" s="104"/>
      <c r="AX189" s="104"/>
      <c r="AY189" s="104"/>
      <c r="AZ189" s="104"/>
      <c r="BA189" s="104"/>
      <c r="BB189" s="104"/>
      <c r="BC189" s="104"/>
      <c r="BD189" s="104"/>
      <c r="BE189" s="104"/>
      <c r="BF189" s="104"/>
      <c r="BG189" s="104"/>
      <c r="BH189" s="105"/>
      <c r="BI189" s="105"/>
      <c r="BJ189" s="105"/>
      <c r="BK189" s="105"/>
      <c r="BL189" s="105"/>
      <c r="BM189" s="105"/>
      <c r="BN189" s="105"/>
      <c r="BO189" s="105"/>
      <c r="BP189" s="105"/>
      <c r="BQ189" s="105"/>
      <c r="BR189" s="105"/>
      <c r="BS189" s="105"/>
      <c r="BT189" s="105"/>
      <c r="BU189" s="105"/>
      <c r="BV189" s="105"/>
      <c r="BW189" s="105"/>
      <c r="BX189" s="105"/>
      <c r="BY189" s="105"/>
      <c r="BZ189" s="105"/>
      <c r="CA189" s="105"/>
      <c r="CB189" s="105"/>
      <c r="CC189" s="105"/>
      <c r="CD189" s="105"/>
      <c r="CE189" s="105"/>
      <c r="CF189" s="105"/>
      <c r="CG189" s="105"/>
      <c r="CH189" s="105"/>
      <c r="CI189" s="105"/>
      <c r="CJ189" s="105"/>
      <c r="CK189" s="105"/>
      <c r="CL189" s="105"/>
      <c r="CM189" s="105"/>
      <c r="CN189" s="105"/>
      <c r="CO189" s="105"/>
      <c r="CP189" s="105"/>
      <c r="CQ189" s="105"/>
      <c r="CR189" s="105"/>
      <c r="CS189" s="105"/>
      <c r="CT189" s="105"/>
      <c r="CU189" s="105"/>
      <c r="CV189" s="105"/>
      <c r="CW189" s="105"/>
      <c r="CX189" s="105"/>
      <c r="CY189" s="105"/>
      <c r="CZ189" s="105"/>
      <c r="DA189" s="105"/>
      <c r="DB189" s="105"/>
      <c r="DC189" s="105"/>
      <c r="DD189" s="105"/>
      <c r="DE189" s="105"/>
      <c r="DF189" s="105"/>
      <c r="DG189" s="105"/>
      <c r="DH189" s="105"/>
      <c r="DI189" s="105"/>
      <c r="DJ189" s="105"/>
      <c r="DK189" s="105"/>
      <c r="DL189" s="105"/>
      <c r="DM189" s="105"/>
      <c r="DN189" s="105"/>
      <c r="DO189" s="105"/>
      <c r="DP189" s="105"/>
      <c r="DQ189" s="105"/>
      <c r="DR189" s="105"/>
      <c r="DS189" s="105"/>
      <c r="DT189" s="105"/>
      <c r="DU189" s="105"/>
      <c r="DV189" s="105"/>
      <c r="DW189" s="105"/>
      <c r="DX189" s="105"/>
      <c r="DY189" s="105"/>
      <c r="DZ189" s="105"/>
      <c r="EA189" s="105"/>
      <c r="EB189" s="105"/>
      <c r="EC189" s="105"/>
      <c r="ED189" s="105"/>
      <c r="EE189" s="105"/>
      <c r="EF189" s="105"/>
      <c r="EG189" s="105"/>
      <c r="EH189" s="105"/>
      <c r="EI189" s="105"/>
      <c r="EJ189" s="105"/>
      <c r="EK189" s="105"/>
      <c r="EL189" s="105"/>
      <c r="EM189" s="105"/>
      <c r="EN189" s="105"/>
      <c r="EO189" s="105"/>
      <c r="EP189" s="105"/>
      <c r="EQ189" s="105"/>
      <c r="ER189" s="105"/>
      <c r="ES189" s="105"/>
      <c r="ET189" s="105"/>
      <c r="EU189" s="105"/>
      <c r="EV189" s="105"/>
      <c r="EW189" s="105"/>
      <c r="EX189" s="105"/>
      <c r="EY189" s="105"/>
      <c r="EZ189" s="105"/>
      <c r="FA189" s="105"/>
      <c r="FB189" s="105"/>
      <c r="FC189" s="105"/>
      <c r="FD189" s="105"/>
      <c r="FE189" s="105"/>
      <c r="FF189" s="105"/>
      <c r="FG189" s="105"/>
      <c r="FH189" s="105"/>
      <c r="FI189" s="105"/>
      <c r="FJ189" s="105"/>
      <c r="FK189" s="105"/>
      <c r="FL189" s="105"/>
      <c r="FM189" s="105"/>
      <c r="FN189" s="105"/>
      <c r="FO189" s="105"/>
      <c r="FP189" s="105"/>
      <c r="FQ189" s="105"/>
      <c r="FR189" s="105"/>
      <c r="FS189" s="105"/>
      <c r="FT189" s="105"/>
      <c r="FU189" s="105"/>
      <c r="FV189" s="105"/>
      <c r="FW189" s="105"/>
      <c r="FX189" s="105"/>
      <c r="FY189" s="105"/>
      <c r="FZ189" s="105"/>
      <c r="GA189" s="105"/>
      <c r="GB189" s="105"/>
      <c r="GC189" s="105"/>
      <c r="GD189" s="105"/>
      <c r="GE189" s="105"/>
      <c r="GF189" s="105"/>
      <c r="GG189" s="105"/>
      <c r="GH189" s="105"/>
      <c r="GI189" s="105"/>
      <c r="GJ189" s="105"/>
      <c r="GK189" s="105"/>
      <c r="GL189" s="105"/>
      <c r="GM189" s="105"/>
      <c r="GN189" s="105"/>
      <c r="GO189" s="105"/>
      <c r="GP189" s="105"/>
      <c r="GQ189" s="105"/>
      <c r="GR189" s="105"/>
      <c r="GS189" s="105"/>
      <c r="GT189" s="105"/>
      <c r="GU189" s="105"/>
      <c r="GV189" s="105"/>
      <c r="GW189" s="105"/>
      <c r="GX189" s="105"/>
      <c r="GY189" s="105"/>
      <c r="GZ189" s="105"/>
      <c r="HA189" s="105"/>
      <c r="HB189" s="105"/>
      <c r="HC189" s="105"/>
      <c r="HD189" s="105"/>
      <c r="HE189" s="105"/>
      <c r="HF189" s="105"/>
      <c r="HG189" s="105"/>
      <c r="HH189" s="105"/>
      <c r="HI189" s="105"/>
      <c r="HJ189" s="105"/>
      <c r="HK189" s="105"/>
      <c r="HL189" s="105"/>
      <c r="HM189" s="105"/>
      <c r="HN189" s="105"/>
      <c r="HO189" s="105"/>
      <c r="HP189" s="105"/>
      <c r="HQ189" s="105"/>
      <c r="HR189" s="105"/>
      <c r="HS189" s="105"/>
      <c r="HT189" s="105"/>
      <c r="HU189" s="105"/>
    </row>
    <row r="190" spans="1:229" ht="12" customHeight="1" x14ac:dyDescent="0.25">
      <c r="A190" s="94"/>
      <c r="B190" s="94"/>
      <c r="C190" s="94"/>
      <c r="D190" s="94"/>
      <c r="E190" s="94"/>
      <c r="F190" s="94"/>
      <c r="G190" s="94"/>
      <c r="H190" s="94"/>
      <c r="I190" s="94"/>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104"/>
      <c r="AW190" s="104"/>
      <c r="AX190" s="104"/>
      <c r="AY190" s="104"/>
      <c r="AZ190" s="104"/>
      <c r="BA190" s="104"/>
      <c r="BB190" s="104"/>
      <c r="BC190" s="104"/>
      <c r="BD190" s="104"/>
      <c r="BE190" s="104"/>
      <c r="BF190" s="104"/>
      <c r="BG190" s="104"/>
      <c r="BH190" s="105"/>
      <c r="BI190" s="105"/>
      <c r="BJ190" s="105"/>
      <c r="BK190" s="105"/>
      <c r="BL190" s="105"/>
      <c r="BM190" s="105"/>
      <c r="BN190" s="105"/>
      <c r="BO190" s="105"/>
      <c r="BP190" s="105"/>
      <c r="BQ190" s="105"/>
      <c r="BR190" s="105"/>
      <c r="BS190" s="105"/>
      <c r="BT190" s="105"/>
      <c r="BU190" s="105"/>
      <c r="BV190" s="105"/>
      <c r="BW190" s="105"/>
      <c r="BX190" s="105"/>
      <c r="BY190" s="105"/>
      <c r="BZ190" s="105"/>
      <c r="CA190" s="105"/>
      <c r="CB190" s="105"/>
      <c r="CC190" s="105"/>
      <c r="CD190" s="105"/>
      <c r="CE190" s="105"/>
      <c r="CF190" s="105"/>
      <c r="CG190" s="105"/>
      <c r="CH190" s="105"/>
      <c r="CI190" s="105"/>
      <c r="CJ190" s="105"/>
      <c r="CK190" s="105"/>
      <c r="CL190" s="105"/>
      <c r="CM190" s="105"/>
      <c r="CN190" s="105"/>
      <c r="CO190" s="105"/>
      <c r="CP190" s="105"/>
      <c r="CQ190" s="105"/>
      <c r="CR190" s="105"/>
      <c r="CS190" s="105"/>
      <c r="CT190" s="105"/>
      <c r="CU190" s="105"/>
      <c r="CV190" s="105"/>
      <c r="CW190" s="105"/>
      <c r="CX190" s="105"/>
      <c r="CY190" s="105"/>
      <c r="CZ190" s="105"/>
      <c r="DA190" s="105"/>
      <c r="DB190" s="105"/>
      <c r="DC190" s="105"/>
      <c r="DD190" s="105"/>
      <c r="DE190" s="105"/>
      <c r="DF190" s="105"/>
      <c r="DG190" s="105"/>
      <c r="DH190" s="105"/>
      <c r="DI190" s="105"/>
      <c r="DJ190" s="105"/>
      <c r="DK190" s="105"/>
      <c r="DL190" s="105"/>
      <c r="DM190" s="105"/>
      <c r="DN190" s="105"/>
      <c r="DO190" s="105"/>
      <c r="DP190" s="105"/>
      <c r="DQ190" s="105"/>
      <c r="DR190" s="105"/>
      <c r="DS190" s="105"/>
      <c r="DT190" s="105"/>
      <c r="DU190" s="105"/>
      <c r="DV190" s="105"/>
      <c r="DW190" s="105"/>
      <c r="DX190" s="105"/>
      <c r="DY190" s="105"/>
      <c r="DZ190" s="105"/>
      <c r="EA190" s="105"/>
      <c r="EB190" s="105"/>
      <c r="EC190" s="105"/>
      <c r="ED190" s="105"/>
      <c r="EE190" s="105"/>
      <c r="EF190" s="105"/>
      <c r="EG190" s="105"/>
      <c r="EH190" s="105"/>
      <c r="EI190" s="105"/>
      <c r="EJ190" s="105"/>
      <c r="EK190" s="105"/>
      <c r="EL190" s="105"/>
      <c r="EM190" s="105"/>
      <c r="EN190" s="105"/>
      <c r="EO190" s="105"/>
      <c r="EP190" s="105"/>
      <c r="EQ190" s="105"/>
      <c r="ER190" s="105"/>
      <c r="ES190" s="105"/>
      <c r="ET190" s="105"/>
      <c r="EU190" s="105"/>
      <c r="EV190" s="105"/>
      <c r="EW190" s="105"/>
      <c r="EX190" s="105"/>
      <c r="EY190" s="105"/>
      <c r="EZ190" s="105"/>
      <c r="FA190" s="105"/>
      <c r="FB190" s="105"/>
      <c r="FC190" s="105"/>
      <c r="FD190" s="105"/>
      <c r="FE190" s="105"/>
      <c r="FF190" s="105"/>
      <c r="FG190" s="105"/>
      <c r="FH190" s="105"/>
      <c r="FI190" s="105"/>
      <c r="FJ190" s="105"/>
      <c r="FK190" s="105"/>
      <c r="FL190" s="105"/>
      <c r="FM190" s="105"/>
      <c r="FN190" s="105"/>
      <c r="FO190" s="105"/>
      <c r="FP190" s="105"/>
      <c r="FQ190" s="105"/>
      <c r="FR190" s="105"/>
      <c r="FS190" s="105"/>
      <c r="FT190" s="105"/>
      <c r="FU190" s="105"/>
      <c r="FV190" s="105"/>
      <c r="FW190" s="105"/>
      <c r="FX190" s="105"/>
      <c r="FY190" s="105"/>
      <c r="FZ190" s="105"/>
      <c r="GA190" s="105"/>
      <c r="GB190" s="105"/>
      <c r="GC190" s="105"/>
      <c r="GD190" s="105"/>
      <c r="GE190" s="105"/>
      <c r="GF190" s="105"/>
      <c r="GG190" s="105"/>
      <c r="GH190" s="105"/>
      <c r="GI190" s="105"/>
      <c r="GJ190" s="105"/>
      <c r="GK190" s="105"/>
      <c r="GL190" s="105"/>
      <c r="GM190" s="105"/>
      <c r="GN190" s="105"/>
      <c r="GO190" s="105"/>
      <c r="GP190" s="105"/>
      <c r="GQ190" s="105"/>
      <c r="GR190" s="105"/>
      <c r="GS190" s="105"/>
      <c r="GT190" s="105"/>
      <c r="GU190" s="105"/>
      <c r="GV190" s="105"/>
      <c r="GW190" s="105"/>
      <c r="GX190" s="105"/>
      <c r="GY190" s="105"/>
      <c r="GZ190" s="105"/>
      <c r="HA190" s="105"/>
      <c r="HB190" s="105"/>
      <c r="HC190" s="105"/>
      <c r="HD190" s="105"/>
      <c r="HE190" s="105"/>
      <c r="HF190" s="105"/>
      <c r="HG190" s="105"/>
      <c r="HH190" s="105"/>
      <c r="HI190" s="105"/>
      <c r="HJ190" s="105"/>
      <c r="HK190" s="105"/>
      <c r="HL190" s="105"/>
      <c r="HM190" s="105"/>
      <c r="HN190" s="105"/>
      <c r="HO190" s="105"/>
      <c r="HP190" s="105"/>
      <c r="HQ190" s="105"/>
      <c r="HR190" s="105"/>
      <c r="HS190" s="105"/>
      <c r="HT190" s="105"/>
      <c r="HU190" s="105"/>
    </row>
    <row r="191" spans="1:229" ht="12" customHeight="1" x14ac:dyDescent="0.25">
      <c r="A191" s="94"/>
      <c r="B191" s="94"/>
      <c r="C191" s="94"/>
      <c r="D191" s="94"/>
      <c r="E191" s="94"/>
      <c r="F191" s="94"/>
      <c r="G191" s="94"/>
      <c r="H191" s="94"/>
      <c r="I191" s="94"/>
      <c r="J191" s="94"/>
      <c r="K191" s="94"/>
      <c r="L191" s="94"/>
      <c r="M191" s="94"/>
      <c r="N191" s="94"/>
      <c r="O191" s="94"/>
      <c r="P191" s="94"/>
      <c r="Q191" s="94"/>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104"/>
      <c r="AW191" s="104"/>
      <c r="AX191" s="104"/>
      <c r="AY191" s="104"/>
      <c r="AZ191" s="104"/>
      <c r="BA191" s="104"/>
      <c r="BB191" s="104"/>
      <c r="BC191" s="104"/>
      <c r="BD191" s="104"/>
      <c r="BE191" s="104"/>
      <c r="BF191" s="104"/>
      <c r="BG191" s="104"/>
      <c r="BH191" s="105"/>
      <c r="BI191" s="105"/>
      <c r="BJ191" s="105"/>
      <c r="BK191" s="105"/>
      <c r="BL191" s="105"/>
      <c r="BM191" s="105"/>
      <c r="BN191" s="105"/>
      <c r="BO191" s="105"/>
      <c r="BP191" s="105"/>
      <c r="BQ191" s="105"/>
      <c r="BR191" s="105"/>
      <c r="BS191" s="105"/>
      <c r="BT191" s="105"/>
      <c r="BU191" s="105"/>
      <c r="BV191" s="105"/>
      <c r="BW191" s="105"/>
      <c r="BX191" s="105"/>
      <c r="BY191" s="105"/>
      <c r="BZ191" s="105"/>
      <c r="CA191" s="105"/>
      <c r="CB191" s="105"/>
      <c r="CC191" s="105"/>
      <c r="CD191" s="105"/>
      <c r="CE191" s="105"/>
      <c r="CF191" s="105"/>
      <c r="CG191" s="105"/>
      <c r="CH191" s="105"/>
      <c r="CI191" s="105"/>
      <c r="CJ191" s="105"/>
      <c r="CK191" s="105"/>
      <c r="CL191" s="105"/>
      <c r="CM191" s="105"/>
      <c r="CN191" s="105"/>
      <c r="CO191" s="105"/>
      <c r="CP191" s="105"/>
      <c r="CQ191" s="105"/>
      <c r="CR191" s="105"/>
      <c r="CS191" s="105"/>
      <c r="CT191" s="105"/>
      <c r="CU191" s="105"/>
      <c r="CV191" s="105"/>
      <c r="CW191" s="105"/>
      <c r="CX191" s="105"/>
      <c r="CY191" s="105"/>
      <c r="CZ191" s="105"/>
      <c r="DA191" s="105"/>
      <c r="DB191" s="105"/>
      <c r="DC191" s="105"/>
      <c r="DD191" s="105"/>
      <c r="DE191" s="105"/>
      <c r="DF191" s="105"/>
      <c r="DG191" s="105"/>
      <c r="DH191" s="105"/>
      <c r="DI191" s="105"/>
      <c r="DJ191" s="105"/>
      <c r="DK191" s="105"/>
      <c r="DL191" s="105"/>
      <c r="DM191" s="105"/>
      <c r="DN191" s="105"/>
      <c r="DO191" s="105"/>
      <c r="DP191" s="105"/>
      <c r="DQ191" s="105"/>
      <c r="DR191" s="105"/>
      <c r="DS191" s="105"/>
      <c r="DT191" s="105"/>
      <c r="DU191" s="105"/>
      <c r="DV191" s="105"/>
      <c r="DW191" s="105"/>
      <c r="DX191" s="105"/>
      <c r="DY191" s="105"/>
      <c r="DZ191" s="105"/>
      <c r="EA191" s="105"/>
      <c r="EB191" s="105"/>
      <c r="EC191" s="105"/>
      <c r="ED191" s="105"/>
      <c r="EE191" s="105"/>
      <c r="EF191" s="105"/>
      <c r="EG191" s="105"/>
      <c r="EH191" s="105"/>
      <c r="EI191" s="105"/>
      <c r="EJ191" s="105"/>
      <c r="EK191" s="105"/>
      <c r="EL191" s="105"/>
      <c r="EM191" s="105"/>
      <c r="EN191" s="105"/>
      <c r="EO191" s="105"/>
      <c r="EP191" s="105"/>
      <c r="EQ191" s="105"/>
      <c r="ER191" s="105"/>
      <c r="ES191" s="105"/>
      <c r="ET191" s="105"/>
      <c r="EU191" s="105"/>
      <c r="EV191" s="105"/>
      <c r="EW191" s="105"/>
      <c r="EX191" s="105"/>
      <c r="EY191" s="105"/>
      <c r="EZ191" s="105"/>
      <c r="FA191" s="105"/>
      <c r="FB191" s="105"/>
      <c r="FC191" s="105"/>
      <c r="FD191" s="105"/>
      <c r="FE191" s="105"/>
      <c r="FF191" s="105"/>
      <c r="FG191" s="105"/>
      <c r="FH191" s="105"/>
      <c r="FI191" s="105"/>
      <c r="FJ191" s="105"/>
      <c r="FK191" s="105"/>
      <c r="FL191" s="105"/>
      <c r="FM191" s="105"/>
      <c r="FN191" s="105"/>
      <c r="FO191" s="105"/>
      <c r="FP191" s="105"/>
      <c r="FQ191" s="105"/>
      <c r="FR191" s="105"/>
      <c r="FS191" s="105"/>
      <c r="FT191" s="105"/>
      <c r="FU191" s="105"/>
      <c r="FV191" s="105"/>
      <c r="FW191" s="105"/>
      <c r="FX191" s="105"/>
      <c r="FY191" s="105"/>
      <c r="FZ191" s="105"/>
      <c r="GA191" s="105"/>
      <c r="GB191" s="105"/>
      <c r="GC191" s="105"/>
      <c r="GD191" s="105"/>
      <c r="GE191" s="105"/>
      <c r="GF191" s="105"/>
      <c r="GG191" s="105"/>
      <c r="GH191" s="105"/>
      <c r="GI191" s="105"/>
      <c r="GJ191" s="105"/>
      <c r="GK191" s="105"/>
      <c r="GL191" s="105"/>
      <c r="GM191" s="105"/>
      <c r="GN191" s="105"/>
      <c r="GO191" s="105"/>
      <c r="GP191" s="105"/>
      <c r="GQ191" s="105"/>
      <c r="GR191" s="105"/>
      <c r="GS191" s="105"/>
      <c r="GT191" s="105"/>
      <c r="GU191" s="105"/>
      <c r="GV191" s="105"/>
      <c r="GW191" s="105"/>
      <c r="GX191" s="105"/>
      <c r="GY191" s="105"/>
      <c r="GZ191" s="105"/>
      <c r="HA191" s="105"/>
      <c r="HB191" s="105"/>
      <c r="HC191" s="105"/>
      <c r="HD191" s="105"/>
      <c r="HE191" s="105"/>
      <c r="HF191" s="105"/>
      <c r="HG191" s="105"/>
      <c r="HH191" s="105"/>
      <c r="HI191" s="105"/>
      <c r="HJ191" s="105"/>
      <c r="HK191" s="105"/>
      <c r="HL191" s="105"/>
      <c r="HM191" s="105"/>
      <c r="HN191" s="105"/>
      <c r="HO191" s="105"/>
      <c r="HP191" s="105"/>
      <c r="HQ191" s="105"/>
      <c r="HR191" s="105"/>
      <c r="HS191" s="105"/>
      <c r="HT191" s="105"/>
      <c r="HU191" s="105"/>
    </row>
    <row r="192" spans="1:229" ht="12" customHeight="1" x14ac:dyDescent="0.25">
      <c r="A192" s="94"/>
      <c r="B192" s="94"/>
      <c r="C192" s="94"/>
      <c r="D192" s="94"/>
      <c r="E192" s="94"/>
      <c r="F192" s="94"/>
      <c r="G192" s="94"/>
      <c r="H192" s="94"/>
      <c r="I192" s="94"/>
      <c r="J192" s="94"/>
      <c r="K192" s="94"/>
      <c r="L192" s="94"/>
      <c r="M192" s="94"/>
      <c r="N192" s="94"/>
      <c r="O192" s="94"/>
      <c r="P192" s="94"/>
      <c r="Q192" s="94"/>
      <c r="R192" s="94"/>
      <c r="S192" s="94"/>
      <c r="T192" s="94"/>
      <c r="U192" s="94"/>
      <c r="V192" s="94"/>
      <c r="W192" s="94"/>
      <c r="X192" s="94"/>
      <c r="Y192" s="94"/>
      <c r="Z192" s="94"/>
      <c r="AA192" s="94"/>
      <c r="AB192" s="94"/>
      <c r="AC192" s="94"/>
      <c r="AD192" s="94"/>
      <c r="AE192" s="94"/>
      <c r="AF192" s="94"/>
      <c r="AG192" s="94"/>
      <c r="AH192" s="94"/>
      <c r="AI192" s="94"/>
      <c r="AJ192" s="94"/>
      <c r="AK192" s="94"/>
      <c r="AL192" s="94"/>
      <c r="AM192" s="94"/>
      <c r="AN192" s="94"/>
      <c r="AO192" s="94"/>
      <c r="AP192" s="94"/>
      <c r="AQ192" s="94"/>
      <c r="AR192" s="94"/>
      <c r="AS192" s="94"/>
      <c r="AT192" s="94"/>
      <c r="AU192" s="94"/>
      <c r="AV192" s="104"/>
      <c r="AW192" s="104"/>
      <c r="AX192" s="104"/>
      <c r="AY192" s="104"/>
      <c r="AZ192" s="104"/>
      <c r="BA192" s="104"/>
      <c r="BB192" s="104"/>
      <c r="BC192" s="104"/>
      <c r="BD192" s="104"/>
      <c r="BE192" s="104"/>
      <c r="BF192" s="104"/>
      <c r="BG192" s="104"/>
      <c r="BH192" s="105"/>
      <c r="BI192" s="105"/>
      <c r="BJ192" s="105"/>
      <c r="BK192" s="105"/>
      <c r="BL192" s="105"/>
      <c r="BM192" s="105"/>
      <c r="BN192" s="105"/>
      <c r="BO192" s="105"/>
      <c r="BP192" s="105"/>
      <c r="BQ192" s="105"/>
      <c r="BR192" s="105"/>
      <c r="BS192" s="105"/>
      <c r="BT192" s="105"/>
      <c r="BU192" s="105"/>
      <c r="BV192" s="105"/>
      <c r="BW192" s="105"/>
      <c r="BX192" s="105"/>
      <c r="BY192" s="105"/>
      <c r="BZ192" s="105"/>
      <c r="CA192" s="105"/>
      <c r="CB192" s="105"/>
      <c r="CC192" s="105"/>
      <c r="CD192" s="105"/>
      <c r="CE192" s="105"/>
      <c r="CF192" s="105"/>
      <c r="CG192" s="105"/>
      <c r="CH192" s="105"/>
      <c r="CI192" s="105"/>
      <c r="CJ192" s="105"/>
      <c r="CK192" s="105"/>
      <c r="CL192" s="105"/>
      <c r="CM192" s="105"/>
      <c r="CN192" s="105"/>
      <c r="CO192" s="105"/>
      <c r="CP192" s="105"/>
      <c r="CQ192" s="105"/>
      <c r="CR192" s="105"/>
      <c r="CS192" s="105"/>
      <c r="CT192" s="105"/>
      <c r="CU192" s="105"/>
      <c r="CV192" s="105"/>
      <c r="CW192" s="105"/>
      <c r="CX192" s="105"/>
      <c r="CY192" s="105"/>
      <c r="CZ192" s="105"/>
      <c r="DA192" s="105"/>
      <c r="DB192" s="105"/>
      <c r="DC192" s="105"/>
      <c r="DD192" s="105"/>
      <c r="DE192" s="105"/>
      <c r="DF192" s="105"/>
      <c r="DG192" s="105"/>
      <c r="DH192" s="105"/>
      <c r="DI192" s="105"/>
      <c r="DJ192" s="105"/>
      <c r="DK192" s="105"/>
      <c r="DL192" s="105"/>
      <c r="DM192" s="105"/>
      <c r="DN192" s="105"/>
      <c r="DO192" s="105"/>
      <c r="DP192" s="105"/>
      <c r="DQ192" s="105"/>
      <c r="DR192" s="105"/>
      <c r="DS192" s="105"/>
      <c r="DT192" s="105"/>
      <c r="DU192" s="105"/>
      <c r="DV192" s="105"/>
      <c r="DW192" s="105"/>
      <c r="DX192" s="105"/>
      <c r="DY192" s="105"/>
      <c r="DZ192" s="105"/>
      <c r="EA192" s="105"/>
      <c r="EB192" s="105"/>
      <c r="EC192" s="105"/>
      <c r="ED192" s="105"/>
      <c r="EE192" s="105"/>
      <c r="EF192" s="105"/>
      <c r="EG192" s="105"/>
      <c r="EH192" s="105"/>
      <c r="EI192" s="105"/>
      <c r="EJ192" s="105"/>
      <c r="EK192" s="105"/>
      <c r="EL192" s="105"/>
      <c r="EM192" s="105"/>
      <c r="EN192" s="105"/>
      <c r="EO192" s="105"/>
      <c r="EP192" s="105"/>
      <c r="EQ192" s="105"/>
      <c r="ER192" s="105"/>
      <c r="ES192" s="105"/>
      <c r="ET192" s="105"/>
      <c r="EU192" s="105"/>
      <c r="EV192" s="105"/>
      <c r="EW192" s="105"/>
      <c r="EX192" s="105"/>
      <c r="EY192" s="105"/>
      <c r="EZ192" s="105"/>
      <c r="FA192" s="105"/>
      <c r="FB192" s="105"/>
      <c r="FC192" s="105"/>
      <c r="FD192" s="105"/>
      <c r="FE192" s="105"/>
      <c r="FF192" s="105"/>
      <c r="FG192" s="105"/>
      <c r="FH192" s="105"/>
      <c r="FI192" s="105"/>
      <c r="FJ192" s="105"/>
      <c r="FK192" s="105"/>
      <c r="FL192" s="105"/>
      <c r="FM192" s="105"/>
      <c r="FN192" s="105"/>
      <c r="FO192" s="105"/>
      <c r="FP192" s="105"/>
      <c r="FQ192" s="105"/>
      <c r="FR192" s="105"/>
      <c r="FS192" s="105"/>
      <c r="FT192" s="105"/>
      <c r="FU192" s="105"/>
      <c r="FV192" s="105"/>
      <c r="FW192" s="105"/>
      <c r="FX192" s="105"/>
      <c r="FY192" s="105"/>
      <c r="FZ192" s="105"/>
      <c r="GA192" s="105"/>
      <c r="GB192" s="105"/>
      <c r="GC192" s="105"/>
      <c r="GD192" s="105"/>
      <c r="GE192" s="105"/>
      <c r="GF192" s="105"/>
      <c r="GG192" s="105"/>
      <c r="GH192" s="105"/>
      <c r="GI192" s="105"/>
      <c r="GJ192" s="105"/>
      <c r="GK192" s="105"/>
      <c r="GL192" s="105"/>
      <c r="GM192" s="105"/>
      <c r="GN192" s="105"/>
      <c r="GO192" s="105"/>
      <c r="GP192" s="105"/>
      <c r="GQ192" s="105"/>
      <c r="GR192" s="105"/>
      <c r="GS192" s="105"/>
      <c r="GT192" s="105"/>
      <c r="GU192" s="105"/>
      <c r="GV192" s="105"/>
      <c r="GW192" s="105"/>
      <c r="GX192" s="105"/>
      <c r="GY192" s="105"/>
      <c r="GZ192" s="105"/>
      <c r="HA192" s="105"/>
      <c r="HB192" s="105"/>
      <c r="HC192" s="105"/>
      <c r="HD192" s="105"/>
      <c r="HE192" s="105"/>
      <c r="HF192" s="105"/>
      <c r="HG192" s="105"/>
      <c r="HH192" s="105"/>
      <c r="HI192" s="105"/>
      <c r="HJ192" s="105"/>
      <c r="HK192" s="105"/>
      <c r="HL192" s="105"/>
      <c r="HM192" s="105"/>
      <c r="HN192" s="105"/>
      <c r="HO192" s="105"/>
      <c r="HP192" s="105"/>
      <c r="HQ192" s="105"/>
      <c r="HR192" s="105"/>
      <c r="HS192" s="105"/>
      <c r="HT192" s="105"/>
      <c r="HU192" s="105"/>
    </row>
    <row r="193" spans="1:229" ht="12" customHeight="1" x14ac:dyDescent="0.25">
      <c r="A193" s="94"/>
      <c r="B193" s="94"/>
      <c r="C193" s="94"/>
      <c r="D193" s="94"/>
      <c r="E193" s="94"/>
      <c r="F193" s="94"/>
      <c r="G193" s="94"/>
      <c r="H193" s="94"/>
      <c r="I193" s="94"/>
      <c r="J193" s="94"/>
      <c r="K193" s="94"/>
      <c r="L193" s="94"/>
      <c r="M193" s="94"/>
      <c r="N193" s="94"/>
      <c r="O193" s="94"/>
      <c r="P193" s="94"/>
      <c r="Q193" s="94"/>
      <c r="R193" s="94"/>
      <c r="S193" s="94"/>
      <c r="T193" s="94"/>
      <c r="U193" s="94"/>
      <c r="V193" s="94"/>
      <c r="W193" s="94"/>
      <c r="X193" s="94"/>
      <c r="Y193" s="94"/>
      <c r="Z193" s="94"/>
      <c r="AA193" s="94"/>
      <c r="AB193" s="94"/>
      <c r="AC193" s="94"/>
      <c r="AD193" s="94"/>
      <c r="AE193" s="94"/>
      <c r="AF193" s="94"/>
      <c r="AG193" s="94"/>
      <c r="AH193" s="94"/>
      <c r="AI193" s="94"/>
      <c r="AJ193" s="94"/>
      <c r="AK193" s="94"/>
      <c r="AL193" s="94"/>
      <c r="AM193" s="94"/>
      <c r="AN193" s="94"/>
      <c r="AO193" s="94"/>
      <c r="AP193" s="94"/>
      <c r="AQ193" s="94"/>
      <c r="AR193" s="94"/>
      <c r="AS193" s="94"/>
      <c r="AT193" s="94"/>
      <c r="AU193" s="94"/>
      <c r="AV193" s="104"/>
      <c r="AW193" s="104"/>
      <c r="AX193" s="104"/>
      <c r="AY193" s="104"/>
      <c r="AZ193" s="104"/>
      <c r="BA193" s="104"/>
      <c r="BB193" s="104"/>
      <c r="BC193" s="104"/>
      <c r="BD193" s="104"/>
      <c r="BE193" s="104"/>
      <c r="BF193" s="104"/>
      <c r="BG193" s="104"/>
      <c r="BH193" s="105"/>
      <c r="BI193" s="105"/>
      <c r="BJ193" s="105"/>
      <c r="BK193" s="105"/>
      <c r="BL193" s="105"/>
      <c r="BM193" s="105"/>
      <c r="BN193" s="105"/>
      <c r="BO193" s="105"/>
      <c r="BP193" s="105"/>
      <c r="BQ193" s="105"/>
      <c r="BR193" s="105"/>
      <c r="BS193" s="105"/>
      <c r="BT193" s="105"/>
      <c r="BU193" s="105"/>
      <c r="BV193" s="105"/>
      <c r="BW193" s="105"/>
      <c r="BX193" s="105"/>
      <c r="BY193" s="105"/>
      <c r="BZ193" s="105"/>
      <c r="CA193" s="105"/>
      <c r="CB193" s="105"/>
      <c r="CC193" s="105"/>
      <c r="CD193" s="105"/>
      <c r="CE193" s="105"/>
      <c r="CF193" s="105"/>
      <c r="CG193" s="105"/>
      <c r="CH193" s="105"/>
      <c r="CI193" s="105"/>
      <c r="CJ193" s="105"/>
      <c r="CK193" s="105"/>
      <c r="CL193" s="105"/>
      <c r="CM193" s="105"/>
      <c r="CN193" s="105"/>
      <c r="CO193" s="105"/>
      <c r="CP193" s="105"/>
      <c r="CQ193" s="105"/>
      <c r="CR193" s="105"/>
      <c r="CS193" s="105"/>
      <c r="CT193" s="105"/>
      <c r="CU193" s="105"/>
      <c r="CV193" s="105"/>
      <c r="CW193" s="105"/>
      <c r="CX193" s="105"/>
      <c r="CY193" s="105"/>
      <c r="CZ193" s="105"/>
      <c r="DA193" s="105"/>
      <c r="DB193" s="105"/>
      <c r="DC193" s="105"/>
      <c r="DD193" s="105"/>
      <c r="DE193" s="105"/>
      <c r="DF193" s="105"/>
      <c r="DG193" s="105"/>
      <c r="DH193" s="105"/>
      <c r="DI193" s="105"/>
      <c r="DJ193" s="105"/>
      <c r="DK193" s="105"/>
      <c r="DL193" s="105"/>
      <c r="DM193" s="105"/>
      <c r="DN193" s="105"/>
      <c r="DO193" s="105"/>
      <c r="DP193" s="105"/>
      <c r="DQ193" s="105"/>
      <c r="DR193" s="105"/>
      <c r="DS193" s="105"/>
      <c r="DT193" s="105"/>
      <c r="DU193" s="105"/>
      <c r="DV193" s="105"/>
      <c r="DW193" s="105"/>
      <c r="DX193" s="105"/>
      <c r="DY193" s="105"/>
      <c r="DZ193" s="105"/>
      <c r="EA193" s="105"/>
      <c r="EB193" s="105"/>
      <c r="EC193" s="105"/>
      <c r="ED193" s="105"/>
      <c r="EE193" s="105"/>
      <c r="EF193" s="105"/>
      <c r="EG193" s="105"/>
      <c r="EH193" s="105"/>
      <c r="EI193" s="105"/>
      <c r="EJ193" s="105"/>
      <c r="EK193" s="105"/>
      <c r="EL193" s="105"/>
      <c r="EM193" s="105"/>
      <c r="EN193" s="105"/>
      <c r="EO193" s="105"/>
      <c r="EP193" s="105"/>
      <c r="EQ193" s="105"/>
      <c r="ER193" s="105"/>
      <c r="ES193" s="105"/>
      <c r="ET193" s="105"/>
      <c r="EU193" s="105"/>
      <c r="EV193" s="105"/>
      <c r="EW193" s="105"/>
      <c r="EX193" s="105"/>
      <c r="EY193" s="105"/>
      <c r="EZ193" s="105"/>
      <c r="FA193" s="105"/>
      <c r="FB193" s="105"/>
      <c r="FC193" s="105"/>
      <c r="FD193" s="105"/>
      <c r="FE193" s="105"/>
      <c r="FF193" s="105"/>
      <c r="FG193" s="105"/>
      <c r="FH193" s="105"/>
      <c r="FI193" s="105"/>
      <c r="FJ193" s="105"/>
      <c r="FK193" s="105"/>
      <c r="FL193" s="105"/>
      <c r="FM193" s="105"/>
      <c r="FN193" s="105"/>
      <c r="FO193" s="105"/>
      <c r="FP193" s="105"/>
      <c r="FQ193" s="105"/>
      <c r="FR193" s="105"/>
      <c r="FS193" s="105"/>
      <c r="FT193" s="105"/>
      <c r="FU193" s="105"/>
      <c r="FV193" s="105"/>
      <c r="FW193" s="105"/>
      <c r="FX193" s="105"/>
      <c r="FY193" s="105"/>
      <c r="FZ193" s="105"/>
      <c r="GA193" s="105"/>
      <c r="GB193" s="105"/>
      <c r="GC193" s="105"/>
      <c r="GD193" s="105"/>
      <c r="GE193" s="105"/>
      <c r="GF193" s="105"/>
      <c r="GG193" s="105"/>
      <c r="GH193" s="105"/>
      <c r="GI193" s="105"/>
      <c r="GJ193" s="105"/>
      <c r="GK193" s="105"/>
      <c r="GL193" s="105"/>
      <c r="GM193" s="105"/>
      <c r="GN193" s="105"/>
      <c r="GO193" s="105"/>
      <c r="GP193" s="105"/>
      <c r="GQ193" s="105"/>
      <c r="GR193" s="105"/>
      <c r="GS193" s="105"/>
      <c r="GT193" s="105"/>
      <c r="GU193" s="105"/>
      <c r="GV193" s="105"/>
      <c r="GW193" s="105"/>
      <c r="GX193" s="105"/>
      <c r="GY193" s="105"/>
      <c r="GZ193" s="105"/>
      <c r="HA193" s="105"/>
      <c r="HB193" s="105"/>
      <c r="HC193" s="105"/>
      <c r="HD193" s="105"/>
      <c r="HE193" s="105"/>
      <c r="HF193" s="105"/>
      <c r="HG193" s="105"/>
      <c r="HH193" s="105"/>
      <c r="HI193" s="105"/>
      <c r="HJ193" s="105"/>
      <c r="HK193" s="105"/>
      <c r="HL193" s="105"/>
      <c r="HM193" s="105"/>
      <c r="HN193" s="105"/>
      <c r="HO193" s="105"/>
      <c r="HP193" s="105"/>
      <c r="HQ193" s="105"/>
      <c r="HR193" s="105"/>
      <c r="HS193" s="105"/>
      <c r="HT193" s="105"/>
      <c r="HU193" s="105"/>
    </row>
    <row r="194" spans="1:229" ht="12" customHeight="1" x14ac:dyDescent="0.25">
      <c r="A194" s="94"/>
      <c r="B194" s="94"/>
      <c r="C194" s="94"/>
      <c r="D194" s="94"/>
      <c r="E194" s="94"/>
      <c r="F194" s="94"/>
      <c r="G194" s="94"/>
      <c r="H194" s="94"/>
      <c r="I194" s="94"/>
      <c r="J194" s="94"/>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4"/>
      <c r="AR194" s="94"/>
      <c r="AS194" s="94"/>
      <c r="AT194" s="94"/>
      <c r="AU194" s="94"/>
      <c r="AV194" s="104"/>
      <c r="AW194" s="104"/>
      <c r="AX194" s="104"/>
      <c r="AY194" s="104"/>
      <c r="AZ194" s="104"/>
      <c r="BA194" s="104"/>
      <c r="BB194" s="104"/>
      <c r="BC194" s="104"/>
      <c r="BD194" s="104"/>
      <c r="BE194" s="104"/>
      <c r="BF194" s="104"/>
      <c r="BG194" s="104"/>
      <c r="BH194" s="105"/>
      <c r="BI194" s="105"/>
      <c r="BJ194" s="105"/>
      <c r="BK194" s="105"/>
      <c r="BL194" s="105"/>
      <c r="BM194" s="105"/>
      <c r="BN194" s="105"/>
      <c r="BO194" s="105"/>
      <c r="BP194" s="105"/>
      <c r="BQ194" s="105"/>
      <c r="BR194" s="105"/>
      <c r="BS194" s="105"/>
      <c r="BT194" s="105"/>
      <c r="BU194" s="105"/>
      <c r="BV194" s="105"/>
      <c r="BW194" s="105"/>
      <c r="BX194" s="105"/>
      <c r="BY194" s="105"/>
      <c r="BZ194" s="105"/>
      <c r="CA194" s="105"/>
      <c r="CB194" s="105"/>
      <c r="CC194" s="105"/>
      <c r="CD194" s="105"/>
      <c r="CE194" s="105"/>
      <c r="CF194" s="105"/>
      <c r="CG194" s="105"/>
      <c r="CH194" s="105"/>
      <c r="CI194" s="105"/>
      <c r="CJ194" s="105"/>
      <c r="CK194" s="105"/>
      <c r="CL194" s="105"/>
      <c r="CM194" s="105"/>
      <c r="CN194" s="105"/>
      <c r="CO194" s="105"/>
      <c r="CP194" s="105"/>
      <c r="CQ194" s="105"/>
      <c r="CR194" s="105"/>
      <c r="CS194" s="105"/>
      <c r="CT194" s="105"/>
      <c r="CU194" s="105"/>
      <c r="CV194" s="105"/>
      <c r="CW194" s="105"/>
      <c r="CX194" s="105"/>
      <c r="CY194" s="105"/>
      <c r="CZ194" s="105"/>
      <c r="DA194" s="105"/>
      <c r="DB194" s="105"/>
      <c r="DC194" s="105"/>
      <c r="DD194" s="105"/>
      <c r="DE194" s="105"/>
      <c r="DF194" s="105"/>
      <c r="DG194" s="105"/>
      <c r="DH194" s="105"/>
      <c r="DI194" s="105"/>
      <c r="DJ194" s="105"/>
      <c r="DK194" s="105"/>
      <c r="DL194" s="105"/>
      <c r="DM194" s="105"/>
      <c r="DN194" s="105"/>
      <c r="DO194" s="105"/>
      <c r="DP194" s="105"/>
      <c r="DQ194" s="105"/>
      <c r="DR194" s="105"/>
      <c r="DS194" s="105"/>
      <c r="DT194" s="105"/>
      <c r="DU194" s="105"/>
      <c r="DV194" s="105"/>
      <c r="DW194" s="105"/>
      <c r="DX194" s="105"/>
      <c r="DY194" s="105"/>
      <c r="DZ194" s="105"/>
      <c r="EA194" s="105"/>
      <c r="EB194" s="105"/>
      <c r="EC194" s="105"/>
      <c r="ED194" s="105"/>
      <c r="EE194" s="105"/>
      <c r="EF194" s="105"/>
      <c r="EG194" s="105"/>
      <c r="EH194" s="105"/>
      <c r="EI194" s="105"/>
      <c r="EJ194" s="105"/>
      <c r="EK194" s="105"/>
      <c r="EL194" s="105"/>
      <c r="EM194" s="105"/>
      <c r="EN194" s="105"/>
      <c r="EO194" s="105"/>
      <c r="EP194" s="105"/>
      <c r="EQ194" s="105"/>
      <c r="ER194" s="105"/>
      <c r="ES194" s="105"/>
      <c r="ET194" s="105"/>
      <c r="EU194" s="105"/>
      <c r="EV194" s="105"/>
      <c r="EW194" s="105"/>
      <c r="EX194" s="105"/>
      <c r="EY194" s="105"/>
      <c r="EZ194" s="105"/>
      <c r="FA194" s="105"/>
      <c r="FB194" s="105"/>
      <c r="FC194" s="105"/>
      <c r="FD194" s="105"/>
      <c r="FE194" s="105"/>
      <c r="FF194" s="105"/>
      <c r="FG194" s="105"/>
      <c r="FH194" s="105"/>
      <c r="FI194" s="105"/>
      <c r="FJ194" s="105"/>
      <c r="FK194" s="105"/>
      <c r="FL194" s="105"/>
      <c r="FM194" s="105"/>
      <c r="FN194" s="105"/>
      <c r="FO194" s="105"/>
      <c r="FP194" s="105"/>
      <c r="FQ194" s="105"/>
      <c r="FR194" s="105"/>
      <c r="FS194" s="105"/>
      <c r="FT194" s="105"/>
      <c r="FU194" s="105"/>
      <c r="FV194" s="105"/>
      <c r="FW194" s="105"/>
      <c r="FX194" s="105"/>
      <c r="FY194" s="105"/>
      <c r="FZ194" s="105"/>
      <c r="GA194" s="105"/>
      <c r="GB194" s="105"/>
      <c r="GC194" s="105"/>
      <c r="GD194" s="105"/>
      <c r="GE194" s="105"/>
      <c r="GF194" s="105"/>
      <c r="GG194" s="105"/>
      <c r="GH194" s="105"/>
      <c r="GI194" s="105"/>
      <c r="GJ194" s="105"/>
      <c r="GK194" s="105"/>
      <c r="GL194" s="105"/>
      <c r="GM194" s="105"/>
      <c r="GN194" s="105"/>
      <c r="GO194" s="105"/>
      <c r="GP194" s="105"/>
      <c r="GQ194" s="105"/>
      <c r="GR194" s="105"/>
      <c r="GS194" s="105"/>
      <c r="GT194" s="105"/>
      <c r="GU194" s="105"/>
      <c r="GV194" s="105"/>
      <c r="GW194" s="105"/>
      <c r="GX194" s="105"/>
      <c r="GY194" s="105"/>
      <c r="GZ194" s="105"/>
      <c r="HA194" s="105"/>
      <c r="HB194" s="105"/>
      <c r="HC194" s="105"/>
      <c r="HD194" s="105"/>
      <c r="HE194" s="105"/>
      <c r="HF194" s="105"/>
      <c r="HG194" s="105"/>
      <c r="HH194" s="105"/>
      <c r="HI194" s="105"/>
      <c r="HJ194" s="105"/>
      <c r="HK194" s="105"/>
      <c r="HL194" s="105"/>
      <c r="HM194" s="105"/>
      <c r="HN194" s="105"/>
      <c r="HO194" s="105"/>
      <c r="HP194" s="105"/>
      <c r="HQ194" s="105"/>
      <c r="HR194" s="105"/>
      <c r="HS194" s="105"/>
      <c r="HT194" s="105"/>
      <c r="HU194" s="105"/>
    </row>
    <row r="195" spans="1:229" ht="12" customHeight="1" x14ac:dyDescent="0.25">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104"/>
      <c r="AW195" s="104"/>
      <c r="AX195" s="104"/>
      <c r="AY195" s="104"/>
      <c r="AZ195" s="104"/>
      <c r="BA195" s="104"/>
      <c r="BB195" s="104"/>
      <c r="BC195" s="104"/>
      <c r="BD195" s="104"/>
      <c r="BE195" s="104"/>
      <c r="BF195" s="104"/>
      <c r="BG195" s="104"/>
      <c r="BH195" s="105"/>
      <c r="BI195" s="105"/>
      <c r="BJ195" s="105"/>
      <c r="BK195" s="105"/>
      <c r="BL195" s="105"/>
      <c r="BM195" s="105"/>
      <c r="BN195" s="105"/>
      <c r="BO195" s="105"/>
      <c r="BP195" s="105"/>
      <c r="BQ195" s="105"/>
      <c r="BR195" s="105"/>
      <c r="BS195" s="105"/>
      <c r="BT195" s="105"/>
      <c r="BU195" s="105"/>
      <c r="BV195" s="105"/>
      <c r="BW195" s="105"/>
      <c r="BX195" s="105"/>
      <c r="BY195" s="105"/>
      <c r="BZ195" s="105"/>
      <c r="CA195" s="105"/>
      <c r="CB195" s="105"/>
      <c r="CC195" s="105"/>
      <c r="CD195" s="105"/>
      <c r="CE195" s="105"/>
      <c r="CF195" s="105"/>
      <c r="CG195" s="105"/>
      <c r="CH195" s="105"/>
      <c r="CI195" s="105"/>
      <c r="CJ195" s="105"/>
      <c r="CK195" s="105"/>
      <c r="CL195" s="105"/>
      <c r="CM195" s="105"/>
      <c r="CN195" s="105"/>
      <c r="CO195" s="105"/>
      <c r="CP195" s="105"/>
      <c r="CQ195" s="105"/>
      <c r="CR195" s="105"/>
      <c r="CS195" s="105"/>
      <c r="CT195" s="105"/>
      <c r="CU195" s="105"/>
      <c r="CV195" s="105"/>
      <c r="CW195" s="105"/>
      <c r="CX195" s="105"/>
      <c r="CY195" s="105"/>
      <c r="CZ195" s="105"/>
      <c r="DA195" s="105"/>
      <c r="DB195" s="105"/>
      <c r="DC195" s="105"/>
      <c r="DD195" s="105"/>
      <c r="DE195" s="105"/>
      <c r="DF195" s="105"/>
      <c r="DG195" s="105"/>
      <c r="DH195" s="105"/>
      <c r="DI195" s="105"/>
      <c r="DJ195" s="105"/>
      <c r="DK195" s="105"/>
      <c r="DL195" s="105"/>
      <c r="DM195" s="105"/>
      <c r="DN195" s="105"/>
      <c r="DO195" s="105"/>
      <c r="DP195" s="105"/>
      <c r="DQ195" s="105"/>
      <c r="DR195" s="105"/>
      <c r="DS195" s="105"/>
      <c r="DT195" s="105"/>
      <c r="DU195" s="105"/>
      <c r="DV195" s="105"/>
      <c r="DW195" s="105"/>
      <c r="DX195" s="105"/>
      <c r="DY195" s="105"/>
      <c r="DZ195" s="105"/>
      <c r="EA195" s="105"/>
      <c r="EB195" s="105"/>
      <c r="EC195" s="105"/>
      <c r="ED195" s="105"/>
      <c r="EE195" s="105"/>
      <c r="EF195" s="105"/>
      <c r="EG195" s="105"/>
      <c r="EH195" s="105"/>
      <c r="EI195" s="105"/>
      <c r="EJ195" s="105"/>
      <c r="EK195" s="105"/>
      <c r="EL195" s="105"/>
      <c r="EM195" s="105"/>
      <c r="EN195" s="105"/>
      <c r="EO195" s="105"/>
      <c r="EP195" s="105"/>
      <c r="EQ195" s="105"/>
      <c r="ER195" s="105"/>
      <c r="ES195" s="105"/>
      <c r="ET195" s="105"/>
      <c r="EU195" s="105"/>
      <c r="EV195" s="105"/>
      <c r="EW195" s="105"/>
      <c r="EX195" s="105"/>
      <c r="EY195" s="105"/>
      <c r="EZ195" s="105"/>
      <c r="FA195" s="105"/>
      <c r="FB195" s="105"/>
      <c r="FC195" s="105"/>
      <c r="FD195" s="105"/>
      <c r="FE195" s="105"/>
      <c r="FF195" s="105"/>
      <c r="FG195" s="105"/>
      <c r="FH195" s="105"/>
      <c r="FI195" s="105"/>
      <c r="FJ195" s="105"/>
      <c r="FK195" s="105"/>
      <c r="FL195" s="105"/>
      <c r="FM195" s="105"/>
      <c r="FN195" s="105"/>
      <c r="FO195" s="105"/>
      <c r="FP195" s="105"/>
      <c r="FQ195" s="105"/>
      <c r="FR195" s="105"/>
      <c r="FS195" s="105"/>
      <c r="FT195" s="105"/>
      <c r="FU195" s="105"/>
      <c r="FV195" s="105"/>
      <c r="FW195" s="105"/>
      <c r="FX195" s="105"/>
      <c r="FY195" s="105"/>
      <c r="FZ195" s="105"/>
      <c r="GA195" s="105"/>
      <c r="GB195" s="105"/>
      <c r="GC195" s="105"/>
      <c r="GD195" s="105"/>
      <c r="GE195" s="105"/>
      <c r="GF195" s="105"/>
      <c r="GG195" s="105"/>
      <c r="GH195" s="105"/>
      <c r="GI195" s="105"/>
      <c r="GJ195" s="105"/>
      <c r="GK195" s="105"/>
      <c r="GL195" s="105"/>
      <c r="GM195" s="105"/>
      <c r="GN195" s="105"/>
      <c r="GO195" s="105"/>
      <c r="GP195" s="105"/>
      <c r="GQ195" s="105"/>
      <c r="GR195" s="105"/>
      <c r="GS195" s="105"/>
      <c r="GT195" s="105"/>
      <c r="GU195" s="105"/>
      <c r="GV195" s="105"/>
      <c r="GW195" s="105"/>
      <c r="GX195" s="105"/>
      <c r="GY195" s="105"/>
      <c r="GZ195" s="105"/>
      <c r="HA195" s="105"/>
      <c r="HB195" s="105"/>
      <c r="HC195" s="105"/>
      <c r="HD195" s="105"/>
      <c r="HE195" s="105"/>
      <c r="HF195" s="105"/>
      <c r="HG195" s="105"/>
      <c r="HH195" s="105"/>
      <c r="HI195" s="105"/>
      <c r="HJ195" s="105"/>
      <c r="HK195" s="105"/>
      <c r="HL195" s="105"/>
      <c r="HM195" s="105"/>
      <c r="HN195" s="105"/>
      <c r="HO195" s="105"/>
      <c r="HP195" s="105"/>
      <c r="HQ195" s="105"/>
      <c r="HR195" s="105"/>
      <c r="HS195" s="105"/>
      <c r="HT195" s="105"/>
      <c r="HU195" s="105"/>
    </row>
    <row r="196" spans="1:229" ht="12" customHeight="1" x14ac:dyDescent="0.25">
      <c r="A196" s="94"/>
      <c r="B196" s="94"/>
      <c r="C196" s="94"/>
      <c r="D196" s="94"/>
      <c r="E196" s="94"/>
      <c r="F196" s="94"/>
      <c r="G196" s="94"/>
      <c r="H196" s="94"/>
      <c r="I196" s="94"/>
      <c r="J196" s="94"/>
      <c r="K196" s="94"/>
      <c r="L196" s="94"/>
      <c r="M196" s="94"/>
      <c r="N196" s="94"/>
      <c r="O196" s="94"/>
      <c r="P196" s="94"/>
      <c r="Q196" s="94"/>
      <c r="R196" s="94"/>
      <c r="S196" s="94"/>
      <c r="T196" s="94"/>
      <c r="U196" s="94"/>
      <c r="V196" s="94"/>
      <c r="W196" s="94"/>
      <c r="X196" s="94"/>
      <c r="Y196" s="94"/>
      <c r="Z196" s="94"/>
      <c r="AA196" s="94"/>
      <c r="AB196" s="94"/>
      <c r="AC196" s="94"/>
      <c r="AD196" s="94"/>
      <c r="AE196" s="94"/>
      <c r="AF196" s="94"/>
      <c r="AG196" s="94"/>
      <c r="AH196" s="94"/>
      <c r="AI196" s="94"/>
      <c r="AJ196" s="94"/>
      <c r="AK196" s="94"/>
      <c r="AL196" s="94"/>
      <c r="AM196" s="94"/>
      <c r="AN196" s="94"/>
      <c r="AO196" s="94"/>
      <c r="AP196" s="94"/>
      <c r="AQ196" s="94"/>
      <c r="AR196" s="94"/>
      <c r="AS196" s="94"/>
      <c r="AT196" s="94"/>
      <c r="AU196" s="94"/>
      <c r="AV196" s="104"/>
      <c r="AW196" s="104"/>
      <c r="AX196" s="104"/>
      <c r="AY196" s="104"/>
      <c r="AZ196" s="104"/>
      <c r="BA196" s="104"/>
      <c r="BB196" s="104"/>
      <c r="BC196" s="104"/>
      <c r="BD196" s="104"/>
      <c r="BE196" s="104"/>
      <c r="BF196" s="104"/>
      <c r="BG196" s="104"/>
      <c r="BH196" s="105"/>
      <c r="BI196" s="105"/>
      <c r="BJ196" s="105"/>
      <c r="BK196" s="105"/>
      <c r="BL196" s="105"/>
      <c r="BM196" s="105"/>
      <c r="BN196" s="105"/>
      <c r="BO196" s="105"/>
      <c r="BP196" s="105"/>
      <c r="BQ196" s="105"/>
      <c r="BR196" s="105"/>
      <c r="BS196" s="105"/>
      <c r="BT196" s="105"/>
      <c r="BU196" s="105"/>
      <c r="BV196" s="105"/>
      <c r="BW196" s="105"/>
      <c r="BX196" s="105"/>
      <c r="BY196" s="105"/>
      <c r="BZ196" s="105"/>
      <c r="CA196" s="105"/>
      <c r="CB196" s="105"/>
      <c r="CC196" s="105"/>
      <c r="CD196" s="105"/>
      <c r="CE196" s="105"/>
      <c r="CF196" s="105"/>
      <c r="CG196" s="105"/>
      <c r="CH196" s="105"/>
      <c r="CI196" s="105"/>
      <c r="CJ196" s="105"/>
      <c r="CK196" s="105"/>
      <c r="CL196" s="105"/>
      <c r="CM196" s="105"/>
      <c r="CN196" s="105"/>
      <c r="CO196" s="105"/>
      <c r="CP196" s="105"/>
      <c r="CQ196" s="105"/>
      <c r="CR196" s="105"/>
      <c r="CS196" s="105"/>
      <c r="CT196" s="105"/>
      <c r="CU196" s="105"/>
      <c r="CV196" s="105"/>
      <c r="CW196" s="105"/>
      <c r="CX196" s="105"/>
      <c r="CY196" s="105"/>
      <c r="CZ196" s="105"/>
      <c r="DA196" s="105"/>
      <c r="DB196" s="105"/>
      <c r="DC196" s="105"/>
      <c r="DD196" s="105"/>
      <c r="DE196" s="105"/>
      <c r="DF196" s="105"/>
      <c r="DG196" s="105"/>
      <c r="DH196" s="105"/>
      <c r="DI196" s="105"/>
      <c r="DJ196" s="105"/>
      <c r="DK196" s="105"/>
      <c r="DL196" s="105"/>
      <c r="DM196" s="105"/>
      <c r="DN196" s="105"/>
      <c r="DO196" s="105"/>
      <c r="DP196" s="105"/>
      <c r="DQ196" s="105"/>
      <c r="DR196" s="105"/>
      <c r="DS196" s="105"/>
      <c r="DT196" s="105"/>
      <c r="DU196" s="105"/>
      <c r="DV196" s="105"/>
      <c r="DW196" s="105"/>
      <c r="DX196" s="105"/>
      <c r="DY196" s="105"/>
      <c r="DZ196" s="105"/>
      <c r="EA196" s="105"/>
      <c r="EB196" s="105"/>
      <c r="EC196" s="105"/>
      <c r="ED196" s="105"/>
      <c r="EE196" s="105"/>
      <c r="EF196" s="105"/>
      <c r="EG196" s="105"/>
      <c r="EH196" s="105"/>
      <c r="EI196" s="105"/>
      <c r="EJ196" s="105"/>
      <c r="EK196" s="105"/>
      <c r="EL196" s="105"/>
      <c r="EM196" s="105"/>
      <c r="EN196" s="105"/>
      <c r="EO196" s="105"/>
      <c r="EP196" s="105"/>
      <c r="EQ196" s="105"/>
      <c r="ER196" s="105"/>
      <c r="ES196" s="105"/>
      <c r="ET196" s="105"/>
      <c r="EU196" s="105"/>
      <c r="EV196" s="105"/>
      <c r="EW196" s="105"/>
      <c r="EX196" s="105"/>
      <c r="EY196" s="105"/>
      <c r="EZ196" s="105"/>
      <c r="FA196" s="105"/>
      <c r="FB196" s="105"/>
      <c r="FC196" s="105"/>
      <c r="FD196" s="105"/>
      <c r="FE196" s="105"/>
      <c r="FF196" s="105"/>
      <c r="FG196" s="105"/>
      <c r="FH196" s="105"/>
      <c r="FI196" s="105"/>
      <c r="FJ196" s="105"/>
      <c r="FK196" s="105"/>
      <c r="FL196" s="105"/>
      <c r="FM196" s="105"/>
      <c r="FN196" s="105"/>
      <c r="FO196" s="105"/>
      <c r="FP196" s="105"/>
      <c r="FQ196" s="105"/>
      <c r="FR196" s="105"/>
      <c r="FS196" s="105"/>
      <c r="FT196" s="105"/>
      <c r="FU196" s="105"/>
      <c r="FV196" s="105"/>
      <c r="FW196" s="105"/>
      <c r="FX196" s="105"/>
      <c r="FY196" s="105"/>
      <c r="FZ196" s="105"/>
      <c r="GA196" s="105"/>
      <c r="GB196" s="105"/>
      <c r="GC196" s="105"/>
      <c r="GD196" s="105"/>
      <c r="GE196" s="105"/>
      <c r="GF196" s="105"/>
      <c r="GG196" s="105"/>
      <c r="GH196" s="105"/>
      <c r="GI196" s="105"/>
      <c r="GJ196" s="105"/>
      <c r="GK196" s="105"/>
      <c r="GL196" s="105"/>
      <c r="GM196" s="105"/>
      <c r="GN196" s="105"/>
      <c r="GO196" s="105"/>
      <c r="GP196" s="105"/>
      <c r="GQ196" s="105"/>
      <c r="GR196" s="105"/>
      <c r="GS196" s="105"/>
      <c r="GT196" s="105"/>
      <c r="GU196" s="105"/>
      <c r="GV196" s="105"/>
      <c r="GW196" s="105"/>
      <c r="GX196" s="105"/>
      <c r="GY196" s="105"/>
      <c r="GZ196" s="105"/>
      <c r="HA196" s="105"/>
      <c r="HB196" s="105"/>
      <c r="HC196" s="105"/>
      <c r="HD196" s="105"/>
      <c r="HE196" s="105"/>
      <c r="HF196" s="105"/>
      <c r="HG196" s="105"/>
      <c r="HH196" s="105"/>
      <c r="HI196" s="105"/>
      <c r="HJ196" s="105"/>
      <c r="HK196" s="105"/>
      <c r="HL196" s="105"/>
      <c r="HM196" s="105"/>
      <c r="HN196" s="105"/>
      <c r="HO196" s="105"/>
      <c r="HP196" s="105"/>
      <c r="HQ196" s="105"/>
      <c r="HR196" s="105"/>
      <c r="HS196" s="105"/>
      <c r="HT196" s="105"/>
      <c r="HU196" s="105"/>
    </row>
    <row r="197" spans="1:229" ht="12" customHeight="1" x14ac:dyDescent="0.25">
      <c r="A197" s="94"/>
      <c r="B197" s="94"/>
      <c r="C197" s="94"/>
      <c r="D197" s="94"/>
      <c r="E197" s="94"/>
      <c r="F197" s="94"/>
      <c r="G197" s="94"/>
      <c r="H197" s="94"/>
      <c r="I197" s="94"/>
      <c r="J197" s="94"/>
      <c r="K197" s="94"/>
      <c r="L197" s="94"/>
      <c r="M197" s="94"/>
      <c r="N197" s="94"/>
      <c r="O197" s="94"/>
      <c r="P197" s="94"/>
      <c r="Q197" s="94"/>
      <c r="R197" s="94"/>
      <c r="S197" s="94"/>
      <c r="T197" s="94"/>
      <c r="U197" s="94"/>
      <c r="V197" s="94"/>
      <c r="W197" s="94"/>
      <c r="X197" s="94"/>
      <c r="Y197" s="94"/>
      <c r="Z197" s="94"/>
      <c r="AA197" s="94"/>
      <c r="AB197" s="94"/>
      <c r="AC197" s="94"/>
      <c r="AD197" s="94"/>
      <c r="AE197" s="94"/>
      <c r="AF197" s="94"/>
      <c r="AG197" s="94"/>
      <c r="AH197" s="94"/>
      <c r="AI197" s="94"/>
      <c r="AJ197" s="94"/>
      <c r="AK197" s="94"/>
      <c r="AL197" s="94"/>
      <c r="AM197" s="94"/>
      <c r="AN197" s="94"/>
      <c r="AO197" s="94"/>
      <c r="AP197" s="94"/>
      <c r="AQ197" s="94"/>
      <c r="AR197" s="94"/>
      <c r="AS197" s="94"/>
      <c r="AT197" s="94"/>
      <c r="AU197" s="94"/>
      <c r="AV197" s="104"/>
      <c r="AW197" s="104"/>
      <c r="AX197" s="104"/>
      <c r="AY197" s="104"/>
      <c r="AZ197" s="104"/>
      <c r="BA197" s="104"/>
      <c r="BB197" s="104"/>
      <c r="BC197" s="104"/>
      <c r="BD197" s="104"/>
      <c r="BE197" s="104"/>
      <c r="BF197" s="104"/>
      <c r="BG197" s="104"/>
      <c r="BH197" s="105"/>
      <c r="BI197" s="105"/>
      <c r="BJ197" s="105"/>
      <c r="BK197" s="105"/>
      <c r="BL197" s="105"/>
      <c r="BM197" s="105"/>
      <c r="BN197" s="105"/>
      <c r="BO197" s="105"/>
      <c r="BP197" s="105"/>
      <c r="BQ197" s="105"/>
      <c r="BR197" s="105"/>
      <c r="BS197" s="105"/>
      <c r="BT197" s="105"/>
      <c r="BU197" s="105"/>
      <c r="BV197" s="105"/>
      <c r="BW197" s="105"/>
      <c r="BX197" s="105"/>
      <c r="BY197" s="105"/>
      <c r="BZ197" s="105"/>
      <c r="CA197" s="105"/>
      <c r="CB197" s="105"/>
      <c r="CC197" s="105"/>
      <c r="CD197" s="105"/>
      <c r="CE197" s="105"/>
      <c r="CF197" s="105"/>
      <c r="CG197" s="105"/>
      <c r="CH197" s="105"/>
      <c r="CI197" s="105"/>
      <c r="CJ197" s="105"/>
      <c r="CK197" s="105"/>
      <c r="CL197" s="105"/>
      <c r="CM197" s="105"/>
      <c r="CN197" s="105"/>
      <c r="CO197" s="105"/>
      <c r="CP197" s="105"/>
      <c r="CQ197" s="105"/>
      <c r="CR197" s="105"/>
      <c r="CS197" s="105"/>
      <c r="CT197" s="105"/>
      <c r="CU197" s="105"/>
      <c r="CV197" s="105"/>
      <c r="CW197" s="105"/>
      <c r="CX197" s="105"/>
      <c r="CY197" s="105"/>
      <c r="CZ197" s="105"/>
      <c r="DA197" s="105"/>
      <c r="DB197" s="105"/>
      <c r="DC197" s="105"/>
      <c r="DD197" s="105"/>
      <c r="DE197" s="105"/>
      <c r="DF197" s="105"/>
      <c r="DG197" s="105"/>
      <c r="DH197" s="105"/>
      <c r="DI197" s="105"/>
      <c r="DJ197" s="105"/>
      <c r="DK197" s="105"/>
      <c r="DL197" s="105"/>
      <c r="DM197" s="105"/>
      <c r="DN197" s="105"/>
      <c r="DO197" s="105"/>
      <c r="DP197" s="105"/>
      <c r="DQ197" s="105"/>
      <c r="DR197" s="105"/>
      <c r="DS197" s="105"/>
      <c r="DT197" s="105"/>
      <c r="DU197" s="105"/>
      <c r="DV197" s="105"/>
      <c r="DW197" s="105"/>
      <c r="DX197" s="105"/>
      <c r="DY197" s="105"/>
      <c r="DZ197" s="105"/>
      <c r="EA197" s="105"/>
      <c r="EB197" s="105"/>
      <c r="EC197" s="105"/>
      <c r="ED197" s="105"/>
      <c r="EE197" s="105"/>
      <c r="EF197" s="105"/>
      <c r="EG197" s="105"/>
      <c r="EH197" s="105"/>
      <c r="EI197" s="105"/>
      <c r="EJ197" s="105"/>
      <c r="EK197" s="105"/>
      <c r="EL197" s="105"/>
      <c r="EM197" s="105"/>
      <c r="EN197" s="105"/>
      <c r="EO197" s="105"/>
      <c r="EP197" s="105"/>
      <c r="EQ197" s="105"/>
      <c r="ER197" s="105"/>
      <c r="ES197" s="105"/>
      <c r="ET197" s="105"/>
      <c r="EU197" s="105"/>
      <c r="EV197" s="105"/>
      <c r="EW197" s="105"/>
      <c r="EX197" s="105"/>
      <c r="EY197" s="105"/>
      <c r="EZ197" s="105"/>
      <c r="FA197" s="105"/>
      <c r="FB197" s="105"/>
      <c r="FC197" s="105"/>
      <c r="FD197" s="105"/>
      <c r="FE197" s="105"/>
      <c r="FF197" s="105"/>
      <c r="FG197" s="105"/>
      <c r="FH197" s="105"/>
      <c r="FI197" s="105"/>
      <c r="FJ197" s="105"/>
      <c r="FK197" s="105"/>
      <c r="FL197" s="105"/>
      <c r="FM197" s="105"/>
      <c r="FN197" s="105"/>
      <c r="FO197" s="105"/>
      <c r="FP197" s="105"/>
      <c r="FQ197" s="105"/>
      <c r="FR197" s="105"/>
      <c r="FS197" s="105"/>
      <c r="FT197" s="105"/>
      <c r="FU197" s="105"/>
      <c r="FV197" s="105"/>
      <c r="FW197" s="105"/>
      <c r="FX197" s="105"/>
      <c r="FY197" s="105"/>
      <c r="FZ197" s="105"/>
      <c r="GA197" s="105"/>
      <c r="GB197" s="105"/>
      <c r="GC197" s="105"/>
      <c r="GD197" s="105"/>
      <c r="GE197" s="105"/>
      <c r="GF197" s="105"/>
      <c r="GG197" s="105"/>
      <c r="GH197" s="105"/>
      <c r="GI197" s="105"/>
      <c r="GJ197" s="105"/>
      <c r="GK197" s="105"/>
      <c r="GL197" s="105"/>
      <c r="GM197" s="105"/>
      <c r="GN197" s="105"/>
      <c r="GO197" s="105"/>
      <c r="GP197" s="105"/>
      <c r="GQ197" s="105"/>
      <c r="GR197" s="105"/>
      <c r="GS197" s="105"/>
      <c r="GT197" s="105"/>
      <c r="GU197" s="105"/>
      <c r="GV197" s="105"/>
      <c r="GW197" s="105"/>
      <c r="GX197" s="105"/>
      <c r="GY197" s="105"/>
      <c r="GZ197" s="105"/>
      <c r="HA197" s="105"/>
      <c r="HB197" s="105"/>
      <c r="HC197" s="105"/>
      <c r="HD197" s="105"/>
      <c r="HE197" s="105"/>
      <c r="HF197" s="105"/>
      <c r="HG197" s="105"/>
      <c r="HH197" s="105"/>
      <c r="HI197" s="105"/>
      <c r="HJ197" s="105"/>
      <c r="HK197" s="105"/>
      <c r="HL197" s="105"/>
      <c r="HM197" s="105"/>
      <c r="HN197" s="105"/>
      <c r="HO197" s="105"/>
      <c r="HP197" s="105"/>
      <c r="HQ197" s="105"/>
      <c r="HR197" s="105"/>
      <c r="HS197" s="105"/>
      <c r="HT197" s="105"/>
      <c r="HU197" s="105"/>
    </row>
    <row r="198" spans="1:229" ht="12" customHeight="1" x14ac:dyDescent="0.25">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104"/>
      <c r="AW198" s="104"/>
      <c r="AX198" s="104"/>
      <c r="AY198" s="104"/>
      <c r="AZ198" s="104"/>
      <c r="BA198" s="104"/>
      <c r="BB198" s="104"/>
      <c r="BC198" s="104"/>
      <c r="BD198" s="104"/>
      <c r="BE198" s="104"/>
      <c r="BF198" s="104"/>
      <c r="BG198" s="104"/>
      <c r="BH198" s="105"/>
      <c r="BI198" s="105"/>
      <c r="BJ198" s="105"/>
      <c r="BK198" s="105"/>
      <c r="BL198" s="105"/>
      <c r="BM198" s="105"/>
      <c r="BN198" s="105"/>
      <c r="BO198" s="105"/>
      <c r="BP198" s="105"/>
      <c r="BQ198" s="105"/>
      <c r="BR198" s="105"/>
      <c r="BS198" s="105"/>
      <c r="BT198" s="105"/>
      <c r="BU198" s="105"/>
      <c r="BV198" s="105"/>
      <c r="BW198" s="105"/>
      <c r="BX198" s="105"/>
      <c r="BY198" s="105"/>
      <c r="BZ198" s="105"/>
      <c r="CA198" s="105"/>
      <c r="CB198" s="105"/>
      <c r="CC198" s="105"/>
      <c r="CD198" s="105"/>
      <c r="CE198" s="105"/>
      <c r="CF198" s="105"/>
      <c r="CG198" s="105"/>
      <c r="CH198" s="105"/>
      <c r="CI198" s="105"/>
      <c r="CJ198" s="105"/>
      <c r="CK198" s="105"/>
      <c r="CL198" s="105"/>
      <c r="CM198" s="105"/>
      <c r="CN198" s="105"/>
      <c r="CO198" s="105"/>
      <c r="CP198" s="105"/>
      <c r="CQ198" s="105"/>
      <c r="CR198" s="105"/>
      <c r="CS198" s="105"/>
      <c r="CT198" s="105"/>
      <c r="CU198" s="105"/>
      <c r="CV198" s="105"/>
      <c r="CW198" s="105"/>
      <c r="CX198" s="105"/>
      <c r="CY198" s="105"/>
      <c r="CZ198" s="105"/>
      <c r="DA198" s="105"/>
      <c r="DB198" s="105"/>
      <c r="DC198" s="105"/>
      <c r="DD198" s="105"/>
      <c r="DE198" s="105"/>
      <c r="DF198" s="105"/>
      <c r="DG198" s="105"/>
      <c r="DH198" s="105"/>
      <c r="DI198" s="105"/>
      <c r="DJ198" s="105"/>
      <c r="DK198" s="105"/>
      <c r="DL198" s="105"/>
      <c r="DM198" s="105"/>
      <c r="DN198" s="105"/>
      <c r="DO198" s="105"/>
      <c r="DP198" s="105"/>
      <c r="DQ198" s="105"/>
      <c r="DR198" s="105"/>
      <c r="DS198" s="105"/>
      <c r="DT198" s="105"/>
      <c r="DU198" s="105"/>
      <c r="DV198" s="105"/>
      <c r="DW198" s="105"/>
      <c r="DX198" s="105"/>
      <c r="DY198" s="105"/>
      <c r="DZ198" s="105"/>
      <c r="EA198" s="105"/>
      <c r="EB198" s="105"/>
      <c r="EC198" s="105"/>
      <c r="ED198" s="105"/>
      <c r="EE198" s="105"/>
      <c r="EF198" s="105"/>
      <c r="EG198" s="105"/>
      <c r="EH198" s="105"/>
      <c r="EI198" s="105"/>
      <c r="EJ198" s="105"/>
      <c r="EK198" s="105"/>
      <c r="EL198" s="105"/>
      <c r="EM198" s="105"/>
      <c r="EN198" s="105"/>
      <c r="EO198" s="105"/>
      <c r="EP198" s="105"/>
      <c r="EQ198" s="105"/>
      <c r="ER198" s="105"/>
      <c r="ES198" s="105"/>
      <c r="ET198" s="105"/>
      <c r="EU198" s="105"/>
      <c r="EV198" s="105"/>
      <c r="EW198" s="105"/>
      <c r="EX198" s="105"/>
      <c r="EY198" s="105"/>
      <c r="EZ198" s="105"/>
      <c r="FA198" s="105"/>
      <c r="FB198" s="105"/>
      <c r="FC198" s="105"/>
      <c r="FD198" s="105"/>
      <c r="FE198" s="105"/>
      <c r="FF198" s="105"/>
      <c r="FG198" s="105"/>
      <c r="FH198" s="105"/>
      <c r="FI198" s="105"/>
      <c r="FJ198" s="105"/>
      <c r="FK198" s="105"/>
      <c r="FL198" s="105"/>
      <c r="FM198" s="105"/>
      <c r="FN198" s="105"/>
      <c r="FO198" s="105"/>
      <c r="FP198" s="105"/>
      <c r="FQ198" s="105"/>
      <c r="FR198" s="105"/>
      <c r="FS198" s="105"/>
      <c r="FT198" s="105"/>
      <c r="FU198" s="105"/>
      <c r="FV198" s="105"/>
      <c r="FW198" s="105"/>
      <c r="FX198" s="105"/>
      <c r="FY198" s="105"/>
      <c r="FZ198" s="105"/>
      <c r="GA198" s="105"/>
      <c r="GB198" s="105"/>
      <c r="GC198" s="105"/>
      <c r="GD198" s="105"/>
      <c r="GE198" s="105"/>
      <c r="GF198" s="105"/>
      <c r="GG198" s="105"/>
      <c r="GH198" s="105"/>
      <c r="GI198" s="105"/>
      <c r="GJ198" s="105"/>
      <c r="GK198" s="105"/>
      <c r="GL198" s="105"/>
      <c r="GM198" s="105"/>
      <c r="GN198" s="105"/>
      <c r="GO198" s="105"/>
      <c r="GP198" s="105"/>
      <c r="GQ198" s="105"/>
      <c r="GR198" s="105"/>
      <c r="GS198" s="105"/>
      <c r="GT198" s="105"/>
      <c r="GU198" s="105"/>
      <c r="GV198" s="105"/>
      <c r="GW198" s="105"/>
      <c r="GX198" s="105"/>
      <c r="GY198" s="105"/>
      <c r="GZ198" s="105"/>
      <c r="HA198" s="105"/>
      <c r="HB198" s="105"/>
      <c r="HC198" s="105"/>
      <c r="HD198" s="105"/>
      <c r="HE198" s="105"/>
      <c r="HF198" s="105"/>
      <c r="HG198" s="105"/>
      <c r="HH198" s="105"/>
      <c r="HI198" s="105"/>
      <c r="HJ198" s="105"/>
      <c r="HK198" s="105"/>
      <c r="HL198" s="105"/>
      <c r="HM198" s="105"/>
      <c r="HN198" s="105"/>
      <c r="HO198" s="105"/>
      <c r="HP198" s="105"/>
      <c r="HQ198" s="105"/>
      <c r="HR198" s="105"/>
      <c r="HS198" s="105"/>
      <c r="HT198" s="105"/>
      <c r="HU198" s="105"/>
    </row>
    <row r="199" spans="1:229" ht="12" customHeight="1" x14ac:dyDescent="0.25">
      <c r="A199" s="94"/>
      <c r="B199" s="94"/>
      <c r="C199" s="94"/>
      <c r="D199" s="94"/>
      <c r="E199" s="94"/>
      <c r="F199" s="94"/>
      <c r="G199" s="94"/>
      <c r="H199" s="94"/>
      <c r="I199" s="94"/>
      <c r="J199" s="94"/>
      <c r="K199" s="94"/>
      <c r="L199" s="94"/>
      <c r="M199" s="94"/>
      <c r="N199" s="94"/>
      <c r="O199" s="94"/>
      <c r="P199" s="94"/>
      <c r="Q199" s="94"/>
      <c r="R199" s="94"/>
      <c r="S199" s="94"/>
      <c r="T199" s="94"/>
      <c r="U199" s="94"/>
      <c r="V199" s="94"/>
      <c r="W199" s="94"/>
      <c r="X199" s="94"/>
      <c r="Y199" s="94"/>
      <c r="Z199" s="94"/>
      <c r="AA199" s="94"/>
      <c r="AB199" s="94"/>
      <c r="AC199" s="94"/>
      <c r="AD199" s="94"/>
      <c r="AE199" s="94"/>
      <c r="AF199" s="94"/>
      <c r="AG199" s="94"/>
      <c r="AH199" s="94"/>
      <c r="AI199" s="94"/>
      <c r="AJ199" s="94"/>
      <c r="AK199" s="94"/>
      <c r="AL199" s="94"/>
      <c r="AM199" s="94"/>
      <c r="AN199" s="94"/>
      <c r="AO199" s="94"/>
      <c r="AP199" s="94"/>
      <c r="AQ199" s="94"/>
      <c r="AR199" s="94"/>
      <c r="AS199" s="94"/>
      <c r="AT199" s="94"/>
      <c r="AU199" s="94"/>
      <c r="AV199" s="104"/>
      <c r="AW199" s="104"/>
      <c r="AX199" s="104"/>
      <c r="AY199" s="104"/>
      <c r="AZ199" s="104"/>
      <c r="BA199" s="104"/>
      <c r="BB199" s="104"/>
      <c r="BC199" s="104"/>
      <c r="BD199" s="104"/>
      <c r="BE199" s="104"/>
      <c r="BF199" s="104"/>
      <c r="BG199" s="104"/>
      <c r="BH199" s="105"/>
      <c r="BI199" s="105"/>
      <c r="BJ199" s="105"/>
      <c r="BK199" s="105"/>
      <c r="BL199" s="105"/>
      <c r="BM199" s="105"/>
      <c r="BN199" s="105"/>
      <c r="BO199" s="105"/>
      <c r="BP199" s="105"/>
      <c r="BQ199" s="105"/>
      <c r="BR199" s="105"/>
      <c r="BS199" s="105"/>
      <c r="BT199" s="105"/>
      <c r="BU199" s="105"/>
      <c r="BV199" s="105"/>
      <c r="BW199" s="105"/>
      <c r="BX199" s="105"/>
      <c r="BY199" s="105"/>
      <c r="BZ199" s="105"/>
      <c r="CA199" s="105"/>
      <c r="CB199" s="105"/>
      <c r="CC199" s="105"/>
      <c r="CD199" s="105"/>
      <c r="CE199" s="105"/>
      <c r="CF199" s="105"/>
      <c r="CG199" s="105"/>
      <c r="CH199" s="105"/>
      <c r="CI199" s="105"/>
      <c r="CJ199" s="105"/>
      <c r="CK199" s="105"/>
      <c r="CL199" s="105"/>
      <c r="CM199" s="105"/>
      <c r="CN199" s="105"/>
      <c r="CO199" s="105"/>
      <c r="CP199" s="105"/>
      <c r="CQ199" s="105"/>
      <c r="CR199" s="105"/>
      <c r="CS199" s="105"/>
      <c r="CT199" s="105"/>
      <c r="CU199" s="105"/>
      <c r="CV199" s="105"/>
      <c r="CW199" s="105"/>
      <c r="CX199" s="105"/>
      <c r="CY199" s="105"/>
      <c r="CZ199" s="105"/>
      <c r="DA199" s="105"/>
      <c r="DB199" s="105"/>
      <c r="DC199" s="105"/>
      <c r="DD199" s="105"/>
      <c r="DE199" s="105"/>
      <c r="DF199" s="105"/>
      <c r="DG199" s="105"/>
      <c r="DH199" s="105"/>
      <c r="DI199" s="105"/>
      <c r="DJ199" s="105"/>
      <c r="DK199" s="105"/>
      <c r="DL199" s="105"/>
      <c r="DM199" s="105"/>
      <c r="DN199" s="105"/>
      <c r="DO199" s="105"/>
      <c r="DP199" s="105"/>
      <c r="DQ199" s="105"/>
      <c r="DR199" s="105"/>
      <c r="DS199" s="105"/>
      <c r="DT199" s="105"/>
      <c r="DU199" s="105"/>
      <c r="DV199" s="105"/>
      <c r="DW199" s="105"/>
      <c r="DX199" s="105"/>
      <c r="DY199" s="105"/>
      <c r="DZ199" s="105"/>
      <c r="EA199" s="105"/>
      <c r="EB199" s="105"/>
      <c r="EC199" s="105"/>
      <c r="ED199" s="105"/>
      <c r="EE199" s="105"/>
      <c r="EF199" s="105"/>
      <c r="EG199" s="105"/>
      <c r="EH199" s="105"/>
      <c r="EI199" s="105"/>
      <c r="EJ199" s="105"/>
      <c r="EK199" s="105"/>
      <c r="EL199" s="105"/>
      <c r="EM199" s="105"/>
      <c r="EN199" s="105"/>
      <c r="EO199" s="105"/>
      <c r="EP199" s="105"/>
      <c r="EQ199" s="105"/>
      <c r="ER199" s="105"/>
      <c r="ES199" s="105"/>
      <c r="ET199" s="105"/>
      <c r="EU199" s="105"/>
      <c r="EV199" s="105"/>
      <c r="EW199" s="105"/>
      <c r="EX199" s="105"/>
      <c r="EY199" s="105"/>
      <c r="EZ199" s="105"/>
      <c r="FA199" s="105"/>
      <c r="FB199" s="105"/>
      <c r="FC199" s="105"/>
      <c r="FD199" s="105"/>
      <c r="FE199" s="105"/>
      <c r="FF199" s="105"/>
      <c r="FG199" s="105"/>
      <c r="FH199" s="105"/>
      <c r="FI199" s="105"/>
      <c r="FJ199" s="105"/>
      <c r="FK199" s="105"/>
      <c r="FL199" s="105"/>
      <c r="FM199" s="105"/>
      <c r="FN199" s="105"/>
      <c r="FO199" s="105"/>
      <c r="FP199" s="105"/>
      <c r="FQ199" s="105"/>
      <c r="FR199" s="105"/>
      <c r="FS199" s="105"/>
      <c r="FT199" s="105"/>
      <c r="FU199" s="105"/>
      <c r="FV199" s="105"/>
      <c r="FW199" s="105"/>
      <c r="FX199" s="105"/>
      <c r="FY199" s="105"/>
      <c r="FZ199" s="105"/>
      <c r="GA199" s="105"/>
      <c r="GB199" s="105"/>
      <c r="GC199" s="105"/>
      <c r="GD199" s="105"/>
      <c r="GE199" s="105"/>
      <c r="GF199" s="105"/>
      <c r="GG199" s="105"/>
      <c r="GH199" s="105"/>
      <c r="GI199" s="105"/>
      <c r="GJ199" s="105"/>
      <c r="GK199" s="105"/>
      <c r="GL199" s="105"/>
      <c r="GM199" s="105"/>
      <c r="GN199" s="105"/>
      <c r="GO199" s="105"/>
      <c r="GP199" s="105"/>
      <c r="GQ199" s="105"/>
      <c r="GR199" s="105"/>
      <c r="GS199" s="105"/>
      <c r="GT199" s="105"/>
      <c r="GU199" s="105"/>
      <c r="GV199" s="105"/>
      <c r="GW199" s="105"/>
      <c r="GX199" s="105"/>
      <c r="GY199" s="105"/>
      <c r="GZ199" s="105"/>
      <c r="HA199" s="105"/>
      <c r="HB199" s="105"/>
      <c r="HC199" s="105"/>
      <c r="HD199" s="105"/>
      <c r="HE199" s="105"/>
      <c r="HF199" s="105"/>
      <c r="HG199" s="105"/>
      <c r="HH199" s="105"/>
      <c r="HI199" s="105"/>
      <c r="HJ199" s="105"/>
      <c r="HK199" s="105"/>
      <c r="HL199" s="105"/>
      <c r="HM199" s="105"/>
      <c r="HN199" s="105"/>
      <c r="HO199" s="105"/>
      <c r="HP199" s="105"/>
      <c r="HQ199" s="105"/>
      <c r="HR199" s="105"/>
      <c r="HS199" s="105"/>
      <c r="HT199" s="105"/>
      <c r="HU199" s="105"/>
    </row>
    <row r="200" spans="1:229" ht="12" customHeight="1" x14ac:dyDescent="0.25">
      <c r="A200" s="94"/>
      <c r="B200" s="94"/>
      <c r="C200" s="94"/>
      <c r="D200" s="94"/>
      <c r="E200" s="94"/>
      <c r="F200" s="94"/>
      <c r="G200" s="94"/>
      <c r="H200" s="94"/>
      <c r="I200" s="94"/>
      <c r="J200" s="94"/>
      <c r="K200" s="94"/>
      <c r="L200" s="94"/>
      <c r="M200" s="94"/>
      <c r="N200" s="94"/>
      <c r="O200" s="94"/>
      <c r="P200" s="94"/>
      <c r="Q200" s="94"/>
      <c r="R200" s="94"/>
      <c r="S200" s="94"/>
      <c r="T200" s="94"/>
      <c r="U200" s="94"/>
      <c r="V200" s="94"/>
      <c r="W200" s="94"/>
      <c r="X200" s="94"/>
      <c r="Y200" s="94"/>
      <c r="Z200" s="94"/>
      <c r="AA200" s="94"/>
      <c r="AB200" s="94"/>
      <c r="AC200" s="94"/>
      <c r="AD200" s="94"/>
      <c r="AE200" s="94"/>
      <c r="AF200" s="94"/>
      <c r="AG200" s="94"/>
      <c r="AH200" s="94"/>
      <c r="AI200" s="94"/>
      <c r="AJ200" s="94"/>
      <c r="AK200" s="94"/>
      <c r="AL200" s="94"/>
      <c r="AM200" s="94"/>
      <c r="AN200" s="94"/>
      <c r="AO200" s="94"/>
      <c r="AP200" s="94"/>
      <c r="AQ200" s="94"/>
      <c r="AR200" s="94"/>
      <c r="AS200" s="94"/>
      <c r="AT200" s="94"/>
      <c r="AU200" s="94"/>
      <c r="AV200" s="104"/>
      <c r="AW200" s="104"/>
      <c r="AX200" s="104"/>
      <c r="AY200" s="104"/>
      <c r="AZ200" s="104"/>
      <c r="BA200" s="104"/>
      <c r="BB200" s="104"/>
      <c r="BC200" s="104"/>
      <c r="BD200" s="104"/>
      <c r="BE200" s="104"/>
      <c r="BF200" s="104"/>
      <c r="BG200" s="104"/>
      <c r="BH200" s="105"/>
      <c r="BI200" s="105"/>
      <c r="BJ200" s="105"/>
      <c r="BK200" s="105"/>
      <c r="BL200" s="105"/>
      <c r="BM200" s="105"/>
      <c r="BN200" s="105"/>
      <c r="BO200" s="105"/>
      <c r="BP200" s="105"/>
      <c r="BQ200" s="105"/>
      <c r="BR200" s="105"/>
      <c r="BS200" s="105"/>
      <c r="BT200" s="105"/>
      <c r="BU200" s="105"/>
      <c r="BV200" s="105"/>
      <c r="BW200" s="105"/>
      <c r="BX200" s="105"/>
      <c r="BY200" s="105"/>
      <c r="BZ200" s="105"/>
      <c r="CA200" s="105"/>
      <c r="CB200" s="105"/>
      <c r="CC200" s="105"/>
      <c r="CD200" s="105"/>
      <c r="CE200" s="105"/>
      <c r="CF200" s="105"/>
      <c r="CG200" s="105"/>
      <c r="CH200" s="105"/>
      <c r="CI200" s="105"/>
      <c r="CJ200" s="105"/>
      <c r="CK200" s="105"/>
      <c r="CL200" s="105"/>
      <c r="CM200" s="105"/>
      <c r="CN200" s="105"/>
      <c r="CO200" s="105"/>
      <c r="CP200" s="105"/>
      <c r="CQ200" s="105"/>
      <c r="CR200" s="105"/>
      <c r="CS200" s="105"/>
      <c r="CT200" s="105"/>
      <c r="CU200" s="105"/>
      <c r="CV200" s="105"/>
      <c r="CW200" s="105"/>
      <c r="CX200" s="105"/>
      <c r="CY200" s="105"/>
      <c r="CZ200" s="105"/>
      <c r="DA200" s="105"/>
      <c r="DB200" s="105"/>
      <c r="DC200" s="105"/>
      <c r="DD200" s="105"/>
      <c r="DE200" s="105"/>
      <c r="DF200" s="105"/>
      <c r="DG200" s="105"/>
      <c r="DH200" s="105"/>
      <c r="DI200" s="105"/>
      <c r="DJ200" s="105"/>
      <c r="DK200" s="105"/>
      <c r="DL200" s="105"/>
      <c r="DM200" s="105"/>
      <c r="DN200" s="105"/>
      <c r="DO200" s="105"/>
      <c r="DP200" s="105"/>
      <c r="DQ200" s="105"/>
      <c r="DR200" s="105"/>
      <c r="DS200" s="105"/>
      <c r="DT200" s="105"/>
      <c r="DU200" s="105"/>
      <c r="DV200" s="105"/>
      <c r="DW200" s="105"/>
      <c r="DX200" s="105"/>
      <c r="DY200" s="105"/>
      <c r="DZ200" s="105"/>
      <c r="EA200" s="105"/>
      <c r="EB200" s="105"/>
      <c r="EC200" s="105"/>
      <c r="ED200" s="105"/>
      <c r="EE200" s="105"/>
      <c r="EF200" s="105"/>
      <c r="EG200" s="105"/>
      <c r="EH200" s="105"/>
      <c r="EI200" s="105"/>
      <c r="EJ200" s="105"/>
      <c r="EK200" s="105"/>
      <c r="EL200" s="105"/>
      <c r="EM200" s="105"/>
      <c r="EN200" s="105"/>
      <c r="EO200" s="105"/>
      <c r="EP200" s="105"/>
      <c r="EQ200" s="105"/>
      <c r="ER200" s="105"/>
      <c r="ES200" s="105"/>
      <c r="ET200" s="105"/>
      <c r="EU200" s="105"/>
      <c r="EV200" s="105"/>
      <c r="EW200" s="105"/>
      <c r="EX200" s="105"/>
      <c r="EY200" s="105"/>
      <c r="EZ200" s="105"/>
      <c r="FA200" s="105"/>
      <c r="FB200" s="105"/>
      <c r="FC200" s="105"/>
      <c r="FD200" s="105"/>
      <c r="FE200" s="105"/>
      <c r="FF200" s="105"/>
      <c r="FG200" s="105"/>
      <c r="FH200" s="105"/>
      <c r="FI200" s="105"/>
      <c r="FJ200" s="105"/>
      <c r="FK200" s="105"/>
      <c r="FL200" s="105"/>
      <c r="FM200" s="105"/>
      <c r="FN200" s="105"/>
      <c r="FO200" s="105"/>
      <c r="FP200" s="105"/>
      <c r="FQ200" s="105"/>
      <c r="FR200" s="105"/>
      <c r="FS200" s="105"/>
      <c r="FT200" s="105"/>
      <c r="FU200" s="105"/>
      <c r="FV200" s="105"/>
      <c r="FW200" s="105"/>
      <c r="FX200" s="105"/>
      <c r="FY200" s="105"/>
      <c r="FZ200" s="105"/>
      <c r="GA200" s="105"/>
      <c r="GB200" s="105"/>
      <c r="GC200" s="105"/>
      <c r="GD200" s="105"/>
      <c r="GE200" s="105"/>
      <c r="GF200" s="105"/>
      <c r="GG200" s="105"/>
      <c r="GH200" s="105"/>
      <c r="GI200" s="105"/>
      <c r="GJ200" s="105"/>
      <c r="GK200" s="105"/>
      <c r="GL200" s="105"/>
      <c r="GM200" s="105"/>
      <c r="GN200" s="105"/>
      <c r="GO200" s="105"/>
      <c r="GP200" s="105"/>
      <c r="GQ200" s="105"/>
      <c r="GR200" s="105"/>
      <c r="GS200" s="105"/>
      <c r="GT200" s="105"/>
      <c r="GU200" s="105"/>
      <c r="GV200" s="105"/>
      <c r="GW200" s="105"/>
      <c r="GX200" s="105"/>
      <c r="GY200" s="105"/>
      <c r="GZ200" s="105"/>
      <c r="HA200" s="105"/>
      <c r="HB200" s="105"/>
      <c r="HC200" s="105"/>
      <c r="HD200" s="105"/>
      <c r="HE200" s="105"/>
      <c r="HF200" s="105"/>
      <c r="HG200" s="105"/>
      <c r="HH200" s="105"/>
      <c r="HI200" s="105"/>
      <c r="HJ200" s="105"/>
      <c r="HK200" s="105"/>
      <c r="HL200" s="105"/>
      <c r="HM200" s="105"/>
      <c r="HN200" s="105"/>
      <c r="HO200" s="105"/>
      <c r="HP200" s="105"/>
      <c r="HQ200" s="105"/>
      <c r="HR200" s="105"/>
      <c r="HS200" s="105"/>
      <c r="HT200" s="105"/>
      <c r="HU200" s="105"/>
    </row>
    <row r="201" spans="1:229" ht="12" customHeight="1" x14ac:dyDescent="0.25">
      <c r="A201" s="94"/>
      <c r="B201" s="94"/>
      <c r="C201" s="94"/>
      <c r="D201" s="94"/>
      <c r="E201" s="94"/>
      <c r="F201" s="94"/>
      <c r="G201" s="94"/>
      <c r="H201" s="94"/>
      <c r="I201" s="94"/>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c r="AH201" s="94"/>
      <c r="AI201" s="94"/>
      <c r="AJ201" s="94"/>
      <c r="AK201" s="94"/>
      <c r="AL201" s="94"/>
      <c r="AM201" s="94"/>
      <c r="AN201" s="94"/>
      <c r="AO201" s="94"/>
      <c r="AP201" s="94"/>
      <c r="AQ201" s="94"/>
      <c r="AR201" s="94"/>
      <c r="AS201" s="94"/>
      <c r="AT201" s="94"/>
      <c r="AU201" s="94"/>
      <c r="AV201" s="104"/>
      <c r="AW201" s="104"/>
      <c r="AX201" s="104"/>
      <c r="AY201" s="104"/>
      <c r="AZ201" s="104"/>
      <c r="BA201" s="104"/>
      <c r="BB201" s="104"/>
      <c r="BC201" s="104"/>
      <c r="BD201" s="104"/>
      <c r="BE201" s="104"/>
      <c r="BF201" s="104"/>
      <c r="BG201" s="104"/>
      <c r="BH201" s="105"/>
      <c r="BI201" s="105"/>
      <c r="BJ201" s="105"/>
      <c r="BK201" s="105"/>
      <c r="BL201" s="105"/>
      <c r="BM201" s="105"/>
      <c r="BN201" s="105"/>
      <c r="BO201" s="105"/>
      <c r="BP201" s="105"/>
      <c r="BQ201" s="105"/>
      <c r="BR201" s="105"/>
      <c r="BS201" s="105"/>
      <c r="BT201" s="105"/>
      <c r="BU201" s="105"/>
      <c r="BV201" s="105"/>
      <c r="BW201" s="105"/>
      <c r="BX201" s="105"/>
      <c r="BY201" s="105"/>
      <c r="BZ201" s="105"/>
      <c r="CA201" s="105"/>
      <c r="CB201" s="105"/>
      <c r="CC201" s="105"/>
      <c r="CD201" s="105"/>
      <c r="CE201" s="105"/>
      <c r="CF201" s="105"/>
      <c r="CG201" s="105"/>
      <c r="CH201" s="105"/>
      <c r="CI201" s="105"/>
      <c r="CJ201" s="105"/>
      <c r="CK201" s="105"/>
      <c r="CL201" s="105"/>
      <c r="CM201" s="105"/>
      <c r="CN201" s="105"/>
      <c r="CO201" s="105"/>
      <c r="CP201" s="105"/>
      <c r="CQ201" s="105"/>
      <c r="CR201" s="105"/>
      <c r="CS201" s="105"/>
      <c r="CT201" s="105"/>
      <c r="CU201" s="105"/>
      <c r="CV201" s="105"/>
      <c r="CW201" s="105"/>
      <c r="CX201" s="105"/>
      <c r="CY201" s="105"/>
      <c r="CZ201" s="105"/>
      <c r="DA201" s="105"/>
      <c r="DB201" s="105"/>
      <c r="DC201" s="105"/>
      <c r="DD201" s="105"/>
      <c r="DE201" s="105"/>
      <c r="DF201" s="105"/>
      <c r="DG201" s="105"/>
      <c r="DH201" s="105"/>
      <c r="DI201" s="105"/>
      <c r="DJ201" s="105"/>
      <c r="DK201" s="105"/>
      <c r="DL201" s="105"/>
      <c r="DM201" s="105"/>
      <c r="DN201" s="105"/>
      <c r="DO201" s="105"/>
      <c r="DP201" s="105"/>
      <c r="DQ201" s="105"/>
      <c r="DR201" s="105"/>
      <c r="DS201" s="105"/>
      <c r="DT201" s="105"/>
      <c r="DU201" s="105"/>
      <c r="DV201" s="105"/>
      <c r="DW201" s="105"/>
      <c r="DX201" s="105"/>
      <c r="DY201" s="105"/>
      <c r="DZ201" s="105"/>
      <c r="EA201" s="105"/>
      <c r="EB201" s="105"/>
      <c r="EC201" s="105"/>
      <c r="ED201" s="105"/>
      <c r="EE201" s="105"/>
      <c r="EF201" s="105"/>
      <c r="EG201" s="105"/>
      <c r="EH201" s="105"/>
      <c r="EI201" s="105"/>
      <c r="EJ201" s="105"/>
      <c r="EK201" s="105"/>
      <c r="EL201" s="105"/>
      <c r="EM201" s="105"/>
      <c r="EN201" s="105"/>
      <c r="EO201" s="105"/>
      <c r="EP201" s="105"/>
      <c r="EQ201" s="105"/>
      <c r="ER201" s="105"/>
      <c r="ES201" s="105"/>
      <c r="ET201" s="105"/>
      <c r="EU201" s="105"/>
      <c r="EV201" s="105"/>
      <c r="EW201" s="105"/>
      <c r="EX201" s="105"/>
      <c r="EY201" s="105"/>
      <c r="EZ201" s="105"/>
      <c r="FA201" s="105"/>
      <c r="FB201" s="105"/>
      <c r="FC201" s="105"/>
      <c r="FD201" s="105"/>
      <c r="FE201" s="105"/>
      <c r="FF201" s="105"/>
      <c r="FG201" s="105"/>
      <c r="FH201" s="105"/>
      <c r="FI201" s="105"/>
      <c r="FJ201" s="105"/>
      <c r="FK201" s="105"/>
      <c r="FL201" s="105"/>
      <c r="FM201" s="105"/>
      <c r="FN201" s="105"/>
      <c r="FO201" s="105"/>
      <c r="FP201" s="105"/>
      <c r="FQ201" s="105"/>
      <c r="FR201" s="105"/>
      <c r="FS201" s="105"/>
      <c r="FT201" s="105"/>
      <c r="FU201" s="105"/>
      <c r="FV201" s="105"/>
      <c r="FW201" s="105"/>
      <c r="FX201" s="105"/>
      <c r="FY201" s="105"/>
      <c r="FZ201" s="105"/>
      <c r="GA201" s="105"/>
      <c r="GB201" s="105"/>
      <c r="GC201" s="105"/>
      <c r="GD201" s="105"/>
      <c r="GE201" s="105"/>
      <c r="GF201" s="105"/>
      <c r="GG201" s="105"/>
      <c r="GH201" s="105"/>
      <c r="GI201" s="105"/>
      <c r="GJ201" s="105"/>
      <c r="GK201" s="105"/>
      <c r="GL201" s="105"/>
      <c r="GM201" s="105"/>
      <c r="GN201" s="105"/>
      <c r="GO201" s="105"/>
      <c r="GP201" s="105"/>
      <c r="GQ201" s="105"/>
      <c r="GR201" s="105"/>
      <c r="GS201" s="105"/>
      <c r="GT201" s="105"/>
      <c r="GU201" s="105"/>
      <c r="GV201" s="105"/>
      <c r="GW201" s="105"/>
      <c r="GX201" s="105"/>
      <c r="GY201" s="105"/>
      <c r="GZ201" s="105"/>
      <c r="HA201" s="105"/>
      <c r="HB201" s="105"/>
      <c r="HC201" s="105"/>
      <c r="HD201" s="105"/>
      <c r="HE201" s="105"/>
      <c r="HF201" s="105"/>
      <c r="HG201" s="105"/>
      <c r="HH201" s="105"/>
      <c r="HI201" s="105"/>
      <c r="HJ201" s="105"/>
      <c r="HK201" s="105"/>
      <c r="HL201" s="105"/>
      <c r="HM201" s="105"/>
      <c r="HN201" s="105"/>
      <c r="HO201" s="105"/>
      <c r="HP201" s="105"/>
      <c r="HQ201" s="105"/>
      <c r="HR201" s="105"/>
      <c r="HS201" s="105"/>
      <c r="HT201" s="105"/>
      <c r="HU201" s="105"/>
    </row>
    <row r="202" spans="1:229" ht="12" customHeight="1" x14ac:dyDescent="0.25">
      <c r="A202" s="94"/>
      <c r="B202" s="94"/>
      <c r="C202" s="94"/>
      <c r="D202" s="94"/>
      <c r="E202" s="94"/>
      <c r="F202" s="94"/>
      <c r="G202" s="94"/>
      <c r="H202" s="94"/>
      <c r="I202" s="94"/>
      <c r="J202" s="94"/>
      <c r="K202" s="94"/>
      <c r="L202" s="94"/>
      <c r="M202" s="94"/>
      <c r="N202" s="94"/>
      <c r="O202" s="94"/>
      <c r="P202" s="94"/>
      <c r="Q202" s="94"/>
      <c r="R202" s="94"/>
      <c r="S202" s="94"/>
      <c r="T202" s="94"/>
      <c r="U202" s="94"/>
      <c r="V202" s="94"/>
      <c r="W202" s="94"/>
      <c r="X202" s="94"/>
      <c r="Y202" s="94"/>
      <c r="Z202" s="94"/>
      <c r="AA202" s="94"/>
      <c r="AB202" s="94"/>
      <c r="AC202" s="94"/>
      <c r="AD202" s="94"/>
      <c r="AE202" s="94"/>
      <c r="AF202" s="94"/>
      <c r="AG202" s="94"/>
      <c r="AH202" s="94"/>
      <c r="AI202" s="94"/>
      <c r="AJ202" s="94"/>
      <c r="AK202" s="94"/>
      <c r="AL202" s="94"/>
      <c r="AM202" s="94"/>
      <c r="AN202" s="94"/>
      <c r="AO202" s="94"/>
      <c r="AP202" s="94"/>
      <c r="AQ202" s="94"/>
      <c r="AR202" s="94"/>
      <c r="AS202" s="94"/>
      <c r="AT202" s="94"/>
      <c r="AU202" s="94"/>
      <c r="AV202" s="104"/>
      <c r="AW202" s="104"/>
      <c r="AX202" s="104"/>
      <c r="AY202" s="104"/>
      <c r="AZ202" s="104"/>
      <c r="BA202" s="104"/>
      <c r="BB202" s="104"/>
      <c r="BC202" s="104"/>
      <c r="BD202" s="104"/>
      <c r="BE202" s="104"/>
      <c r="BF202" s="104"/>
      <c r="BG202" s="104"/>
      <c r="BH202" s="105"/>
      <c r="BI202" s="105"/>
      <c r="BJ202" s="105"/>
      <c r="BK202" s="105"/>
      <c r="BL202" s="105"/>
      <c r="BM202" s="105"/>
      <c r="BN202" s="105"/>
      <c r="BO202" s="105"/>
      <c r="BP202" s="105"/>
      <c r="BQ202" s="105"/>
      <c r="BR202" s="105"/>
      <c r="BS202" s="105"/>
      <c r="BT202" s="105"/>
      <c r="BU202" s="105"/>
      <c r="BV202" s="105"/>
      <c r="BW202" s="105"/>
      <c r="BX202" s="105"/>
      <c r="BY202" s="105"/>
      <c r="BZ202" s="105"/>
      <c r="CA202" s="105"/>
      <c r="CB202" s="105"/>
      <c r="CC202" s="105"/>
      <c r="CD202" s="105"/>
      <c r="CE202" s="105"/>
      <c r="CF202" s="105"/>
      <c r="CG202" s="105"/>
      <c r="CH202" s="105"/>
      <c r="CI202" s="105"/>
      <c r="CJ202" s="105"/>
      <c r="CK202" s="105"/>
      <c r="CL202" s="105"/>
      <c r="CM202" s="105"/>
      <c r="CN202" s="105"/>
      <c r="CO202" s="105"/>
      <c r="CP202" s="105"/>
      <c r="CQ202" s="105"/>
      <c r="CR202" s="105"/>
      <c r="CS202" s="105"/>
      <c r="CT202" s="105"/>
      <c r="CU202" s="105"/>
      <c r="CV202" s="105"/>
      <c r="CW202" s="105"/>
      <c r="CX202" s="105"/>
      <c r="CY202" s="105"/>
      <c r="CZ202" s="105"/>
      <c r="DA202" s="105"/>
      <c r="DB202" s="105"/>
      <c r="DC202" s="105"/>
      <c r="DD202" s="105"/>
      <c r="DE202" s="105"/>
      <c r="DF202" s="105"/>
      <c r="DG202" s="105"/>
      <c r="DH202" s="105"/>
      <c r="DI202" s="105"/>
      <c r="DJ202" s="105"/>
      <c r="DK202" s="105"/>
      <c r="DL202" s="105"/>
      <c r="DM202" s="105"/>
      <c r="DN202" s="105"/>
      <c r="DO202" s="105"/>
      <c r="DP202" s="105"/>
      <c r="DQ202" s="105"/>
      <c r="DR202" s="105"/>
      <c r="DS202" s="105"/>
      <c r="DT202" s="105"/>
      <c r="DU202" s="105"/>
      <c r="DV202" s="105"/>
      <c r="DW202" s="105"/>
      <c r="DX202" s="105"/>
      <c r="DY202" s="105"/>
      <c r="DZ202" s="105"/>
      <c r="EA202" s="105"/>
      <c r="EB202" s="105"/>
      <c r="EC202" s="105"/>
      <c r="ED202" s="105"/>
      <c r="EE202" s="105"/>
      <c r="EF202" s="105"/>
      <c r="EG202" s="105"/>
      <c r="EH202" s="105"/>
      <c r="EI202" s="105"/>
      <c r="EJ202" s="105"/>
      <c r="EK202" s="105"/>
      <c r="EL202" s="105"/>
      <c r="EM202" s="105"/>
      <c r="EN202" s="105"/>
      <c r="EO202" s="105"/>
      <c r="EP202" s="105"/>
      <c r="EQ202" s="105"/>
      <c r="ER202" s="105"/>
      <c r="ES202" s="105"/>
      <c r="ET202" s="105"/>
      <c r="EU202" s="105"/>
      <c r="EV202" s="105"/>
      <c r="EW202" s="105"/>
      <c r="EX202" s="105"/>
      <c r="EY202" s="105"/>
      <c r="EZ202" s="105"/>
      <c r="FA202" s="105"/>
      <c r="FB202" s="105"/>
      <c r="FC202" s="105"/>
      <c r="FD202" s="105"/>
      <c r="FE202" s="105"/>
      <c r="FF202" s="105"/>
      <c r="FG202" s="105"/>
      <c r="FH202" s="105"/>
      <c r="FI202" s="105"/>
      <c r="FJ202" s="105"/>
      <c r="FK202" s="105"/>
      <c r="FL202" s="105"/>
      <c r="FM202" s="105"/>
      <c r="FN202" s="105"/>
      <c r="FO202" s="105"/>
      <c r="FP202" s="105"/>
      <c r="FQ202" s="105"/>
      <c r="FR202" s="105"/>
      <c r="FS202" s="105"/>
      <c r="FT202" s="105"/>
      <c r="FU202" s="105"/>
      <c r="FV202" s="105"/>
      <c r="FW202" s="105"/>
      <c r="FX202" s="105"/>
      <c r="FY202" s="105"/>
      <c r="FZ202" s="105"/>
      <c r="GA202" s="105"/>
      <c r="GB202" s="105"/>
      <c r="GC202" s="105"/>
      <c r="GD202" s="105"/>
      <c r="GE202" s="105"/>
      <c r="GF202" s="105"/>
      <c r="GG202" s="105"/>
      <c r="GH202" s="105"/>
      <c r="GI202" s="105"/>
      <c r="GJ202" s="105"/>
      <c r="GK202" s="105"/>
      <c r="GL202" s="105"/>
      <c r="GM202" s="105"/>
      <c r="GN202" s="105"/>
      <c r="GO202" s="105"/>
      <c r="GP202" s="105"/>
      <c r="GQ202" s="105"/>
      <c r="GR202" s="105"/>
      <c r="GS202" s="105"/>
      <c r="GT202" s="105"/>
      <c r="GU202" s="105"/>
      <c r="GV202" s="105"/>
      <c r="GW202" s="105"/>
      <c r="GX202" s="105"/>
      <c r="GY202" s="105"/>
      <c r="GZ202" s="105"/>
      <c r="HA202" s="105"/>
      <c r="HB202" s="105"/>
      <c r="HC202" s="105"/>
      <c r="HD202" s="105"/>
      <c r="HE202" s="105"/>
      <c r="HF202" s="105"/>
      <c r="HG202" s="105"/>
      <c r="HH202" s="105"/>
      <c r="HI202" s="105"/>
      <c r="HJ202" s="105"/>
      <c r="HK202" s="105"/>
      <c r="HL202" s="105"/>
      <c r="HM202" s="105"/>
      <c r="HN202" s="105"/>
      <c r="HO202" s="105"/>
      <c r="HP202" s="105"/>
      <c r="HQ202" s="105"/>
      <c r="HR202" s="105"/>
      <c r="HS202" s="105"/>
      <c r="HT202" s="105"/>
      <c r="HU202" s="105"/>
    </row>
    <row r="203" spans="1:229" ht="12" customHeight="1" x14ac:dyDescent="0.25">
      <c r="A203" s="94"/>
      <c r="B203" s="94"/>
      <c r="C203" s="94"/>
      <c r="D203" s="94"/>
      <c r="E203" s="94"/>
      <c r="F203" s="94"/>
      <c r="G203" s="94"/>
      <c r="H203" s="94"/>
      <c r="I203" s="94"/>
      <c r="J203" s="94"/>
      <c r="K203" s="94"/>
      <c r="L203" s="94"/>
      <c r="M203" s="94"/>
      <c r="N203" s="94"/>
      <c r="O203" s="94"/>
      <c r="P203" s="94"/>
      <c r="Q203" s="94"/>
      <c r="R203" s="94"/>
      <c r="S203" s="94"/>
      <c r="T203" s="94"/>
      <c r="U203" s="94"/>
      <c r="V203" s="94"/>
      <c r="W203" s="94"/>
      <c r="X203" s="94"/>
      <c r="Y203" s="94"/>
      <c r="Z203" s="94"/>
      <c r="AA203" s="94"/>
      <c r="AB203" s="94"/>
      <c r="AC203" s="94"/>
      <c r="AD203" s="94"/>
      <c r="AE203" s="94"/>
      <c r="AF203" s="94"/>
      <c r="AG203" s="94"/>
      <c r="AH203" s="94"/>
      <c r="AI203" s="94"/>
      <c r="AJ203" s="94"/>
      <c r="AK203" s="94"/>
      <c r="AL203" s="94"/>
      <c r="AM203" s="94"/>
      <c r="AN203" s="94"/>
      <c r="AO203" s="94"/>
      <c r="AP203" s="94"/>
      <c r="AQ203" s="94"/>
      <c r="AR203" s="94"/>
      <c r="AS203" s="94"/>
      <c r="AT203" s="94"/>
      <c r="AU203" s="94"/>
      <c r="AV203" s="104"/>
      <c r="AW203" s="104"/>
      <c r="AX203" s="104"/>
      <c r="AY203" s="104"/>
      <c r="AZ203" s="104"/>
      <c r="BA203" s="104"/>
      <c r="BB203" s="104"/>
      <c r="BC203" s="104"/>
      <c r="BD203" s="104"/>
      <c r="BE203" s="104"/>
      <c r="BF203" s="104"/>
      <c r="BG203" s="104"/>
      <c r="BH203" s="105"/>
      <c r="BI203" s="105"/>
      <c r="BJ203" s="105"/>
      <c r="BK203" s="105"/>
      <c r="BL203" s="105"/>
      <c r="BM203" s="105"/>
      <c r="BN203" s="105"/>
      <c r="BO203" s="105"/>
      <c r="BP203" s="105"/>
      <c r="BQ203" s="105"/>
      <c r="BR203" s="105"/>
      <c r="BS203" s="105"/>
      <c r="BT203" s="105"/>
      <c r="BU203" s="105"/>
      <c r="BV203" s="105"/>
      <c r="BW203" s="105"/>
      <c r="BX203" s="105"/>
      <c r="BY203" s="105"/>
      <c r="BZ203" s="105"/>
      <c r="CA203" s="105"/>
      <c r="CB203" s="105"/>
      <c r="CC203" s="105"/>
      <c r="CD203" s="105"/>
      <c r="CE203" s="105"/>
      <c r="CF203" s="105"/>
      <c r="CG203" s="105"/>
      <c r="CH203" s="105"/>
      <c r="CI203" s="105"/>
      <c r="CJ203" s="105"/>
      <c r="CK203" s="105"/>
      <c r="CL203" s="105"/>
      <c r="CM203" s="105"/>
      <c r="CN203" s="105"/>
      <c r="CO203" s="105"/>
      <c r="CP203" s="105"/>
      <c r="CQ203" s="105"/>
      <c r="CR203" s="105"/>
      <c r="CS203" s="105"/>
      <c r="CT203" s="105"/>
      <c r="CU203" s="105"/>
      <c r="CV203" s="105"/>
      <c r="CW203" s="105"/>
      <c r="CX203" s="105"/>
      <c r="CY203" s="105"/>
      <c r="CZ203" s="105"/>
      <c r="DA203" s="105"/>
      <c r="DB203" s="105"/>
      <c r="DC203" s="105"/>
      <c r="DD203" s="105"/>
      <c r="DE203" s="105"/>
      <c r="DF203" s="105"/>
      <c r="DG203" s="105"/>
      <c r="DH203" s="105"/>
      <c r="DI203" s="105"/>
      <c r="DJ203" s="105"/>
      <c r="DK203" s="105"/>
      <c r="DL203" s="105"/>
      <c r="DM203" s="105"/>
      <c r="DN203" s="105"/>
      <c r="DO203" s="105"/>
      <c r="DP203" s="105"/>
      <c r="DQ203" s="105"/>
      <c r="DR203" s="105"/>
      <c r="DS203" s="105"/>
      <c r="DT203" s="105"/>
      <c r="DU203" s="105"/>
      <c r="DV203" s="105"/>
      <c r="DW203" s="105"/>
      <c r="DX203" s="105"/>
      <c r="DY203" s="105"/>
      <c r="DZ203" s="105"/>
      <c r="EA203" s="105"/>
      <c r="EB203" s="105"/>
      <c r="EC203" s="105"/>
      <c r="ED203" s="105"/>
      <c r="EE203" s="105"/>
      <c r="EF203" s="105"/>
      <c r="EG203" s="105"/>
      <c r="EH203" s="105"/>
      <c r="EI203" s="105"/>
      <c r="EJ203" s="105"/>
      <c r="EK203" s="105"/>
      <c r="EL203" s="105"/>
      <c r="EM203" s="105"/>
      <c r="EN203" s="105"/>
      <c r="EO203" s="105"/>
      <c r="EP203" s="105"/>
      <c r="EQ203" s="105"/>
      <c r="ER203" s="105"/>
      <c r="ES203" s="105"/>
      <c r="ET203" s="105"/>
      <c r="EU203" s="105"/>
      <c r="EV203" s="105"/>
      <c r="EW203" s="105"/>
      <c r="EX203" s="105"/>
      <c r="EY203" s="105"/>
      <c r="EZ203" s="105"/>
      <c r="FA203" s="105"/>
      <c r="FB203" s="105"/>
      <c r="FC203" s="105"/>
      <c r="FD203" s="105"/>
      <c r="FE203" s="105"/>
      <c r="FF203" s="105"/>
      <c r="FG203" s="105"/>
      <c r="FH203" s="105"/>
      <c r="FI203" s="105"/>
      <c r="FJ203" s="105"/>
      <c r="FK203" s="105"/>
      <c r="FL203" s="105"/>
      <c r="FM203" s="105"/>
      <c r="FN203" s="105"/>
      <c r="FO203" s="105"/>
      <c r="FP203" s="105"/>
      <c r="FQ203" s="105"/>
      <c r="FR203" s="105"/>
      <c r="FS203" s="105"/>
      <c r="FT203" s="105"/>
      <c r="FU203" s="105"/>
      <c r="FV203" s="105"/>
      <c r="FW203" s="105"/>
      <c r="FX203" s="105"/>
      <c r="FY203" s="105"/>
      <c r="FZ203" s="105"/>
      <c r="GA203" s="105"/>
      <c r="GB203" s="105"/>
      <c r="GC203" s="105"/>
      <c r="GD203" s="105"/>
      <c r="GE203" s="105"/>
      <c r="GF203" s="105"/>
      <c r="GG203" s="105"/>
      <c r="GH203" s="105"/>
      <c r="GI203" s="105"/>
      <c r="GJ203" s="105"/>
      <c r="GK203" s="105"/>
      <c r="GL203" s="105"/>
      <c r="GM203" s="105"/>
      <c r="GN203" s="105"/>
      <c r="GO203" s="105"/>
      <c r="GP203" s="105"/>
      <c r="GQ203" s="105"/>
      <c r="GR203" s="105"/>
      <c r="GS203" s="105"/>
      <c r="GT203" s="105"/>
      <c r="GU203" s="105"/>
      <c r="GV203" s="105"/>
      <c r="GW203" s="105"/>
      <c r="GX203" s="105"/>
      <c r="GY203" s="105"/>
      <c r="GZ203" s="105"/>
      <c r="HA203" s="105"/>
      <c r="HB203" s="105"/>
      <c r="HC203" s="105"/>
      <c r="HD203" s="105"/>
      <c r="HE203" s="105"/>
      <c r="HF203" s="105"/>
      <c r="HG203" s="105"/>
      <c r="HH203" s="105"/>
      <c r="HI203" s="105"/>
      <c r="HJ203" s="105"/>
      <c r="HK203" s="105"/>
      <c r="HL203" s="105"/>
      <c r="HM203" s="105"/>
      <c r="HN203" s="105"/>
      <c r="HO203" s="105"/>
      <c r="HP203" s="105"/>
      <c r="HQ203" s="105"/>
      <c r="HR203" s="105"/>
      <c r="HS203" s="105"/>
      <c r="HT203" s="105"/>
      <c r="HU203" s="105"/>
    </row>
    <row r="204" spans="1:229" ht="12" customHeight="1" x14ac:dyDescent="0.25">
      <c r="A204" s="94"/>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104"/>
      <c r="AW204" s="104"/>
      <c r="AX204" s="104"/>
      <c r="AY204" s="104"/>
      <c r="AZ204" s="104"/>
      <c r="BA204" s="104"/>
      <c r="BB204" s="104"/>
      <c r="BC204" s="104"/>
      <c r="BD204" s="104"/>
      <c r="BE204" s="104"/>
      <c r="BF204" s="104"/>
      <c r="BG204" s="104"/>
      <c r="BH204" s="105"/>
      <c r="BI204" s="105"/>
      <c r="BJ204" s="105"/>
      <c r="BK204" s="105"/>
      <c r="BL204" s="105"/>
      <c r="BM204" s="105"/>
      <c r="BN204" s="105"/>
      <c r="BO204" s="105"/>
      <c r="BP204" s="105"/>
      <c r="BQ204" s="105"/>
      <c r="BR204" s="105"/>
      <c r="BS204" s="105"/>
      <c r="BT204" s="105"/>
      <c r="BU204" s="105"/>
      <c r="BV204" s="105"/>
      <c r="BW204" s="105"/>
      <c r="BX204" s="105"/>
      <c r="BY204" s="105"/>
      <c r="BZ204" s="105"/>
      <c r="CA204" s="105"/>
      <c r="CB204" s="105"/>
      <c r="CC204" s="105"/>
      <c r="CD204" s="105"/>
      <c r="CE204" s="105"/>
      <c r="CF204" s="105"/>
      <c r="CG204" s="105"/>
      <c r="CH204" s="105"/>
      <c r="CI204" s="105"/>
      <c r="CJ204" s="105"/>
      <c r="CK204" s="105"/>
      <c r="CL204" s="105"/>
      <c r="CM204" s="105"/>
      <c r="CN204" s="105"/>
      <c r="CO204" s="105"/>
      <c r="CP204" s="105"/>
      <c r="CQ204" s="105"/>
      <c r="CR204" s="105"/>
      <c r="CS204" s="105"/>
      <c r="CT204" s="105"/>
      <c r="CU204" s="105"/>
      <c r="CV204" s="105"/>
      <c r="CW204" s="105"/>
      <c r="CX204" s="105"/>
      <c r="CY204" s="105"/>
      <c r="CZ204" s="105"/>
      <c r="DA204" s="105"/>
      <c r="DB204" s="105"/>
      <c r="DC204" s="105"/>
      <c r="DD204" s="105"/>
      <c r="DE204" s="105"/>
      <c r="DF204" s="105"/>
      <c r="DG204" s="105"/>
      <c r="DH204" s="105"/>
      <c r="DI204" s="105"/>
      <c r="DJ204" s="105"/>
      <c r="DK204" s="105"/>
      <c r="DL204" s="105"/>
      <c r="DM204" s="105"/>
      <c r="DN204" s="105"/>
      <c r="DO204" s="105"/>
      <c r="DP204" s="105"/>
      <c r="DQ204" s="105"/>
      <c r="DR204" s="105"/>
      <c r="DS204" s="105"/>
      <c r="DT204" s="105"/>
      <c r="DU204" s="105"/>
      <c r="DV204" s="105"/>
      <c r="DW204" s="105"/>
      <c r="DX204" s="105"/>
      <c r="DY204" s="105"/>
      <c r="DZ204" s="105"/>
      <c r="EA204" s="105"/>
      <c r="EB204" s="105"/>
      <c r="EC204" s="105"/>
      <c r="ED204" s="105"/>
      <c r="EE204" s="105"/>
      <c r="EF204" s="105"/>
      <c r="EG204" s="105"/>
      <c r="EH204" s="105"/>
      <c r="EI204" s="105"/>
      <c r="EJ204" s="105"/>
      <c r="EK204" s="105"/>
      <c r="EL204" s="105"/>
      <c r="EM204" s="105"/>
      <c r="EN204" s="105"/>
      <c r="EO204" s="105"/>
      <c r="EP204" s="105"/>
      <c r="EQ204" s="105"/>
      <c r="ER204" s="105"/>
      <c r="ES204" s="105"/>
      <c r="ET204" s="105"/>
      <c r="EU204" s="105"/>
      <c r="EV204" s="105"/>
      <c r="EW204" s="105"/>
      <c r="EX204" s="105"/>
      <c r="EY204" s="105"/>
      <c r="EZ204" s="105"/>
      <c r="FA204" s="105"/>
      <c r="FB204" s="105"/>
      <c r="FC204" s="105"/>
      <c r="FD204" s="105"/>
      <c r="FE204" s="105"/>
      <c r="FF204" s="105"/>
      <c r="FG204" s="105"/>
      <c r="FH204" s="105"/>
      <c r="FI204" s="105"/>
      <c r="FJ204" s="105"/>
      <c r="FK204" s="105"/>
      <c r="FL204" s="105"/>
      <c r="FM204" s="105"/>
      <c r="FN204" s="105"/>
      <c r="FO204" s="105"/>
      <c r="FP204" s="105"/>
      <c r="FQ204" s="105"/>
      <c r="FR204" s="105"/>
      <c r="FS204" s="105"/>
      <c r="FT204" s="105"/>
      <c r="FU204" s="105"/>
      <c r="FV204" s="105"/>
      <c r="FW204" s="105"/>
      <c r="FX204" s="105"/>
      <c r="FY204" s="105"/>
      <c r="FZ204" s="105"/>
      <c r="GA204" s="105"/>
      <c r="GB204" s="105"/>
      <c r="GC204" s="105"/>
      <c r="GD204" s="105"/>
      <c r="GE204" s="105"/>
      <c r="GF204" s="105"/>
      <c r="GG204" s="105"/>
      <c r="GH204" s="105"/>
      <c r="GI204" s="105"/>
      <c r="GJ204" s="105"/>
      <c r="GK204" s="105"/>
      <c r="GL204" s="105"/>
      <c r="GM204" s="105"/>
      <c r="GN204" s="105"/>
      <c r="GO204" s="105"/>
      <c r="GP204" s="105"/>
      <c r="GQ204" s="105"/>
      <c r="GR204" s="105"/>
      <c r="GS204" s="105"/>
      <c r="GT204" s="105"/>
      <c r="GU204" s="105"/>
      <c r="GV204" s="105"/>
      <c r="GW204" s="105"/>
      <c r="GX204" s="105"/>
      <c r="GY204" s="105"/>
      <c r="GZ204" s="105"/>
      <c r="HA204" s="105"/>
      <c r="HB204" s="105"/>
      <c r="HC204" s="105"/>
      <c r="HD204" s="105"/>
      <c r="HE204" s="105"/>
      <c r="HF204" s="105"/>
      <c r="HG204" s="105"/>
      <c r="HH204" s="105"/>
      <c r="HI204" s="105"/>
      <c r="HJ204" s="105"/>
      <c r="HK204" s="105"/>
      <c r="HL204" s="105"/>
      <c r="HM204" s="105"/>
      <c r="HN204" s="105"/>
      <c r="HO204" s="105"/>
      <c r="HP204" s="105"/>
      <c r="HQ204" s="105"/>
      <c r="HR204" s="105"/>
      <c r="HS204" s="105"/>
      <c r="HT204" s="105"/>
      <c r="HU204" s="105"/>
    </row>
    <row r="205" spans="1:229" ht="12" customHeight="1" x14ac:dyDescent="0.25">
      <c r="A205" s="94"/>
      <c r="B205" s="94"/>
      <c r="C205" s="94"/>
      <c r="D205" s="94"/>
      <c r="E205" s="94"/>
      <c r="F205" s="94"/>
      <c r="G205" s="94"/>
      <c r="H205" s="94"/>
      <c r="I205" s="94"/>
      <c r="J205" s="94"/>
      <c r="K205" s="94"/>
      <c r="L205" s="94"/>
      <c r="M205" s="94"/>
      <c r="N205" s="94"/>
      <c r="O205" s="94"/>
      <c r="P205" s="94"/>
      <c r="Q205" s="94"/>
      <c r="R205" s="94"/>
      <c r="S205" s="94"/>
      <c r="T205" s="94"/>
      <c r="U205" s="94"/>
      <c r="V205" s="94"/>
      <c r="W205" s="94"/>
      <c r="X205" s="94"/>
      <c r="Y205" s="94"/>
      <c r="Z205" s="94"/>
      <c r="AA205" s="94"/>
      <c r="AB205" s="94"/>
      <c r="AC205" s="94"/>
      <c r="AD205" s="94"/>
      <c r="AE205" s="94"/>
      <c r="AF205" s="94"/>
      <c r="AG205" s="94"/>
      <c r="AH205" s="94"/>
      <c r="AI205" s="94"/>
      <c r="AJ205" s="94"/>
      <c r="AK205" s="94"/>
      <c r="AL205" s="94"/>
      <c r="AM205" s="94"/>
      <c r="AN205" s="94"/>
      <c r="AO205" s="94"/>
      <c r="AP205" s="94"/>
      <c r="AQ205" s="94"/>
      <c r="AR205" s="94"/>
      <c r="AS205" s="94"/>
      <c r="AT205" s="94"/>
      <c r="AU205" s="94"/>
      <c r="AV205" s="104"/>
      <c r="AW205" s="104"/>
      <c r="AX205" s="104"/>
      <c r="AY205" s="104"/>
      <c r="AZ205" s="104"/>
      <c r="BA205" s="104"/>
      <c r="BB205" s="104"/>
      <c r="BC205" s="104"/>
      <c r="BD205" s="104"/>
      <c r="BE205" s="104"/>
      <c r="BF205" s="104"/>
      <c r="BG205" s="104"/>
      <c r="BH205" s="105"/>
      <c r="BI205" s="105"/>
      <c r="BJ205" s="105"/>
      <c r="BK205" s="105"/>
      <c r="BL205" s="105"/>
      <c r="BM205" s="105"/>
      <c r="BN205" s="105"/>
      <c r="BO205" s="105"/>
      <c r="BP205" s="105"/>
      <c r="BQ205" s="105"/>
      <c r="BR205" s="105"/>
      <c r="BS205" s="105"/>
      <c r="BT205" s="105"/>
      <c r="BU205" s="105"/>
      <c r="BV205" s="105"/>
      <c r="BW205" s="105"/>
      <c r="BX205" s="105"/>
      <c r="BY205" s="105"/>
      <c r="BZ205" s="105"/>
      <c r="CA205" s="105"/>
      <c r="CB205" s="105"/>
      <c r="CC205" s="105"/>
      <c r="CD205" s="105"/>
      <c r="CE205" s="105"/>
      <c r="CF205" s="105"/>
      <c r="CG205" s="105"/>
      <c r="CH205" s="105"/>
      <c r="CI205" s="105"/>
      <c r="CJ205" s="105"/>
      <c r="CK205" s="105"/>
      <c r="CL205" s="105"/>
      <c r="CM205" s="105"/>
      <c r="CN205" s="105"/>
      <c r="CO205" s="105"/>
      <c r="CP205" s="105"/>
      <c r="CQ205" s="105"/>
      <c r="CR205" s="105"/>
      <c r="CS205" s="105"/>
      <c r="CT205" s="105"/>
      <c r="CU205" s="105"/>
      <c r="CV205" s="105"/>
      <c r="CW205" s="105"/>
      <c r="CX205" s="105"/>
      <c r="CY205" s="105"/>
      <c r="CZ205" s="105"/>
      <c r="DA205" s="105"/>
      <c r="DB205" s="105"/>
      <c r="DC205" s="105"/>
      <c r="DD205" s="105"/>
      <c r="DE205" s="105"/>
      <c r="DF205" s="105"/>
      <c r="DG205" s="105"/>
      <c r="DH205" s="105"/>
      <c r="DI205" s="105"/>
      <c r="DJ205" s="105"/>
      <c r="DK205" s="105"/>
      <c r="DL205" s="105"/>
      <c r="DM205" s="105"/>
      <c r="DN205" s="105"/>
      <c r="DO205" s="105"/>
      <c r="DP205" s="105"/>
      <c r="DQ205" s="105"/>
      <c r="DR205" s="105"/>
      <c r="DS205" s="105"/>
      <c r="DT205" s="105"/>
      <c r="DU205" s="105"/>
      <c r="DV205" s="105"/>
      <c r="DW205" s="105"/>
      <c r="DX205" s="105"/>
      <c r="DY205" s="105"/>
      <c r="DZ205" s="105"/>
      <c r="EA205" s="105"/>
      <c r="EB205" s="105"/>
      <c r="EC205" s="105"/>
      <c r="ED205" s="105"/>
      <c r="EE205" s="105"/>
      <c r="EF205" s="105"/>
      <c r="EG205" s="105"/>
      <c r="EH205" s="105"/>
      <c r="EI205" s="105"/>
      <c r="EJ205" s="105"/>
      <c r="EK205" s="105"/>
      <c r="EL205" s="105"/>
      <c r="EM205" s="105"/>
      <c r="EN205" s="105"/>
      <c r="EO205" s="105"/>
      <c r="EP205" s="105"/>
      <c r="EQ205" s="105"/>
      <c r="ER205" s="105"/>
      <c r="ES205" s="105"/>
      <c r="ET205" s="105"/>
      <c r="EU205" s="105"/>
      <c r="EV205" s="105"/>
      <c r="EW205" s="105"/>
      <c r="EX205" s="105"/>
      <c r="EY205" s="105"/>
      <c r="EZ205" s="105"/>
      <c r="FA205" s="105"/>
      <c r="FB205" s="105"/>
      <c r="FC205" s="105"/>
      <c r="FD205" s="105"/>
      <c r="FE205" s="105"/>
      <c r="FF205" s="105"/>
      <c r="FG205" s="105"/>
      <c r="FH205" s="105"/>
      <c r="FI205" s="105"/>
      <c r="FJ205" s="105"/>
      <c r="FK205" s="105"/>
      <c r="FL205" s="105"/>
      <c r="FM205" s="105"/>
      <c r="FN205" s="105"/>
      <c r="FO205" s="105"/>
      <c r="FP205" s="105"/>
      <c r="FQ205" s="105"/>
      <c r="FR205" s="105"/>
      <c r="FS205" s="105"/>
      <c r="FT205" s="105"/>
      <c r="FU205" s="105"/>
      <c r="FV205" s="105"/>
      <c r="FW205" s="105"/>
      <c r="FX205" s="105"/>
      <c r="FY205" s="105"/>
      <c r="FZ205" s="105"/>
      <c r="GA205" s="105"/>
      <c r="GB205" s="105"/>
      <c r="GC205" s="105"/>
      <c r="GD205" s="105"/>
      <c r="GE205" s="105"/>
      <c r="GF205" s="105"/>
      <c r="GG205" s="105"/>
      <c r="GH205" s="105"/>
      <c r="GI205" s="105"/>
      <c r="GJ205" s="105"/>
      <c r="GK205" s="105"/>
      <c r="GL205" s="105"/>
      <c r="GM205" s="105"/>
      <c r="GN205" s="105"/>
      <c r="GO205" s="105"/>
      <c r="GP205" s="105"/>
      <c r="GQ205" s="105"/>
      <c r="GR205" s="105"/>
      <c r="GS205" s="105"/>
      <c r="GT205" s="105"/>
      <c r="GU205" s="105"/>
      <c r="GV205" s="105"/>
      <c r="GW205" s="105"/>
      <c r="GX205" s="105"/>
      <c r="GY205" s="105"/>
      <c r="GZ205" s="105"/>
      <c r="HA205" s="105"/>
      <c r="HB205" s="105"/>
      <c r="HC205" s="105"/>
      <c r="HD205" s="105"/>
      <c r="HE205" s="105"/>
      <c r="HF205" s="105"/>
      <c r="HG205" s="105"/>
      <c r="HH205" s="105"/>
      <c r="HI205" s="105"/>
      <c r="HJ205" s="105"/>
      <c r="HK205" s="105"/>
      <c r="HL205" s="105"/>
      <c r="HM205" s="105"/>
      <c r="HN205" s="105"/>
      <c r="HO205" s="105"/>
      <c r="HP205" s="105"/>
      <c r="HQ205" s="105"/>
      <c r="HR205" s="105"/>
      <c r="HS205" s="105"/>
      <c r="HT205" s="105"/>
      <c r="HU205" s="105"/>
    </row>
    <row r="206" spans="1:229" ht="12" customHeight="1" x14ac:dyDescent="0.25">
      <c r="A206" s="94"/>
      <c r="B206" s="94"/>
      <c r="C206" s="94"/>
      <c r="D206" s="94"/>
      <c r="E206" s="94"/>
      <c r="F206" s="94"/>
      <c r="G206" s="94"/>
      <c r="H206" s="94"/>
      <c r="I206" s="94"/>
      <c r="J206" s="94"/>
      <c r="K206" s="94"/>
      <c r="L206" s="94"/>
      <c r="M206" s="94"/>
      <c r="N206" s="94"/>
      <c r="O206" s="94"/>
      <c r="P206" s="94"/>
      <c r="Q206" s="94"/>
      <c r="R206" s="94"/>
      <c r="S206" s="94"/>
      <c r="T206" s="94"/>
      <c r="U206" s="94"/>
      <c r="V206" s="94"/>
      <c r="W206" s="94"/>
      <c r="X206" s="94"/>
      <c r="Y206" s="94"/>
      <c r="Z206" s="94"/>
      <c r="AA206" s="94"/>
      <c r="AB206" s="94"/>
      <c r="AC206" s="94"/>
      <c r="AD206" s="94"/>
      <c r="AE206" s="94"/>
      <c r="AF206" s="94"/>
      <c r="AG206" s="94"/>
      <c r="AH206" s="94"/>
      <c r="AI206" s="94"/>
      <c r="AJ206" s="94"/>
      <c r="AK206" s="94"/>
      <c r="AL206" s="94"/>
      <c r="AM206" s="94"/>
      <c r="AN206" s="94"/>
      <c r="AO206" s="94"/>
      <c r="AP206" s="94"/>
      <c r="AQ206" s="94"/>
      <c r="AR206" s="94"/>
      <c r="AS206" s="94"/>
      <c r="AT206" s="94"/>
      <c r="AU206" s="94"/>
      <c r="AV206" s="104"/>
      <c r="AW206" s="104"/>
      <c r="AX206" s="104"/>
      <c r="AY206" s="104"/>
      <c r="AZ206" s="104"/>
      <c r="BA206" s="104"/>
      <c r="BB206" s="104"/>
      <c r="BC206" s="104"/>
      <c r="BD206" s="104"/>
      <c r="BE206" s="104"/>
      <c r="BF206" s="104"/>
      <c r="BG206" s="104"/>
      <c r="BH206" s="105"/>
      <c r="BI206" s="105"/>
      <c r="BJ206" s="105"/>
      <c r="BK206" s="105"/>
      <c r="BL206" s="105"/>
      <c r="BM206" s="105"/>
      <c r="BN206" s="105"/>
      <c r="BO206" s="105"/>
      <c r="BP206" s="105"/>
      <c r="BQ206" s="105"/>
      <c r="BR206" s="105"/>
      <c r="BS206" s="105"/>
      <c r="BT206" s="105"/>
      <c r="BU206" s="105"/>
      <c r="BV206" s="105"/>
      <c r="BW206" s="105"/>
      <c r="BX206" s="105"/>
      <c r="BY206" s="105"/>
      <c r="BZ206" s="105"/>
      <c r="CA206" s="105"/>
      <c r="CB206" s="105"/>
      <c r="CC206" s="105"/>
      <c r="CD206" s="105"/>
      <c r="CE206" s="105"/>
      <c r="CF206" s="105"/>
      <c r="CG206" s="105"/>
      <c r="CH206" s="105"/>
      <c r="CI206" s="105"/>
      <c r="CJ206" s="105"/>
      <c r="CK206" s="105"/>
      <c r="CL206" s="105"/>
      <c r="CM206" s="105"/>
      <c r="CN206" s="105"/>
      <c r="CO206" s="105"/>
      <c r="CP206" s="105"/>
      <c r="CQ206" s="105"/>
      <c r="CR206" s="105"/>
      <c r="CS206" s="105"/>
      <c r="CT206" s="105"/>
      <c r="CU206" s="105"/>
      <c r="CV206" s="105"/>
      <c r="CW206" s="105"/>
      <c r="CX206" s="105"/>
      <c r="CY206" s="105"/>
      <c r="CZ206" s="105"/>
      <c r="DA206" s="105"/>
      <c r="DB206" s="105"/>
      <c r="DC206" s="105"/>
      <c r="DD206" s="105"/>
      <c r="DE206" s="105"/>
      <c r="DF206" s="105"/>
      <c r="DG206" s="105"/>
      <c r="DH206" s="105"/>
      <c r="DI206" s="105"/>
      <c r="DJ206" s="105"/>
      <c r="DK206" s="105"/>
      <c r="DL206" s="105"/>
      <c r="DM206" s="105"/>
      <c r="DN206" s="105"/>
      <c r="DO206" s="105"/>
      <c r="DP206" s="105"/>
      <c r="DQ206" s="105"/>
      <c r="DR206" s="105"/>
      <c r="DS206" s="105"/>
      <c r="DT206" s="105"/>
      <c r="DU206" s="105"/>
      <c r="DV206" s="105"/>
      <c r="DW206" s="105"/>
      <c r="DX206" s="105"/>
      <c r="DY206" s="105"/>
      <c r="DZ206" s="105"/>
      <c r="EA206" s="105"/>
      <c r="EB206" s="105"/>
      <c r="EC206" s="105"/>
      <c r="ED206" s="105"/>
      <c r="EE206" s="105"/>
      <c r="EF206" s="105"/>
      <c r="EG206" s="105"/>
      <c r="EH206" s="105"/>
      <c r="EI206" s="105"/>
      <c r="EJ206" s="105"/>
      <c r="EK206" s="105"/>
      <c r="EL206" s="105"/>
      <c r="EM206" s="105"/>
      <c r="EN206" s="105"/>
      <c r="EO206" s="105"/>
      <c r="EP206" s="105"/>
      <c r="EQ206" s="105"/>
      <c r="ER206" s="105"/>
      <c r="ES206" s="105"/>
      <c r="ET206" s="105"/>
      <c r="EU206" s="105"/>
      <c r="EV206" s="105"/>
      <c r="EW206" s="105"/>
      <c r="EX206" s="105"/>
      <c r="EY206" s="105"/>
      <c r="EZ206" s="105"/>
      <c r="FA206" s="105"/>
      <c r="FB206" s="105"/>
      <c r="FC206" s="105"/>
      <c r="FD206" s="105"/>
      <c r="FE206" s="105"/>
      <c r="FF206" s="105"/>
      <c r="FG206" s="105"/>
      <c r="FH206" s="105"/>
      <c r="FI206" s="105"/>
      <c r="FJ206" s="105"/>
      <c r="FK206" s="105"/>
      <c r="FL206" s="105"/>
      <c r="FM206" s="105"/>
      <c r="FN206" s="105"/>
      <c r="FO206" s="105"/>
      <c r="FP206" s="105"/>
      <c r="FQ206" s="105"/>
      <c r="FR206" s="105"/>
      <c r="FS206" s="105"/>
      <c r="FT206" s="105"/>
      <c r="FU206" s="105"/>
      <c r="FV206" s="105"/>
      <c r="FW206" s="105"/>
      <c r="FX206" s="105"/>
      <c r="FY206" s="105"/>
      <c r="FZ206" s="105"/>
      <c r="GA206" s="105"/>
      <c r="GB206" s="105"/>
      <c r="GC206" s="105"/>
      <c r="GD206" s="105"/>
      <c r="GE206" s="105"/>
      <c r="GF206" s="105"/>
      <c r="GG206" s="105"/>
      <c r="GH206" s="105"/>
      <c r="GI206" s="105"/>
      <c r="GJ206" s="105"/>
      <c r="GK206" s="105"/>
      <c r="GL206" s="105"/>
      <c r="GM206" s="105"/>
      <c r="GN206" s="105"/>
      <c r="GO206" s="105"/>
      <c r="GP206" s="105"/>
      <c r="GQ206" s="105"/>
      <c r="GR206" s="105"/>
      <c r="GS206" s="105"/>
      <c r="GT206" s="105"/>
      <c r="GU206" s="105"/>
      <c r="GV206" s="105"/>
      <c r="GW206" s="105"/>
      <c r="GX206" s="105"/>
      <c r="GY206" s="105"/>
      <c r="GZ206" s="105"/>
      <c r="HA206" s="105"/>
      <c r="HB206" s="105"/>
      <c r="HC206" s="105"/>
      <c r="HD206" s="105"/>
      <c r="HE206" s="105"/>
      <c r="HF206" s="105"/>
      <c r="HG206" s="105"/>
      <c r="HH206" s="105"/>
      <c r="HI206" s="105"/>
      <c r="HJ206" s="105"/>
      <c r="HK206" s="105"/>
      <c r="HL206" s="105"/>
      <c r="HM206" s="105"/>
      <c r="HN206" s="105"/>
      <c r="HO206" s="105"/>
      <c r="HP206" s="105"/>
      <c r="HQ206" s="105"/>
      <c r="HR206" s="105"/>
      <c r="HS206" s="105"/>
      <c r="HT206" s="105"/>
      <c r="HU206" s="105"/>
    </row>
    <row r="207" spans="1:229" ht="12" customHeight="1" x14ac:dyDescent="0.25">
      <c r="A207" s="94"/>
      <c r="B207" s="94"/>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c r="AL207" s="94"/>
      <c r="AM207" s="94"/>
      <c r="AN207" s="94"/>
      <c r="AO207" s="94"/>
      <c r="AP207" s="94"/>
      <c r="AQ207" s="94"/>
      <c r="AR207" s="94"/>
      <c r="AS207" s="94"/>
      <c r="AT207" s="94"/>
      <c r="AU207" s="94"/>
      <c r="AV207" s="104"/>
      <c r="AW207" s="104"/>
      <c r="AX207" s="104"/>
      <c r="AY207" s="104"/>
      <c r="AZ207" s="104"/>
      <c r="BA207" s="104"/>
      <c r="BB207" s="104"/>
      <c r="BC207" s="104"/>
      <c r="BD207" s="104"/>
      <c r="BE207" s="104"/>
      <c r="BF207" s="104"/>
      <c r="BG207" s="104"/>
      <c r="BH207" s="105"/>
      <c r="BI207" s="105"/>
      <c r="BJ207" s="105"/>
      <c r="BK207" s="105"/>
      <c r="BL207" s="105"/>
      <c r="BM207" s="105"/>
      <c r="BN207" s="105"/>
      <c r="BO207" s="105"/>
      <c r="BP207" s="105"/>
      <c r="BQ207" s="105"/>
      <c r="BR207" s="105"/>
      <c r="BS207" s="105"/>
      <c r="BT207" s="105"/>
      <c r="BU207" s="105"/>
      <c r="BV207" s="105"/>
      <c r="BW207" s="105"/>
      <c r="BX207" s="105"/>
      <c r="BY207" s="105"/>
      <c r="BZ207" s="105"/>
      <c r="CA207" s="105"/>
      <c r="CB207" s="105"/>
      <c r="CC207" s="105"/>
      <c r="CD207" s="105"/>
      <c r="CE207" s="105"/>
      <c r="CF207" s="105"/>
      <c r="CG207" s="105"/>
      <c r="CH207" s="105"/>
      <c r="CI207" s="105"/>
      <c r="CJ207" s="105"/>
      <c r="CK207" s="105"/>
      <c r="CL207" s="105"/>
      <c r="CM207" s="105"/>
      <c r="CN207" s="105"/>
      <c r="CO207" s="105"/>
      <c r="CP207" s="105"/>
      <c r="CQ207" s="105"/>
      <c r="CR207" s="105"/>
      <c r="CS207" s="105"/>
      <c r="CT207" s="105"/>
      <c r="CU207" s="105"/>
      <c r="CV207" s="105"/>
      <c r="CW207" s="105"/>
      <c r="CX207" s="105"/>
      <c r="CY207" s="105"/>
      <c r="CZ207" s="105"/>
      <c r="DA207" s="105"/>
      <c r="DB207" s="105"/>
      <c r="DC207" s="105"/>
      <c r="DD207" s="105"/>
      <c r="DE207" s="105"/>
      <c r="DF207" s="105"/>
      <c r="DG207" s="105"/>
      <c r="DH207" s="105"/>
      <c r="DI207" s="105"/>
      <c r="DJ207" s="105"/>
      <c r="DK207" s="105"/>
      <c r="DL207" s="105"/>
      <c r="DM207" s="105"/>
      <c r="DN207" s="105"/>
      <c r="DO207" s="105"/>
      <c r="DP207" s="105"/>
      <c r="DQ207" s="105"/>
      <c r="DR207" s="105"/>
      <c r="DS207" s="105"/>
      <c r="DT207" s="105"/>
      <c r="DU207" s="105"/>
      <c r="DV207" s="105"/>
      <c r="DW207" s="105"/>
      <c r="DX207" s="105"/>
      <c r="DY207" s="105"/>
      <c r="DZ207" s="105"/>
      <c r="EA207" s="105"/>
      <c r="EB207" s="105"/>
      <c r="EC207" s="105"/>
      <c r="ED207" s="105"/>
      <c r="EE207" s="105"/>
      <c r="EF207" s="105"/>
      <c r="EG207" s="105"/>
      <c r="EH207" s="105"/>
      <c r="EI207" s="105"/>
      <c r="EJ207" s="105"/>
      <c r="EK207" s="105"/>
      <c r="EL207" s="105"/>
      <c r="EM207" s="105"/>
      <c r="EN207" s="105"/>
      <c r="EO207" s="105"/>
      <c r="EP207" s="105"/>
      <c r="EQ207" s="105"/>
      <c r="ER207" s="105"/>
      <c r="ES207" s="105"/>
      <c r="ET207" s="105"/>
      <c r="EU207" s="105"/>
      <c r="EV207" s="105"/>
      <c r="EW207" s="105"/>
      <c r="EX207" s="105"/>
      <c r="EY207" s="105"/>
      <c r="EZ207" s="105"/>
      <c r="FA207" s="105"/>
      <c r="FB207" s="105"/>
      <c r="FC207" s="105"/>
      <c r="FD207" s="105"/>
      <c r="FE207" s="105"/>
      <c r="FF207" s="105"/>
      <c r="FG207" s="105"/>
      <c r="FH207" s="105"/>
      <c r="FI207" s="105"/>
      <c r="FJ207" s="105"/>
      <c r="FK207" s="105"/>
      <c r="FL207" s="105"/>
      <c r="FM207" s="105"/>
      <c r="FN207" s="105"/>
      <c r="FO207" s="105"/>
      <c r="FP207" s="105"/>
      <c r="FQ207" s="105"/>
      <c r="FR207" s="105"/>
      <c r="FS207" s="105"/>
      <c r="FT207" s="105"/>
      <c r="FU207" s="105"/>
      <c r="FV207" s="105"/>
      <c r="FW207" s="105"/>
      <c r="FX207" s="105"/>
      <c r="FY207" s="105"/>
      <c r="FZ207" s="105"/>
      <c r="GA207" s="105"/>
      <c r="GB207" s="105"/>
      <c r="GC207" s="105"/>
      <c r="GD207" s="105"/>
      <c r="GE207" s="105"/>
      <c r="GF207" s="105"/>
      <c r="GG207" s="105"/>
      <c r="GH207" s="105"/>
      <c r="GI207" s="105"/>
      <c r="GJ207" s="105"/>
      <c r="GK207" s="105"/>
      <c r="GL207" s="105"/>
      <c r="GM207" s="105"/>
      <c r="GN207" s="105"/>
      <c r="GO207" s="105"/>
      <c r="GP207" s="105"/>
      <c r="GQ207" s="105"/>
      <c r="GR207" s="105"/>
      <c r="GS207" s="105"/>
      <c r="GT207" s="105"/>
      <c r="GU207" s="105"/>
      <c r="GV207" s="105"/>
      <c r="GW207" s="105"/>
      <c r="GX207" s="105"/>
      <c r="GY207" s="105"/>
      <c r="GZ207" s="105"/>
      <c r="HA207" s="105"/>
      <c r="HB207" s="105"/>
      <c r="HC207" s="105"/>
      <c r="HD207" s="105"/>
      <c r="HE207" s="105"/>
      <c r="HF207" s="105"/>
      <c r="HG207" s="105"/>
      <c r="HH207" s="105"/>
      <c r="HI207" s="105"/>
      <c r="HJ207" s="105"/>
      <c r="HK207" s="105"/>
      <c r="HL207" s="105"/>
      <c r="HM207" s="105"/>
      <c r="HN207" s="105"/>
      <c r="HO207" s="105"/>
      <c r="HP207" s="105"/>
      <c r="HQ207" s="105"/>
      <c r="HR207" s="105"/>
      <c r="HS207" s="105"/>
      <c r="HT207" s="105"/>
      <c r="HU207" s="105"/>
    </row>
    <row r="208" spans="1:229" ht="12" customHeight="1" x14ac:dyDescent="0.25">
      <c r="A208" s="94"/>
      <c r="B208" s="94"/>
      <c r="C208" s="94"/>
      <c r="D208" s="94"/>
      <c r="E208" s="94"/>
      <c r="F208" s="94"/>
      <c r="G208" s="94"/>
      <c r="H208" s="94"/>
      <c r="I208" s="94"/>
      <c r="J208" s="94"/>
      <c r="K208" s="94"/>
      <c r="L208" s="94"/>
      <c r="M208" s="94"/>
      <c r="N208" s="94"/>
      <c r="O208" s="94"/>
      <c r="P208" s="94"/>
      <c r="Q208" s="94"/>
      <c r="R208" s="94"/>
      <c r="S208" s="94"/>
      <c r="T208" s="94"/>
      <c r="U208" s="94"/>
      <c r="V208" s="94"/>
      <c r="W208" s="94"/>
      <c r="X208" s="94"/>
      <c r="Y208" s="94"/>
      <c r="Z208" s="94"/>
      <c r="AA208" s="94"/>
      <c r="AB208" s="94"/>
      <c r="AC208" s="94"/>
      <c r="AD208" s="94"/>
      <c r="AE208" s="94"/>
      <c r="AF208" s="94"/>
      <c r="AG208" s="94"/>
      <c r="AH208" s="94"/>
      <c r="AI208" s="94"/>
      <c r="AJ208" s="94"/>
      <c r="AK208" s="94"/>
      <c r="AL208" s="94"/>
      <c r="AM208" s="94"/>
      <c r="AN208" s="94"/>
      <c r="AO208" s="94"/>
      <c r="AP208" s="94"/>
      <c r="AQ208" s="94"/>
      <c r="AR208" s="94"/>
      <c r="AS208" s="94"/>
      <c r="AT208" s="94"/>
      <c r="AU208" s="94"/>
      <c r="AV208" s="104"/>
      <c r="AW208" s="104"/>
      <c r="AX208" s="104"/>
      <c r="AY208" s="104"/>
      <c r="AZ208" s="104"/>
      <c r="BA208" s="104"/>
      <c r="BB208" s="104"/>
      <c r="BC208" s="104"/>
      <c r="BD208" s="104"/>
      <c r="BE208" s="104"/>
      <c r="BF208" s="104"/>
      <c r="BG208" s="104"/>
      <c r="BH208" s="105"/>
      <c r="BI208" s="105"/>
      <c r="BJ208" s="105"/>
      <c r="BK208" s="105"/>
      <c r="BL208" s="105"/>
      <c r="BM208" s="105"/>
      <c r="BN208" s="105"/>
      <c r="BO208" s="105"/>
      <c r="BP208" s="105"/>
      <c r="BQ208" s="105"/>
      <c r="BR208" s="105"/>
      <c r="BS208" s="105"/>
      <c r="BT208" s="105"/>
      <c r="BU208" s="105"/>
      <c r="BV208" s="105"/>
      <c r="BW208" s="105"/>
      <c r="BX208" s="105"/>
      <c r="BY208" s="105"/>
      <c r="BZ208" s="105"/>
      <c r="CA208" s="105"/>
      <c r="CB208" s="105"/>
      <c r="CC208" s="105"/>
      <c r="CD208" s="105"/>
      <c r="CE208" s="105"/>
      <c r="CF208" s="105"/>
      <c r="CG208" s="105"/>
      <c r="CH208" s="105"/>
      <c r="CI208" s="105"/>
      <c r="CJ208" s="105"/>
      <c r="CK208" s="105"/>
      <c r="CL208" s="105"/>
      <c r="CM208" s="105"/>
      <c r="CN208" s="105"/>
      <c r="CO208" s="105"/>
      <c r="CP208" s="105"/>
      <c r="CQ208" s="105"/>
      <c r="CR208" s="105"/>
      <c r="CS208" s="105"/>
      <c r="CT208" s="105"/>
      <c r="CU208" s="105"/>
      <c r="CV208" s="105"/>
      <c r="CW208" s="105"/>
      <c r="CX208" s="105"/>
      <c r="CY208" s="105"/>
      <c r="CZ208" s="105"/>
      <c r="DA208" s="105"/>
      <c r="DB208" s="105"/>
      <c r="DC208" s="105"/>
      <c r="DD208" s="105"/>
      <c r="DE208" s="105"/>
      <c r="DF208" s="105"/>
      <c r="DG208" s="105"/>
      <c r="DH208" s="105"/>
      <c r="DI208" s="105"/>
      <c r="DJ208" s="105"/>
      <c r="DK208" s="105"/>
      <c r="DL208" s="105"/>
      <c r="DM208" s="105"/>
      <c r="DN208" s="105"/>
      <c r="DO208" s="105"/>
      <c r="DP208" s="105"/>
      <c r="DQ208" s="105"/>
      <c r="DR208" s="105"/>
      <c r="DS208" s="105"/>
      <c r="DT208" s="105"/>
      <c r="DU208" s="105"/>
      <c r="DV208" s="105"/>
      <c r="DW208" s="105"/>
      <c r="DX208" s="105"/>
      <c r="DY208" s="105"/>
      <c r="DZ208" s="105"/>
      <c r="EA208" s="105"/>
      <c r="EB208" s="105"/>
      <c r="EC208" s="105"/>
      <c r="ED208" s="105"/>
      <c r="EE208" s="105"/>
      <c r="EF208" s="105"/>
      <c r="EG208" s="105"/>
      <c r="EH208" s="105"/>
      <c r="EI208" s="105"/>
      <c r="EJ208" s="105"/>
      <c r="EK208" s="105"/>
      <c r="EL208" s="105"/>
      <c r="EM208" s="105"/>
      <c r="EN208" s="105"/>
      <c r="EO208" s="105"/>
      <c r="EP208" s="105"/>
      <c r="EQ208" s="105"/>
      <c r="ER208" s="105"/>
      <c r="ES208" s="105"/>
      <c r="ET208" s="105"/>
      <c r="EU208" s="105"/>
      <c r="EV208" s="105"/>
      <c r="EW208" s="105"/>
      <c r="EX208" s="105"/>
      <c r="EY208" s="105"/>
      <c r="EZ208" s="105"/>
      <c r="FA208" s="105"/>
      <c r="FB208" s="105"/>
      <c r="FC208" s="105"/>
      <c r="FD208" s="105"/>
      <c r="FE208" s="105"/>
      <c r="FF208" s="105"/>
      <c r="FG208" s="105"/>
      <c r="FH208" s="105"/>
      <c r="FI208" s="105"/>
      <c r="FJ208" s="105"/>
      <c r="FK208" s="105"/>
      <c r="FL208" s="105"/>
      <c r="FM208" s="105"/>
      <c r="FN208" s="105"/>
      <c r="FO208" s="105"/>
      <c r="FP208" s="105"/>
      <c r="FQ208" s="105"/>
      <c r="FR208" s="105"/>
      <c r="FS208" s="105"/>
      <c r="FT208" s="105"/>
      <c r="FU208" s="105"/>
      <c r="FV208" s="105"/>
      <c r="FW208" s="105"/>
      <c r="FX208" s="105"/>
      <c r="FY208" s="105"/>
      <c r="FZ208" s="105"/>
      <c r="GA208" s="105"/>
      <c r="GB208" s="105"/>
      <c r="GC208" s="105"/>
      <c r="GD208" s="105"/>
      <c r="GE208" s="105"/>
      <c r="GF208" s="105"/>
      <c r="GG208" s="105"/>
      <c r="GH208" s="105"/>
      <c r="GI208" s="105"/>
      <c r="GJ208" s="105"/>
      <c r="GK208" s="105"/>
      <c r="GL208" s="105"/>
      <c r="GM208" s="105"/>
      <c r="GN208" s="105"/>
      <c r="GO208" s="105"/>
      <c r="GP208" s="105"/>
      <c r="GQ208" s="105"/>
      <c r="GR208" s="105"/>
      <c r="GS208" s="105"/>
      <c r="GT208" s="105"/>
      <c r="GU208" s="105"/>
      <c r="GV208" s="105"/>
      <c r="GW208" s="105"/>
      <c r="GX208" s="105"/>
      <c r="GY208" s="105"/>
      <c r="GZ208" s="105"/>
      <c r="HA208" s="105"/>
      <c r="HB208" s="105"/>
      <c r="HC208" s="105"/>
      <c r="HD208" s="105"/>
      <c r="HE208" s="105"/>
      <c r="HF208" s="105"/>
      <c r="HG208" s="105"/>
      <c r="HH208" s="105"/>
      <c r="HI208" s="105"/>
      <c r="HJ208" s="105"/>
      <c r="HK208" s="105"/>
      <c r="HL208" s="105"/>
      <c r="HM208" s="105"/>
      <c r="HN208" s="105"/>
      <c r="HO208" s="105"/>
      <c r="HP208" s="105"/>
      <c r="HQ208" s="105"/>
      <c r="HR208" s="105"/>
      <c r="HS208" s="105"/>
      <c r="HT208" s="105"/>
      <c r="HU208" s="105"/>
    </row>
    <row r="209" spans="1:229" ht="12" customHeight="1" x14ac:dyDescent="0.25">
      <c r="A209" s="94"/>
      <c r="B209" s="94"/>
      <c r="C209" s="94"/>
      <c r="D209" s="94"/>
      <c r="E209" s="94"/>
      <c r="F209" s="94"/>
      <c r="G209" s="94"/>
      <c r="H209" s="94"/>
      <c r="I209" s="94"/>
      <c r="J209" s="94"/>
      <c r="K209" s="94"/>
      <c r="L209" s="94"/>
      <c r="M209" s="94"/>
      <c r="N209" s="94"/>
      <c r="O209" s="94"/>
      <c r="P209" s="94"/>
      <c r="Q209" s="94"/>
      <c r="R209" s="94"/>
      <c r="S209" s="94"/>
      <c r="T209" s="94"/>
      <c r="U209" s="94"/>
      <c r="V209" s="94"/>
      <c r="W209" s="94"/>
      <c r="X209" s="94"/>
      <c r="Y209" s="94"/>
      <c r="Z209" s="94"/>
      <c r="AA209" s="94"/>
      <c r="AB209" s="94"/>
      <c r="AC209" s="94"/>
      <c r="AD209" s="94"/>
      <c r="AE209" s="94"/>
      <c r="AF209" s="94"/>
      <c r="AG209" s="94"/>
      <c r="AH209" s="94"/>
      <c r="AI209" s="94"/>
      <c r="AJ209" s="94"/>
      <c r="AK209" s="94"/>
      <c r="AL209" s="94"/>
      <c r="AM209" s="94"/>
      <c r="AN209" s="94"/>
      <c r="AO209" s="94"/>
      <c r="AP209" s="94"/>
      <c r="AQ209" s="94"/>
      <c r="AR209" s="94"/>
      <c r="AS209" s="94"/>
      <c r="AT209" s="94"/>
      <c r="AU209" s="94"/>
      <c r="AV209" s="104"/>
      <c r="AW209" s="104"/>
      <c r="AX209" s="104"/>
      <c r="AY209" s="104"/>
      <c r="AZ209" s="104"/>
      <c r="BA209" s="104"/>
      <c r="BB209" s="104"/>
      <c r="BC209" s="104"/>
      <c r="BD209" s="104"/>
      <c r="BE209" s="104"/>
      <c r="BF209" s="104"/>
      <c r="BG209" s="104"/>
      <c r="BH209" s="105"/>
      <c r="BI209" s="105"/>
      <c r="BJ209" s="105"/>
      <c r="BK209" s="105"/>
      <c r="BL209" s="105"/>
      <c r="BM209" s="105"/>
      <c r="BN209" s="105"/>
      <c r="BO209" s="105"/>
      <c r="BP209" s="105"/>
      <c r="BQ209" s="105"/>
      <c r="BR209" s="105"/>
      <c r="BS209" s="105"/>
      <c r="BT209" s="105"/>
      <c r="BU209" s="105"/>
      <c r="BV209" s="105"/>
      <c r="BW209" s="105"/>
      <c r="BX209" s="105"/>
      <c r="BY209" s="105"/>
      <c r="BZ209" s="105"/>
      <c r="CA209" s="105"/>
      <c r="CB209" s="105"/>
      <c r="CC209" s="105"/>
      <c r="CD209" s="105"/>
      <c r="CE209" s="105"/>
      <c r="CF209" s="105"/>
      <c r="CG209" s="105"/>
      <c r="CH209" s="105"/>
      <c r="CI209" s="105"/>
      <c r="CJ209" s="105"/>
      <c r="CK209" s="105"/>
      <c r="CL209" s="105"/>
      <c r="CM209" s="105"/>
      <c r="CN209" s="105"/>
      <c r="CO209" s="105"/>
      <c r="CP209" s="105"/>
      <c r="CQ209" s="105"/>
      <c r="CR209" s="105"/>
      <c r="CS209" s="105"/>
      <c r="CT209" s="105"/>
      <c r="CU209" s="105"/>
      <c r="CV209" s="105"/>
      <c r="CW209" s="105"/>
      <c r="CX209" s="105"/>
      <c r="CY209" s="105"/>
      <c r="CZ209" s="105"/>
      <c r="DA209" s="105"/>
      <c r="DB209" s="105"/>
      <c r="DC209" s="105"/>
      <c r="DD209" s="105"/>
      <c r="DE209" s="105"/>
      <c r="DF209" s="105"/>
      <c r="DG209" s="105"/>
      <c r="DH209" s="105"/>
      <c r="DI209" s="105"/>
      <c r="DJ209" s="105"/>
      <c r="DK209" s="105"/>
      <c r="DL209" s="105"/>
      <c r="DM209" s="105"/>
      <c r="DN209" s="105"/>
      <c r="DO209" s="105"/>
      <c r="DP209" s="105"/>
      <c r="DQ209" s="105"/>
      <c r="DR209" s="105"/>
      <c r="DS209" s="105"/>
      <c r="DT209" s="105"/>
      <c r="DU209" s="105"/>
      <c r="DV209" s="105"/>
      <c r="DW209" s="105"/>
      <c r="DX209" s="105"/>
      <c r="DY209" s="105"/>
      <c r="DZ209" s="105"/>
      <c r="EA209" s="105"/>
      <c r="EB209" s="105"/>
      <c r="EC209" s="105"/>
      <c r="ED209" s="105"/>
      <c r="EE209" s="105"/>
      <c r="EF209" s="105"/>
      <c r="EG209" s="105"/>
      <c r="EH209" s="105"/>
      <c r="EI209" s="105"/>
      <c r="EJ209" s="105"/>
      <c r="EK209" s="105"/>
      <c r="EL209" s="105"/>
      <c r="EM209" s="105"/>
      <c r="EN209" s="105"/>
      <c r="EO209" s="105"/>
      <c r="EP209" s="105"/>
      <c r="EQ209" s="105"/>
      <c r="ER209" s="105"/>
      <c r="ES209" s="105"/>
      <c r="ET209" s="105"/>
      <c r="EU209" s="105"/>
      <c r="EV209" s="105"/>
      <c r="EW209" s="105"/>
      <c r="EX209" s="105"/>
      <c r="EY209" s="105"/>
      <c r="EZ209" s="105"/>
      <c r="FA209" s="105"/>
      <c r="FB209" s="105"/>
      <c r="FC209" s="105"/>
      <c r="FD209" s="105"/>
      <c r="FE209" s="105"/>
      <c r="FF209" s="105"/>
      <c r="FG209" s="105"/>
      <c r="FH209" s="105"/>
      <c r="FI209" s="105"/>
      <c r="FJ209" s="105"/>
      <c r="FK209" s="105"/>
      <c r="FL209" s="105"/>
      <c r="FM209" s="105"/>
      <c r="FN209" s="105"/>
      <c r="FO209" s="105"/>
      <c r="FP209" s="105"/>
      <c r="FQ209" s="105"/>
      <c r="FR209" s="105"/>
      <c r="FS209" s="105"/>
      <c r="FT209" s="105"/>
      <c r="FU209" s="105"/>
      <c r="FV209" s="105"/>
      <c r="FW209" s="105"/>
      <c r="FX209" s="105"/>
      <c r="FY209" s="105"/>
      <c r="FZ209" s="105"/>
      <c r="GA209" s="105"/>
      <c r="GB209" s="105"/>
      <c r="GC209" s="105"/>
      <c r="GD209" s="105"/>
      <c r="GE209" s="105"/>
      <c r="GF209" s="105"/>
      <c r="GG209" s="105"/>
      <c r="GH209" s="105"/>
      <c r="GI209" s="105"/>
      <c r="GJ209" s="105"/>
      <c r="GK209" s="105"/>
      <c r="GL209" s="105"/>
      <c r="GM209" s="105"/>
      <c r="GN209" s="105"/>
      <c r="GO209" s="105"/>
      <c r="GP209" s="105"/>
      <c r="GQ209" s="105"/>
      <c r="GR209" s="105"/>
      <c r="GS209" s="105"/>
      <c r="GT209" s="105"/>
      <c r="GU209" s="105"/>
      <c r="GV209" s="105"/>
      <c r="GW209" s="105"/>
      <c r="GX209" s="105"/>
      <c r="GY209" s="105"/>
      <c r="GZ209" s="105"/>
      <c r="HA209" s="105"/>
      <c r="HB209" s="105"/>
      <c r="HC209" s="105"/>
      <c r="HD209" s="105"/>
      <c r="HE209" s="105"/>
      <c r="HF209" s="105"/>
      <c r="HG209" s="105"/>
      <c r="HH209" s="105"/>
      <c r="HI209" s="105"/>
      <c r="HJ209" s="105"/>
      <c r="HK209" s="105"/>
      <c r="HL209" s="105"/>
      <c r="HM209" s="105"/>
      <c r="HN209" s="105"/>
      <c r="HO209" s="105"/>
      <c r="HP209" s="105"/>
      <c r="HQ209" s="105"/>
      <c r="HR209" s="105"/>
      <c r="HS209" s="105"/>
      <c r="HT209" s="105"/>
      <c r="HU209" s="105"/>
    </row>
    <row r="210" spans="1:229" ht="12" customHeight="1" x14ac:dyDescent="0.25">
      <c r="A210" s="94"/>
      <c r="B210" s="94"/>
      <c r="C210" s="94"/>
      <c r="D210" s="94"/>
      <c r="E210" s="94"/>
      <c r="F210" s="94"/>
      <c r="G210" s="94"/>
      <c r="H210" s="94"/>
      <c r="I210" s="94"/>
      <c r="J210" s="94"/>
      <c r="K210" s="94"/>
      <c r="L210" s="94"/>
      <c r="M210" s="94"/>
      <c r="N210" s="94"/>
      <c r="O210" s="94"/>
      <c r="P210" s="94"/>
      <c r="Q210" s="94"/>
      <c r="R210" s="94"/>
      <c r="S210" s="94"/>
      <c r="T210" s="94"/>
      <c r="U210" s="94"/>
      <c r="V210" s="94"/>
      <c r="W210" s="94"/>
      <c r="X210" s="94"/>
      <c r="Y210" s="94"/>
      <c r="Z210" s="94"/>
      <c r="AA210" s="94"/>
      <c r="AB210" s="94"/>
      <c r="AC210" s="94"/>
      <c r="AD210" s="94"/>
      <c r="AE210" s="94"/>
      <c r="AF210" s="94"/>
      <c r="AG210" s="94"/>
      <c r="AH210" s="94"/>
      <c r="AI210" s="94"/>
      <c r="AJ210" s="94"/>
      <c r="AK210" s="94"/>
      <c r="AL210" s="94"/>
      <c r="AM210" s="94"/>
      <c r="AN210" s="94"/>
      <c r="AO210" s="94"/>
      <c r="AP210" s="94"/>
      <c r="AQ210" s="94"/>
      <c r="AR210" s="94"/>
      <c r="AS210" s="94"/>
      <c r="AT210" s="94"/>
      <c r="AU210" s="94"/>
      <c r="AV210" s="104"/>
      <c r="AW210" s="104"/>
      <c r="AX210" s="104"/>
      <c r="AY210" s="104"/>
      <c r="AZ210" s="104"/>
      <c r="BA210" s="104"/>
      <c r="BB210" s="104"/>
      <c r="BC210" s="104"/>
      <c r="BD210" s="104"/>
      <c r="BE210" s="104"/>
      <c r="BF210" s="104"/>
      <c r="BG210" s="104"/>
      <c r="BH210" s="105"/>
      <c r="BI210" s="105"/>
      <c r="BJ210" s="105"/>
      <c r="BK210" s="105"/>
      <c r="BL210" s="105"/>
      <c r="BM210" s="105"/>
      <c r="BN210" s="105"/>
      <c r="BO210" s="105"/>
      <c r="BP210" s="105"/>
      <c r="BQ210" s="105"/>
      <c r="BR210" s="105"/>
      <c r="BS210" s="105"/>
      <c r="BT210" s="105"/>
      <c r="BU210" s="105"/>
      <c r="BV210" s="105"/>
      <c r="BW210" s="105"/>
      <c r="BX210" s="105"/>
      <c r="BY210" s="105"/>
      <c r="BZ210" s="105"/>
      <c r="CA210" s="105"/>
      <c r="CB210" s="105"/>
      <c r="CC210" s="105"/>
      <c r="CD210" s="105"/>
      <c r="CE210" s="105"/>
      <c r="CF210" s="105"/>
      <c r="CG210" s="105"/>
      <c r="CH210" s="105"/>
      <c r="CI210" s="105"/>
      <c r="CJ210" s="105"/>
      <c r="CK210" s="105"/>
      <c r="CL210" s="105"/>
      <c r="CM210" s="105"/>
      <c r="CN210" s="105"/>
      <c r="CO210" s="105"/>
      <c r="CP210" s="105"/>
      <c r="CQ210" s="105"/>
      <c r="CR210" s="105"/>
      <c r="CS210" s="105"/>
      <c r="CT210" s="105"/>
      <c r="CU210" s="105"/>
      <c r="CV210" s="105"/>
      <c r="CW210" s="105"/>
      <c r="CX210" s="105"/>
      <c r="CY210" s="105"/>
      <c r="CZ210" s="105"/>
      <c r="DA210" s="105"/>
      <c r="DB210" s="105"/>
      <c r="DC210" s="105"/>
      <c r="DD210" s="105"/>
      <c r="DE210" s="105"/>
      <c r="DF210" s="105"/>
      <c r="DG210" s="105"/>
      <c r="DH210" s="105"/>
      <c r="DI210" s="105"/>
      <c r="DJ210" s="105"/>
      <c r="DK210" s="105"/>
      <c r="DL210" s="105"/>
      <c r="DM210" s="105"/>
      <c r="DN210" s="105"/>
      <c r="DO210" s="105"/>
      <c r="DP210" s="105"/>
      <c r="DQ210" s="105"/>
      <c r="DR210" s="105"/>
      <c r="DS210" s="105"/>
      <c r="DT210" s="105"/>
      <c r="DU210" s="105"/>
      <c r="DV210" s="105"/>
      <c r="DW210" s="105"/>
      <c r="DX210" s="105"/>
      <c r="DY210" s="105"/>
      <c r="DZ210" s="105"/>
      <c r="EA210" s="105"/>
      <c r="EB210" s="105"/>
      <c r="EC210" s="105"/>
      <c r="ED210" s="105"/>
      <c r="EE210" s="105"/>
      <c r="EF210" s="105"/>
      <c r="EG210" s="105"/>
      <c r="EH210" s="105"/>
      <c r="EI210" s="105"/>
      <c r="EJ210" s="105"/>
      <c r="EK210" s="105"/>
      <c r="EL210" s="105"/>
      <c r="EM210" s="105"/>
      <c r="EN210" s="105"/>
      <c r="EO210" s="105"/>
      <c r="EP210" s="105"/>
      <c r="EQ210" s="105"/>
      <c r="ER210" s="105"/>
      <c r="ES210" s="105"/>
      <c r="ET210" s="105"/>
      <c r="EU210" s="105"/>
      <c r="EV210" s="105"/>
      <c r="EW210" s="105"/>
      <c r="EX210" s="105"/>
      <c r="EY210" s="105"/>
      <c r="EZ210" s="105"/>
      <c r="FA210" s="105"/>
      <c r="FB210" s="105"/>
      <c r="FC210" s="105"/>
      <c r="FD210" s="105"/>
      <c r="FE210" s="105"/>
      <c r="FF210" s="105"/>
      <c r="FG210" s="105"/>
      <c r="FH210" s="105"/>
      <c r="FI210" s="105"/>
      <c r="FJ210" s="105"/>
      <c r="FK210" s="105"/>
      <c r="FL210" s="105"/>
      <c r="FM210" s="105"/>
      <c r="FN210" s="105"/>
      <c r="FO210" s="105"/>
      <c r="FP210" s="105"/>
      <c r="FQ210" s="105"/>
      <c r="FR210" s="105"/>
      <c r="FS210" s="105"/>
      <c r="FT210" s="105"/>
      <c r="FU210" s="105"/>
      <c r="FV210" s="105"/>
      <c r="FW210" s="105"/>
      <c r="FX210" s="105"/>
      <c r="FY210" s="105"/>
      <c r="FZ210" s="105"/>
      <c r="GA210" s="105"/>
      <c r="GB210" s="105"/>
      <c r="GC210" s="105"/>
      <c r="GD210" s="105"/>
      <c r="GE210" s="105"/>
      <c r="GF210" s="105"/>
      <c r="GG210" s="105"/>
      <c r="GH210" s="105"/>
      <c r="GI210" s="105"/>
      <c r="GJ210" s="105"/>
      <c r="GK210" s="105"/>
      <c r="GL210" s="105"/>
      <c r="GM210" s="105"/>
      <c r="GN210" s="105"/>
      <c r="GO210" s="105"/>
      <c r="GP210" s="105"/>
      <c r="GQ210" s="105"/>
      <c r="GR210" s="105"/>
      <c r="GS210" s="105"/>
      <c r="GT210" s="105"/>
      <c r="GU210" s="105"/>
      <c r="GV210" s="105"/>
      <c r="GW210" s="105"/>
      <c r="GX210" s="105"/>
      <c r="GY210" s="105"/>
      <c r="GZ210" s="105"/>
      <c r="HA210" s="105"/>
      <c r="HB210" s="105"/>
      <c r="HC210" s="105"/>
      <c r="HD210" s="105"/>
      <c r="HE210" s="105"/>
      <c r="HF210" s="105"/>
      <c r="HG210" s="105"/>
      <c r="HH210" s="105"/>
      <c r="HI210" s="105"/>
      <c r="HJ210" s="105"/>
      <c r="HK210" s="105"/>
      <c r="HL210" s="105"/>
      <c r="HM210" s="105"/>
      <c r="HN210" s="105"/>
      <c r="HO210" s="105"/>
      <c r="HP210" s="105"/>
      <c r="HQ210" s="105"/>
      <c r="HR210" s="105"/>
      <c r="HS210" s="105"/>
      <c r="HT210" s="105"/>
      <c r="HU210" s="105"/>
    </row>
    <row r="211" spans="1:229" ht="12" customHeight="1" x14ac:dyDescent="0.25">
      <c r="A211" s="94"/>
      <c r="B211" s="94"/>
      <c r="C211" s="94"/>
      <c r="D211" s="94"/>
      <c r="E211" s="94"/>
      <c r="F211" s="94"/>
      <c r="G211" s="94"/>
      <c r="H211" s="94"/>
      <c r="I211" s="94"/>
      <c r="J211" s="94"/>
      <c r="K211" s="94"/>
      <c r="L211" s="94"/>
      <c r="M211" s="94"/>
      <c r="N211" s="94"/>
      <c r="O211" s="94"/>
      <c r="P211" s="94"/>
      <c r="Q211" s="94"/>
      <c r="R211" s="94"/>
      <c r="S211" s="94"/>
      <c r="T211" s="94"/>
      <c r="U211" s="94"/>
      <c r="V211" s="94"/>
      <c r="W211" s="94"/>
      <c r="X211" s="94"/>
      <c r="Y211" s="94"/>
      <c r="Z211" s="94"/>
      <c r="AA211" s="94"/>
      <c r="AB211" s="94"/>
      <c r="AC211" s="94"/>
      <c r="AD211" s="94"/>
      <c r="AE211" s="94"/>
      <c r="AF211" s="94"/>
      <c r="AG211" s="94"/>
      <c r="AH211" s="94"/>
      <c r="AI211" s="94"/>
      <c r="AJ211" s="94"/>
      <c r="AK211" s="94"/>
      <c r="AL211" s="94"/>
      <c r="AM211" s="94"/>
      <c r="AN211" s="94"/>
      <c r="AO211" s="94"/>
      <c r="AP211" s="94"/>
      <c r="AQ211" s="94"/>
      <c r="AR211" s="94"/>
      <c r="AS211" s="94"/>
      <c r="AT211" s="94"/>
      <c r="AU211" s="94"/>
      <c r="AV211" s="104"/>
      <c r="AW211" s="104"/>
      <c r="AX211" s="104"/>
      <c r="AY211" s="104"/>
      <c r="AZ211" s="104"/>
      <c r="BA211" s="104"/>
      <c r="BB211" s="104"/>
      <c r="BC211" s="104"/>
      <c r="BD211" s="104"/>
      <c r="BE211" s="104"/>
      <c r="BF211" s="104"/>
      <c r="BG211" s="104"/>
      <c r="BH211" s="105"/>
      <c r="BI211" s="105"/>
      <c r="BJ211" s="105"/>
      <c r="BK211" s="105"/>
      <c r="BL211" s="105"/>
      <c r="BM211" s="105"/>
      <c r="BN211" s="105"/>
      <c r="BO211" s="105"/>
      <c r="BP211" s="105"/>
      <c r="BQ211" s="105"/>
      <c r="BR211" s="105"/>
      <c r="BS211" s="105"/>
      <c r="BT211" s="105"/>
      <c r="BU211" s="105"/>
      <c r="BV211" s="105"/>
      <c r="BW211" s="105"/>
      <c r="BX211" s="105"/>
      <c r="BY211" s="105"/>
      <c r="BZ211" s="105"/>
      <c r="CA211" s="105"/>
      <c r="CB211" s="105"/>
      <c r="CC211" s="105"/>
      <c r="CD211" s="105"/>
      <c r="CE211" s="105"/>
      <c r="CF211" s="105"/>
      <c r="CG211" s="105"/>
      <c r="CH211" s="105"/>
      <c r="CI211" s="105"/>
      <c r="CJ211" s="105"/>
      <c r="CK211" s="105"/>
      <c r="CL211" s="105"/>
      <c r="CM211" s="105"/>
      <c r="CN211" s="105"/>
      <c r="CO211" s="105"/>
      <c r="CP211" s="105"/>
      <c r="CQ211" s="105"/>
      <c r="CR211" s="105"/>
      <c r="CS211" s="105"/>
      <c r="CT211" s="105"/>
      <c r="CU211" s="105"/>
      <c r="CV211" s="105"/>
      <c r="CW211" s="105"/>
      <c r="CX211" s="105"/>
      <c r="CY211" s="105"/>
      <c r="CZ211" s="105"/>
      <c r="DA211" s="105"/>
      <c r="DB211" s="105"/>
      <c r="DC211" s="105"/>
      <c r="DD211" s="105"/>
      <c r="DE211" s="105"/>
      <c r="DF211" s="105"/>
      <c r="DG211" s="105"/>
      <c r="DH211" s="105"/>
      <c r="DI211" s="105"/>
      <c r="DJ211" s="105"/>
      <c r="DK211" s="105"/>
      <c r="DL211" s="105"/>
      <c r="DM211" s="105"/>
      <c r="DN211" s="105"/>
      <c r="DO211" s="105"/>
      <c r="DP211" s="105"/>
      <c r="DQ211" s="105"/>
      <c r="DR211" s="105"/>
      <c r="DS211" s="105"/>
      <c r="DT211" s="105"/>
      <c r="DU211" s="105"/>
      <c r="DV211" s="105"/>
      <c r="DW211" s="105"/>
      <c r="DX211" s="105"/>
      <c r="DY211" s="105"/>
      <c r="DZ211" s="105"/>
      <c r="EA211" s="105"/>
      <c r="EB211" s="105"/>
      <c r="EC211" s="105"/>
      <c r="ED211" s="105"/>
      <c r="EE211" s="105"/>
      <c r="EF211" s="105"/>
      <c r="EG211" s="105"/>
      <c r="EH211" s="105"/>
      <c r="EI211" s="105"/>
      <c r="EJ211" s="105"/>
      <c r="EK211" s="105"/>
      <c r="EL211" s="105"/>
      <c r="EM211" s="105"/>
      <c r="EN211" s="105"/>
      <c r="EO211" s="105"/>
      <c r="EP211" s="105"/>
      <c r="EQ211" s="105"/>
      <c r="ER211" s="105"/>
      <c r="ES211" s="105"/>
      <c r="ET211" s="105"/>
      <c r="EU211" s="105"/>
      <c r="EV211" s="105"/>
      <c r="EW211" s="105"/>
      <c r="EX211" s="105"/>
      <c r="EY211" s="105"/>
      <c r="EZ211" s="105"/>
      <c r="FA211" s="105"/>
      <c r="FB211" s="105"/>
      <c r="FC211" s="105"/>
      <c r="FD211" s="105"/>
      <c r="FE211" s="105"/>
      <c r="FF211" s="105"/>
      <c r="FG211" s="105"/>
      <c r="FH211" s="105"/>
      <c r="FI211" s="105"/>
      <c r="FJ211" s="105"/>
      <c r="FK211" s="105"/>
      <c r="FL211" s="105"/>
      <c r="FM211" s="105"/>
      <c r="FN211" s="105"/>
      <c r="FO211" s="105"/>
      <c r="FP211" s="105"/>
      <c r="FQ211" s="105"/>
      <c r="FR211" s="105"/>
      <c r="FS211" s="105"/>
      <c r="FT211" s="105"/>
      <c r="FU211" s="105"/>
      <c r="FV211" s="105"/>
      <c r="FW211" s="105"/>
      <c r="FX211" s="105"/>
      <c r="FY211" s="105"/>
      <c r="FZ211" s="105"/>
      <c r="GA211" s="105"/>
      <c r="GB211" s="105"/>
      <c r="GC211" s="105"/>
      <c r="GD211" s="105"/>
      <c r="GE211" s="105"/>
      <c r="GF211" s="105"/>
      <c r="GG211" s="105"/>
      <c r="GH211" s="105"/>
      <c r="GI211" s="105"/>
      <c r="GJ211" s="105"/>
      <c r="GK211" s="105"/>
      <c r="GL211" s="105"/>
      <c r="GM211" s="105"/>
      <c r="GN211" s="105"/>
      <c r="GO211" s="105"/>
      <c r="GP211" s="105"/>
      <c r="GQ211" s="105"/>
      <c r="GR211" s="105"/>
      <c r="GS211" s="105"/>
      <c r="GT211" s="105"/>
      <c r="GU211" s="105"/>
      <c r="GV211" s="105"/>
      <c r="GW211" s="105"/>
      <c r="GX211" s="105"/>
      <c r="GY211" s="105"/>
      <c r="GZ211" s="105"/>
      <c r="HA211" s="105"/>
      <c r="HB211" s="105"/>
      <c r="HC211" s="105"/>
      <c r="HD211" s="105"/>
      <c r="HE211" s="105"/>
      <c r="HF211" s="105"/>
      <c r="HG211" s="105"/>
      <c r="HH211" s="105"/>
      <c r="HI211" s="105"/>
      <c r="HJ211" s="105"/>
      <c r="HK211" s="105"/>
      <c r="HL211" s="105"/>
      <c r="HM211" s="105"/>
      <c r="HN211" s="105"/>
      <c r="HO211" s="105"/>
      <c r="HP211" s="105"/>
      <c r="HQ211" s="105"/>
      <c r="HR211" s="105"/>
      <c r="HS211" s="105"/>
      <c r="HT211" s="105"/>
      <c r="HU211" s="105"/>
    </row>
    <row r="212" spans="1:229" ht="12" customHeight="1" x14ac:dyDescent="0.25">
      <c r="A212" s="94"/>
      <c r="B212" s="94"/>
      <c r="C212" s="94"/>
      <c r="D212" s="94"/>
      <c r="E212" s="94"/>
      <c r="F212" s="94"/>
      <c r="G212" s="94"/>
      <c r="H212" s="94"/>
      <c r="I212" s="94"/>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104"/>
      <c r="AW212" s="104"/>
      <c r="AX212" s="104"/>
      <c r="AY212" s="104"/>
      <c r="AZ212" s="104"/>
      <c r="BA212" s="104"/>
      <c r="BB212" s="104"/>
      <c r="BC212" s="104"/>
      <c r="BD212" s="104"/>
      <c r="BE212" s="104"/>
      <c r="BF212" s="104"/>
      <c r="BG212" s="104"/>
      <c r="BH212" s="105"/>
      <c r="BI212" s="105"/>
      <c r="BJ212" s="105"/>
      <c r="BK212" s="105"/>
      <c r="BL212" s="105"/>
      <c r="BM212" s="105"/>
      <c r="BN212" s="105"/>
      <c r="BO212" s="105"/>
      <c r="BP212" s="105"/>
      <c r="BQ212" s="105"/>
      <c r="BR212" s="105"/>
      <c r="BS212" s="105"/>
      <c r="BT212" s="105"/>
      <c r="BU212" s="105"/>
      <c r="BV212" s="105"/>
      <c r="BW212" s="105"/>
      <c r="BX212" s="105"/>
      <c r="BY212" s="105"/>
      <c r="BZ212" s="105"/>
      <c r="CA212" s="105"/>
      <c r="CB212" s="105"/>
      <c r="CC212" s="105"/>
      <c r="CD212" s="105"/>
      <c r="CE212" s="105"/>
      <c r="CF212" s="105"/>
      <c r="CG212" s="105"/>
      <c r="CH212" s="105"/>
      <c r="CI212" s="105"/>
      <c r="CJ212" s="105"/>
      <c r="CK212" s="105"/>
      <c r="CL212" s="105"/>
      <c r="CM212" s="105"/>
      <c r="CN212" s="105"/>
      <c r="CO212" s="105"/>
      <c r="CP212" s="105"/>
      <c r="CQ212" s="105"/>
      <c r="CR212" s="105"/>
      <c r="CS212" s="105"/>
      <c r="CT212" s="105"/>
      <c r="CU212" s="105"/>
      <c r="CV212" s="105"/>
      <c r="CW212" s="105"/>
      <c r="CX212" s="105"/>
      <c r="CY212" s="105"/>
      <c r="CZ212" s="105"/>
      <c r="DA212" s="105"/>
      <c r="DB212" s="105"/>
      <c r="DC212" s="105"/>
      <c r="DD212" s="105"/>
      <c r="DE212" s="105"/>
      <c r="DF212" s="105"/>
      <c r="DG212" s="105"/>
      <c r="DH212" s="105"/>
      <c r="DI212" s="105"/>
      <c r="DJ212" s="105"/>
      <c r="DK212" s="105"/>
      <c r="DL212" s="105"/>
      <c r="DM212" s="105"/>
      <c r="DN212" s="105"/>
      <c r="DO212" s="105"/>
      <c r="DP212" s="105"/>
      <c r="DQ212" s="105"/>
      <c r="DR212" s="105"/>
      <c r="DS212" s="105"/>
      <c r="DT212" s="105"/>
      <c r="DU212" s="105"/>
      <c r="DV212" s="105"/>
      <c r="DW212" s="105"/>
      <c r="DX212" s="105"/>
      <c r="DY212" s="105"/>
      <c r="DZ212" s="105"/>
      <c r="EA212" s="105"/>
      <c r="EB212" s="105"/>
      <c r="EC212" s="105"/>
      <c r="ED212" s="105"/>
      <c r="EE212" s="105"/>
      <c r="EF212" s="105"/>
      <c r="EG212" s="105"/>
      <c r="EH212" s="105"/>
      <c r="EI212" s="105"/>
      <c r="EJ212" s="105"/>
      <c r="EK212" s="105"/>
      <c r="EL212" s="105"/>
      <c r="EM212" s="105"/>
      <c r="EN212" s="105"/>
      <c r="EO212" s="105"/>
      <c r="EP212" s="105"/>
      <c r="EQ212" s="105"/>
      <c r="ER212" s="105"/>
      <c r="ES212" s="105"/>
      <c r="ET212" s="105"/>
      <c r="EU212" s="105"/>
      <c r="EV212" s="105"/>
      <c r="EW212" s="105"/>
      <c r="EX212" s="105"/>
      <c r="EY212" s="105"/>
      <c r="EZ212" s="105"/>
      <c r="FA212" s="105"/>
      <c r="FB212" s="105"/>
      <c r="FC212" s="105"/>
      <c r="FD212" s="105"/>
      <c r="FE212" s="105"/>
      <c r="FF212" s="105"/>
      <c r="FG212" s="105"/>
      <c r="FH212" s="105"/>
      <c r="FI212" s="105"/>
      <c r="FJ212" s="105"/>
      <c r="FK212" s="105"/>
      <c r="FL212" s="105"/>
      <c r="FM212" s="105"/>
      <c r="FN212" s="105"/>
      <c r="FO212" s="105"/>
      <c r="FP212" s="105"/>
      <c r="FQ212" s="105"/>
      <c r="FR212" s="105"/>
      <c r="FS212" s="105"/>
      <c r="FT212" s="105"/>
      <c r="FU212" s="105"/>
      <c r="FV212" s="105"/>
      <c r="FW212" s="105"/>
      <c r="FX212" s="105"/>
      <c r="FY212" s="105"/>
      <c r="FZ212" s="105"/>
      <c r="GA212" s="105"/>
      <c r="GB212" s="105"/>
      <c r="GC212" s="105"/>
      <c r="GD212" s="105"/>
      <c r="GE212" s="105"/>
      <c r="GF212" s="105"/>
      <c r="GG212" s="105"/>
      <c r="GH212" s="105"/>
      <c r="GI212" s="105"/>
      <c r="GJ212" s="105"/>
      <c r="GK212" s="105"/>
      <c r="GL212" s="105"/>
      <c r="GM212" s="105"/>
      <c r="GN212" s="105"/>
      <c r="GO212" s="105"/>
      <c r="GP212" s="105"/>
      <c r="GQ212" s="105"/>
      <c r="GR212" s="105"/>
      <c r="GS212" s="105"/>
      <c r="GT212" s="105"/>
      <c r="GU212" s="105"/>
      <c r="GV212" s="105"/>
      <c r="GW212" s="105"/>
      <c r="GX212" s="105"/>
      <c r="GY212" s="105"/>
      <c r="GZ212" s="105"/>
      <c r="HA212" s="105"/>
      <c r="HB212" s="105"/>
      <c r="HC212" s="105"/>
      <c r="HD212" s="105"/>
      <c r="HE212" s="105"/>
      <c r="HF212" s="105"/>
      <c r="HG212" s="105"/>
      <c r="HH212" s="105"/>
      <c r="HI212" s="105"/>
      <c r="HJ212" s="105"/>
      <c r="HK212" s="105"/>
      <c r="HL212" s="105"/>
      <c r="HM212" s="105"/>
      <c r="HN212" s="105"/>
      <c r="HO212" s="105"/>
      <c r="HP212" s="105"/>
      <c r="HQ212" s="105"/>
      <c r="HR212" s="105"/>
      <c r="HS212" s="105"/>
      <c r="HT212" s="105"/>
      <c r="HU212" s="105"/>
    </row>
    <row r="213" spans="1:229" ht="12" customHeight="1" x14ac:dyDescent="0.25">
      <c r="A213" s="94"/>
      <c r="B213" s="94"/>
      <c r="C213" s="94"/>
      <c r="D213" s="94"/>
      <c r="E213" s="94"/>
      <c r="F213" s="94"/>
      <c r="G213" s="94"/>
      <c r="H213" s="94"/>
      <c r="I213" s="94"/>
      <c r="J213" s="94"/>
      <c r="K213" s="94"/>
      <c r="L213" s="94"/>
      <c r="M213" s="94"/>
      <c r="N213" s="94"/>
      <c r="O213" s="94"/>
      <c r="P213" s="94"/>
      <c r="Q213" s="94"/>
      <c r="R213" s="94"/>
      <c r="S213" s="94"/>
      <c r="T213" s="94"/>
      <c r="U213" s="94"/>
      <c r="V213" s="94"/>
      <c r="W213" s="94"/>
      <c r="X213" s="94"/>
      <c r="Y213" s="94"/>
      <c r="Z213" s="94"/>
      <c r="AA213" s="94"/>
      <c r="AB213" s="94"/>
      <c r="AC213" s="94"/>
      <c r="AD213" s="94"/>
      <c r="AE213" s="94"/>
      <c r="AF213" s="94"/>
      <c r="AG213" s="94"/>
      <c r="AH213" s="94"/>
      <c r="AI213" s="94"/>
      <c r="AJ213" s="94"/>
      <c r="AK213" s="94"/>
      <c r="AL213" s="94"/>
      <c r="AM213" s="94"/>
      <c r="AN213" s="94"/>
      <c r="AO213" s="94"/>
      <c r="AP213" s="94"/>
      <c r="AQ213" s="94"/>
      <c r="AR213" s="94"/>
      <c r="AS213" s="94"/>
      <c r="AT213" s="94"/>
      <c r="AU213" s="94"/>
      <c r="AV213" s="104"/>
      <c r="AW213" s="104"/>
      <c r="AX213" s="104"/>
      <c r="AY213" s="104"/>
      <c r="AZ213" s="104"/>
      <c r="BA213" s="104"/>
      <c r="BB213" s="104"/>
      <c r="BC213" s="104"/>
      <c r="BD213" s="104"/>
      <c r="BE213" s="104"/>
      <c r="BF213" s="104"/>
      <c r="BG213" s="104"/>
      <c r="BH213" s="105"/>
      <c r="BI213" s="105"/>
      <c r="BJ213" s="105"/>
      <c r="BK213" s="105"/>
      <c r="BL213" s="105"/>
      <c r="BM213" s="105"/>
      <c r="BN213" s="105"/>
      <c r="BO213" s="105"/>
      <c r="BP213" s="105"/>
      <c r="BQ213" s="105"/>
      <c r="BR213" s="105"/>
      <c r="BS213" s="105"/>
      <c r="BT213" s="105"/>
      <c r="BU213" s="105"/>
      <c r="BV213" s="105"/>
      <c r="BW213" s="105"/>
      <c r="BX213" s="105"/>
      <c r="BY213" s="105"/>
      <c r="BZ213" s="105"/>
      <c r="CA213" s="105"/>
      <c r="CB213" s="105"/>
      <c r="CC213" s="105"/>
      <c r="CD213" s="105"/>
      <c r="CE213" s="105"/>
      <c r="CF213" s="105"/>
      <c r="CG213" s="105"/>
      <c r="CH213" s="105"/>
      <c r="CI213" s="105"/>
      <c r="CJ213" s="105"/>
      <c r="CK213" s="105"/>
      <c r="CL213" s="105"/>
      <c r="CM213" s="105"/>
      <c r="CN213" s="105"/>
      <c r="CO213" s="105"/>
      <c r="CP213" s="105"/>
      <c r="CQ213" s="105"/>
      <c r="CR213" s="105"/>
      <c r="CS213" s="105"/>
      <c r="CT213" s="105"/>
      <c r="CU213" s="105"/>
      <c r="CV213" s="105"/>
      <c r="CW213" s="105"/>
      <c r="CX213" s="105"/>
      <c r="CY213" s="105"/>
      <c r="CZ213" s="105"/>
      <c r="DA213" s="105"/>
      <c r="DB213" s="105"/>
      <c r="DC213" s="105"/>
      <c r="DD213" s="105"/>
      <c r="DE213" s="105"/>
      <c r="DF213" s="105"/>
      <c r="DG213" s="105"/>
      <c r="DH213" s="105"/>
      <c r="DI213" s="105"/>
      <c r="DJ213" s="105"/>
      <c r="DK213" s="105"/>
      <c r="DL213" s="105"/>
      <c r="DM213" s="105"/>
      <c r="DN213" s="105"/>
      <c r="DO213" s="105"/>
      <c r="DP213" s="105"/>
      <c r="DQ213" s="105"/>
      <c r="DR213" s="105"/>
      <c r="DS213" s="105"/>
      <c r="DT213" s="105"/>
      <c r="DU213" s="105"/>
      <c r="DV213" s="105"/>
      <c r="DW213" s="105"/>
      <c r="DX213" s="105"/>
      <c r="DY213" s="105"/>
      <c r="DZ213" s="105"/>
      <c r="EA213" s="105"/>
      <c r="EB213" s="105"/>
      <c r="EC213" s="105"/>
      <c r="ED213" s="105"/>
      <c r="EE213" s="105"/>
      <c r="EF213" s="105"/>
      <c r="EG213" s="105"/>
      <c r="EH213" s="105"/>
      <c r="EI213" s="105"/>
      <c r="EJ213" s="105"/>
      <c r="EK213" s="105"/>
      <c r="EL213" s="105"/>
      <c r="EM213" s="105"/>
      <c r="EN213" s="105"/>
      <c r="EO213" s="105"/>
      <c r="EP213" s="105"/>
      <c r="EQ213" s="105"/>
      <c r="ER213" s="105"/>
      <c r="ES213" s="105"/>
      <c r="ET213" s="105"/>
      <c r="EU213" s="105"/>
      <c r="EV213" s="105"/>
      <c r="EW213" s="105"/>
      <c r="EX213" s="105"/>
      <c r="EY213" s="105"/>
      <c r="EZ213" s="105"/>
      <c r="FA213" s="105"/>
      <c r="FB213" s="105"/>
      <c r="FC213" s="105"/>
      <c r="FD213" s="105"/>
      <c r="FE213" s="105"/>
      <c r="FF213" s="105"/>
      <c r="FG213" s="105"/>
      <c r="FH213" s="105"/>
      <c r="FI213" s="105"/>
      <c r="FJ213" s="105"/>
      <c r="FK213" s="105"/>
      <c r="FL213" s="105"/>
      <c r="FM213" s="105"/>
      <c r="FN213" s="105"/>
      <c r="FO213" s="105"/>
      <c r="FP213" s="105"/>
      <c r="FQ213" s="105"/>
      <c r="FR213" s="105"/>
      <c r="FS213" s="105"/>
      <c r="FT213" s="105"/>
      <c r="FU213" s="105"/>
      <c r="FV213" s="105"/>
      <c r="FW213" s="105"/>
      <c r="FX213" s="105"/>
      <c r="FY213" s="105"/>
      <c r="FZ213" s="105"/>
      <c r="GA213" s="105"/>
      <c r="GB213" s="105"/>
      <c r="GC213" s="105"/>
      <c r="GD213" s="105"/>
      <c r="GE213" s="105"/>
      <c r="GF213" s="105"/>
      <c r="GG213" s="105"/>
      <c r="GH213" s="105"/>
      <c r="GI213" s="105"/>
      <c r="GJ213" s="105"/>
      <c r="GK213" s="105"/>
      <c r="GL213" s="105"/>
      <c r="GM213" s="105"/>
      <c r="GN213" s="105"/>
      <c r="GO213" s="105"/>
      <c r="GP213" s="105"/>
      <c r="GQ213" s="105"/>
      <c r="GR213" s="105"/>
      <c r="GS213" s="105"/>
      <c r="GT213" s="105"/>
      <c r="GU213" s="105"/>
      <c r="GV213" s="105"/>
      <c r="GW213" s="105"/>
      <c r="GX213" s="105"/>
      <c r="GY213" s="105"/>
      <c r="GZ213" s="105"/>
      <c r="HA213" s="105"/>
      <c r="HB213" s="105"/>
      <c r="HC213" s="105"/>
      <c r="HD213" s="105"/>
      <c r="HE213" s="105"/>
      <c r="HF213" s="105"/>
      <c r="HG213" s="105"/>
      <c r="HH213" s="105"/>
      <c r="HI213" s="105"/>
      <c r="HJ213" s="105"/>
      <c r="HK213" s="105"/>
      <c r="HL213" s="105"/>
      <c r="HM213" s="105"/>
      <c r="HN213" s="105"/>
      <c r="HO213" s="105"/>
      <c r="HP213" s="105"/>
      <c r="HQ213" s="105"/>
      <c r="HR213" s="105"/>
      <c r="HS213" s="105"/>
      <c r="HT213" s="105"/>
      <c r="HU213" s="105"/>
    </row>
    <row r="214" spans="1:229" ht="12" customHeight="1" x14ac:dyDescent="0.25">
      <c r="A214" s="94"/>
      <c r="B214" s="94"/>
      <c r="C214" s="94"/>
      <c r="D214" s="94"/>
      <c r="E214" s="94"/>
      <c r="F214" s="94"/>
      <c r="G214" s="94"/>
      <c r="H214" s="94"/>
      <c r="I214" s="94"/>
      <c r="J214" s="94"/>
      <c r="K214" s="94"/>
      <c r="L214" s="94"/>
      <c r="M214" s="94"/>
      <c r="N214" s="94"/>
      <c r="O214" s="94"/>
      <c r="P214" s="94"/>
      <c r="Q214" s="94"/>
      <c r="R214" s="94"/>
      <c r="S214" s="94"/>
      <c r="T214" s="94"/>
      <c r="U214" s="94"/>
      <c r="V214" s="94"/>
      <c r="W214" s="94"/>
      <c r="X214" s="94"/>
      <c r="Y214" s="94"/>
      <c r="Z214" s="94"/>
      <c r="AA214" s="94"/>
      <c r="AB214" s="94"/>
      <c r="AC214" s="94"/>
      <c r="AD214" s="94"/>
      <c r="AE214" s="94"/>
      <c r="AF214" s="94"/>
      <c r="AG214" s="94"/>
      <c r="AH214" s="94"/>
      <c r="AI214" s="94"/>
      <c r="AJ214" s="94"/>
      <c r="AK214" s="94"/>
      <c r="AL214" s="94"/>
      <c r="AM214" s="94"/>
      <c r="AN214" s="94"/>
      <c r="AO214" s="94"/>
      <c r="AP214" s="94"/>
      <c r="AQ214" s="94"/>
      <c r="AR214" s="94"/>
      <c r="AS214" s="94"/>
      <c r="AT214" s="94"/>
      <c r="AU214" s="94"/>
      <c r="AV214" s="104"/>
      <c r="AW214" s="104"/>
      <c r="AX214" s="104"/>
      <c r="AY214" s="104"/>
      <c r="AZ214" s="104"/>
      <c r="BA214" s="104"/>
      <c r="BB214" s="104"/>
      <c r="BC214" s="104"/>
      <c r="BD214" s="104"/>
      <c r="BE214" s="104"/>
      <c r="BF214" s="104"/>
      <c r="BG214" s="104"/>
      <c r="BH214" s="105"/>
      <c r="BI214" s="105"/>
      <c r="BJ214" s="105"/>
      <c r="BK214" s="105"/>
      <c r="BL214" s="105"/>
      <c r="BM214" s="105"/>
      <c r="BN214" s="105"/>
      <c r="BO214" s="105"/>
      <c r="BP214" s="105"/>
      <c r="BQ214" s="105"/>
      <c r="BR214" s="105"/>
      <c r="BS214" s="105"/>
      <c r="BT214" s="105"/>
      <c r="BU214" s="105"/>
      <c r="BV214" s="105"/>
      <c r="BW214" s="105"/>
      <c r="BX214" s="105"/>
      <c r="BY214" s="105"/>
      <c r="BZ214" s="105"/>
      <c r="CA214" s="105"/>
      <c r="CB214" s="105"/>
      <c r="CC214" s="105"/>
      <c r="CD214" s="105"/>
      <c r="CE214" s="105"/>
      <c r="CF214" s="105"/>
      <c r="CG214" s="105"/>
      <c r="CH214" s="105"/>
      <c r="CI214" s="105"/>
      <c r="CJ214" s="105"/>
      <c r="CK214" s="105"/>
      <c r="CL214" s="105"/>
      <c r="CM214" s="105"/>
      <c r="CN214" s="105"/>
      <c r="CO214" s="105"/>
      <c r="CP214" s="105"/>
      <c r="CQ214" s="105"/>
      <c r="CR214" s="105"/>
      <c r="CS214" s="105"/>
      <c r="CT214" s="105"/>
      <c r="CU214" s="105"/>
      <c r="CV214" s="105"/>
      <c r="CW214" s="105"/>
      <c r="CX214" s="105"/>
      <c r="CY214" s="105"/>
      <c r="CZ214" s="105"/>
      <c r="DA214" s="105"/>
      <c r="DB214" s="105"/>
      <c r="DC214" s="105"/>
      <c r="DD214" s="105"/>
      <c r="DE214" s="105"/>
      <c r="DF214" s="105"/>
      <c r="DG214" s="105"/>
      <c r="DH214" s="105"/>
      <c r="DI214" s="105"/>
      <c r="DJ214" s="105"/>
      <c r="DK214" s="105"/>
      <c r="DL214" s="105"/>
      <c r="DM214" s="105"/>
      <c r="DN214" s="105"/>
      <c r="DO214" s="105"/>
      <c r="DP214" s="105"/>
      <c r="DQ214" s="105"/>
      <c r="DR214" s="105"/>
      <c r="DS214" s="105"/>
      <c r="DT214" s="105"/>
      <c r="DU214" s="105"/>
      <c r="DV214" s="105"/>
      <c r="DW214" s="105"/>
      <c r="DX214" s="105"/>
      <c r="DY214" s="105"/>
      <c r="DZ214" s="105"/>
      <c r="EA214" s="105"/>
      <c r="EB214" s="105"/>
      <c r="EC214" s="105"/>
      <c r="ED214" s="105"/>
      <c r="EE214" s="105"/>
      <c r="EF214" s="105"/>
      <c r="EG214" s="105"/>
      <c r="EH214" s="105"/>
      <c r="EI214" s="105"/>
      <c r="EJ214" s="105"/>
      <c r="EK214" s="105"/>
      <c r="EL214" s="105"/>
      <c r="EM214" s="105"/>
      <c r="EN214" s="105"/>
      <c r="EO214" s="105"/>
      <c r="EP214" s="105"/>
      <c r="EQ214" s="105"/>
      <c r="ER214" s="105"/>
      <c r="ES214" s="105"/>
      <c r="ET214" s="105"/>
      <c r="EU214" s="105"/>
      <c r="EV214" s="105"/>
      <c r="EW214" s="105"/>
      <c r="EX214" s="105"/>
      <c r="EY214" s="105"/>
      <c r="EZ214" s="105"/>
      <c r="FA214" s="105"/>
      <c r="FB214" s="105"/>
      <c r="FC214" s="105"/>
      <c r="FD214" s="105"/>
      <c r="FE214" s="105"/>
      <c r="FF214" s="105"/>
      <c r="FG214" s="105"/>
      <c r="FH214" s="105"/>
      <c r="FI214" s="105"/>
      <c r="FJ214" s="105"/>
      <c r="FK214" s="105"/>
      <c r="FL214" s="105"/>
      <c r="FM214" s="105"/>
      <c r="FN214" s="105"/>
      <c r="FO214" s="105"/>
      <c r="FP214" s="105"/>
      <c r="FQ214" s="105"/>
      <c r="FR214" s="105"/>
      <c r="FS214" s="105"/>
      <c r="FT214" s="105"/>
      <c r="FU214" s="105"/>
      <c r="FV214" s="105"/>
      <c r="FW214" s="105"/>
      <c r="FX214" s="105"/>
      <c r="FY214" s="105"/>
      <c r="FZ214" s="105"/>
      <c r="GA214" s="105"/>
      <c r="GB214" s="105"/>
      <c r="GC214" s="105"/>
      <c r="GD214" s="105"/>
      <c r="GE214" s="105"/>
      <c r="GF214" s="105"/>
      <c r="GG214" s="105"/>
      <c r="GH214" s="105"/>
      <c r="GI214" s="105"/>
      <c r="GJ214" s="105"/>
      <c r="GK214" s="105"/>
      <c r="GL214" s="105"/>
      <c r="GM214" s="105"/>
      <c r="GN214" s="105"/>
      <c r="GO214" s="105"/>
      <c r="GP214" s="105"/>
      <c r="GQ214" s="105"/>
      <c r="GR214" s="105"/>
      <c r="GS214" s="105"/>
      <c r="GT214" s="105"/>
      <c r="GU214" s="105"/>
      <c r="GV214" s="105"/>
      <c r="GW214" s="105"/>
      <c r="GX214" s="105"/>
      <c r="GY214" s="105"/>
      <c r="GZ214" s="105"/>
      <c r="HA214" s="105"/>
      <c r="HB214" s="105"/>
      <c r="HC214" s="105"/>
      <c r="HD214" s="105"/>
      <c r="HE214" s="105"/>
      <c r="HF214" s="105"/>
      <c r="HG214" s="105"/>
      <c r="HH214" s="105"/>
      <c r="HI214" s="105"/>
      <c r="HJ214" s="105"/>
      <c r="HK214" s="105"/>
      <c r="HL214" s="105"/>
      <c r="HM214" s="105"/>
      <c r="HN214" s="105"/>
      <c r="HO214" s="105"/>
      <c r="HP214" s="105"/>
      <c r="HQ214" s="105"/>
      <c r="HR214" s="105"/>
      <c r="HS214" s="105"/>
      <c r="HT214" s="105"/>
      <c r="HU214" s="105"/>
    </row>
    <row r="215" spans="1:229" ht="12" customHeight="1" x14ac:dyDescent="0.25">
      <c r="A215" s="94"/>
      <c r="B215" s="94"/>
      <c r="C215" s="94"/>
      <c r="D215" s="94"/>
      <c r="E215" s="94"/>
      <c r="F215" s="94"/>
      <c r="G215" s="94"/>
      <c r="H215" s="94"/>
      <c r="I215" s="94"/>
      <c r="J215" s="94"/>
      <c r="K215" s="94"/>
      <c r="L215" s="94"/>
      <c r="M215" s="94"/>
      <c r="N215" s="94"/>
      <c r="O215" s="94"/>
      <c r="P215" s="94"/>
      <c r="Q215" s="94"/>
      <c r="R215" s="94"/>
      <c r="S215" s="94"/>
      <c r="T215" s="94"/>
      <c r="U215" s="94"/>
      <c r="V215" s="94"/>
      <c r="W215" s="94"/>
      <c r="X215" s="94"/>
      <c r="Y215" s="94"/>
      <c r="Z215" s="94"/>
      <c r="AA215" s="94"/>
      <c r="AB215" s="94"/>
      <c r="AC215" s="94"/>
      <c r="AD215" s="94"/>
      <c r="AE215" s="94"/>
      <c r="AF215" s="94"/>
      <c r="AG215" s="94"/>
      <c r="AH215" s="94"/>
      <c r="AI215" s="94"/>
      <c r="AJ215" s="94"/>
      <c r="AK215" s="94"/>
      <c r="AL215" s="94"/>
      <c r="AM215" s="94"/>
      <c r="AN215" s="94"/>
      <c r="AO215" s="94"/>
      <c r="AP215" s="94"/>
      <c r="AQ215" s="94"/>
      <c r="AR215" s="94"/>
      <c r="AS215" s="94"/>
      <c r="AT215" s="94"/>
      <c r="AU215" s="94"/>
      <c r="AV215" s="104"/>
      <c r="AW215" s="104"/>
      <c r="AX215" s="104"/>
      <c r="AY215" s="104"/>
      <c r="AZ215" s="104"/>
      <c r="BA215" s="104"/>
      <c r="BB215" s="104"/>
      <c r="BC215" s="104"/>
      <c r="BD215" s="104"/>
      <c r="BE215" s="104"/>
      <c r="BF215" s="104"/>
      <c r="BG215" s="104"/>
      <c r="BH215" s="105"/>
      <c r="BI215" s="105"/>
      <c r="BJ215" s="105"/>
      <c r="BK215" s="105"/>
      <c r="BL215" s="105"/>
      <c r="BM215" s="105"/>
      <c r="BN215" s="105"/>
      <c r="BO215" s="105"/>
      <c r="BP215" s="105"/>
      <c r="BQ215" s="105"/>
      <c r="BR215" s="105"/>
      <c r="BS215" s="105"/>
      <c r="BT215" s="105"/>
      <c r="BU215" s="105"/>
      <c r="BV215" s="105"/>
      <c r="BW215" s="105"/>
      <c r="BX215" s="105"/>
      <c r="BY215" s="105"/>
      <c r="BZ215" s="105"/>
      <c r="CA215" s="105"/>
      <c r="CB215" s="105"/>
      <c r="CC215" s="105"/>
      <c r="CD215" s="105"/>
      <c r="CE215" s="105"/>
      <c r="CF215" s="105"/>
      <c r="CG215" s="105"/>
      <c r="CH215" s="105"/>
      <c r="CI215" s="105"/>
      <c r="CJ215" s="105"/>
      <c r="CK215" s="105"/>
      <c r="CL215" s="105"/>
      <c r="CM215" s="105"/>
      <c r="CN215" s="105"/>
      <c r="CO215" s="105"/>
      <c r="CP215" s="105"/>
      <c r="CQ215" s="105"/>
      <c r="CR215" s="105"/>
      <c r="CS215" s="105"/>
      <c r="CT215" s="105"/>
      <c r="CU215" s="105"/>
      <c r="CV215" s="105"/>
      <c r="CW215" s="105"/>
      <c r="CX215" s="105"/>
      <c r="CY215" s="105"/>
      <c r="CZ215" s="105"/>
      <c r="DA215" s="105"/>
      <c r="DB215" s="105"/>
      <c r="DC215" s="105"/>
      <c r="DD215" s="105"/>
      <c r="DE215" s="105"/>
      <c r="DF215" s="105"/>
      <c r="DG215" s="105"/>
      <c r="DH215" s="105"/>
      <c r="DI215" s="105"/>
      <c r="DJ215" s="105"/>
      <c r="DK215" s="105"/>
      <c r="DL215" s="105"/>
      <c r="DM215" s="105"/>
      <c r="DN215" s="105"/>
      <c r="DO215" s="105"/>
      <c r="DP215" s="105"/>
      <c r="DQ215" s="105"/>
      <c r="DR215" s="105"/>
      <c r="DS215" s="105"/>
      <c r="DT215" s="105"/>
      <c r="DU215" s="105"/>
      <c r="DV215" s="105"/>
      <c r="DW215" s="105"/>
      <c r="DX215" s="105"/>
      <c r="DY215" s="105"/>
      <c r="DZ215" s="105"/>
      <c r="EA215" s="105"/>
      <c r="EB215" s="105"/>
      <c r="EC215" s="105"/>
      <c r="ED215" s="105"/>
      <c r="EE215" s="105"/>
      <c r="EF215" s="105"/>
      <c r="EG215" s="105"/>
      <c r="EH215" s="105"/>
      <c r="EI215" s="105"/>
      <c r="EJ215" s="105"/>
      <c r="EK215" s="105"/>
      <c r="EL215" s="105"/>
      <c r="EM215" s="105"/>
      <c r="EN215" s="105"/>
      <c r="EO215" s="105"/>
      <c r="EP215" s="105"/>
      <c r="EQ215" s="105"/>
      <c r="ER215" s="105"/>
      <c r="ES215" s="105"/>
      <c r="ET215" s="105"/>
      <c r="EU215" s="105"/>
      <c r="EV215" s="105"/>
      <c r="EW215" s="105"/>
      <c r="EX215" s="105"/>
      <c r="EY215" s="105"/>
      <c r="EZ215" s="105"/>
      <c r="FA215" s="105"/>
      <c r="FB215" s="105"/>
      <c r="FC215" s="105"/>
      <c r="FD215" s="105"/>
      <c r="FE215" s="105"/>
      <c r="FF215" s="105"/>
      <c r="FG215" s="105"/>
      <c r="FH215" s="105"/>
      <c r="FI215" s="105"/>
      <c r="FJ215" s="105"/>
      <c r="FK215" s="105"/>
      <c r="FL215" s="105"/>
      <c r="FM215" s="105"/>
      <c r="FN215" s="105"/>
      <c r="FO215" s="105"/>
      <c r="FP215" s="105"/>
      <c r="FQ215" s="105"/>
      <c r="FR215" s="105"/>
      <c r="FS215" s="105"/>
      <c r="FT215" s="105"/>
      <c r="FU215" s="105"/>
      <c r="FV215" s="105"/>
      <c r="FW215" s="105"/>
      <c r="FX215" s="105"/>
      <c r="FY215" s="105"/>
      <c r="FZ215" s="105"/>
      <c r="GA215" s="105"/>
      <c r="GB215" s="105"/>
      <c r="GC215" s="105"/>
      <c r="GD215" s="105"/>
      <c r="GE215" s="105"/>
      <c r="GF215" s="105"/>
      <c r="GG215" s="105"/>
      <c r="GH215" s="105"/>
      <c r="GI215" s="105"/>
      <c r="GJ215" s="105"/>
      <c r="GK215" s="105"/>
      <c r="GL215" s="105"/>
      <c r="GM215" s="105"/>
      <c r="GN215" s="105"/>
      <c r="GO215" s="105"/>
      <c r="GP215" s="105"/>
      <c r="GQ215" s="105"/>
      <c r="GR215" s="105"/>
      <c r="GS215" s="105"/>
      <c r="GT215" s="105"/>
      <c r="GU215" s="105"/>
      <c r="GV215" s="105"/>
      <c r="GW215" s="105"/>
      <c r="GX215" s="105"/>
      <c r="GY215" s="105"/>
      <c r="GZ215" s="105"/>
      <c r="HA215" s="105"/>
      <c r="HB215" s="105"/>
      <c r="HC215" s="105"/>
      <c r="HD215" s="105"/>
      <c r="HE215" s="105"/>
      <c r="HF215" s="105"/>
      <c r="HG215" s="105"/>
      <c r="HH215" s="105"/>
      <c r="HI215" s="105"/>
      <c r="HJ215" s="105"/>
      <c r="HK215" s="105"/>
      <c r="HL215" s="105"/>
      <c r="HM215" s="105"/>
      <c r="HN215" s="105"/>
      <c r="HO215" s="105"/>
      <c r="HP215" s="105"/>
      <c r="HQ215" s="105"/>
      <c r="HR215" s="105"/>
      <c r="HS215" s="105"/>
      <c r="HT215" s="105"/>
      <c r="HU215" s="105"/>
    </row>
    <row r="216" spans="1:229" ht="12" customHeight="1" x14ac:dyDescent="0.25">
      <c r="A216" s="94"/>
      <c r="B216" s="94"/>
      <c r="C216" s="94"/>
      <c r="D216" s="94"/>
      <c r="E216" s="94"/>
      <c r="F216" s="94"/>
      <c r="G216" s="94"/>
      <c r="H216" s="94"/>
      <c r="I216" s="94"/>
      <c r="J216" s="94"/>
      <c r="K216" s="94"/>
      <c r="L216" s="94"/>
      <c r="M216" s="94"/>
      <c r="N216" s="94"/>
      <c r="O216" s="94"/>
      <c r="P216" s="94"/>
      <c r="Q216" s="94"/>
      <c r="R216" s="94"/>
      <c r="S216" s="94"/>
      <c r="T216" s="94"/>
      <c r="U216" s="94"/>
      <c r="V216" s="94"/>
      <c r="W216" s="94"/>
      <c r="X216" s="94"/>
      <c r="Y216" s="94"/>
      <c r="Z216" s="94"/>
      <c r="AA216" s="94"/>
      <c r="AB216" s="94"/>
      <c r="AC216" s="94"/>
      <c r="AD216" s="94"/>
      <c r="AE216" s="94"/>
      <c r="AF216" s="94"/>
      <c r="AG216" s="94"/>
      <c r="AH216" s="94"/>
      <c r="AI216" s="94"/>
      <c r="AJ216" s="94"/>
      <c r="AK216" s="94"/>
      <c r="AL216" s="94"/>
      <c r="AM216" s="94"/>
      <c r="AN216" s="94"/>
      <c r="AO216" s="94"/>
      <c r="AP216" s="94"/>
      <c r="AQ216" s="94"/>
      <c r="AR216" s="94"/>
      <c r="AS216" s="94"/>
      <c r="AT216" s="94"/>
      <c r="AU216" s="94"/>
      <c r="AV216" s="104"/>
      <c r="AW216" s="104"/>
      <c r="AX216" s="104"/>
      <c r="AY216" s="104"/>
      <c r="AZ216" s="104"/>
      <c r="BA216" s="104"/>
      <c r="BB216" s="104"/>
      <c r="BC216" s="104"/>
      <c r="BD216" s="104"/>
      <c r="BE216" s="104"/>
      <c r="BF216" s="104"/>
      <c r="BG216" s="104"/>
      <c r="BH216" s="105"/>
      <c r="BI216" s="105"/>
      <c r="BJ216" s="105"/>
      <c r="BK216" s="105"/>
      <c r="BL216" s="105"/>
      <c r="BM216" s="105"/>
      <c r="BN216" s="105"/>
      <c r="BO216" s="105"/>
      <c r="BP216" s="105"/>
      <c r="BQ216" s="105"/>
      <c r="BR216" s="105"/>
      <c r="BS216" s="105"/>
      <c r="BT216" s="105"/>
      <c r="BU216" s="105"/>
      <c r="BV216" s="105"/>
      <c r="BW216" s="105"/>
      <c r="BX216" s="105"/>
      <c r="BY216" s="105"/>
      <c r="BZ216" s="105"/>
      <c r="CA216" s="105"/>
      <c r="CB216" s="105"/>
      <c r="CC216" s="105"/>
      <c r="CD216" s="105"/>
      <c r="CE216" s="105"/>
      <c r="CF216" s="105"/>
      <c r="CG216" s="105"/>
      <c r="CH216" s="105"/>
      <c r="CI216" s="105"/>
      <c r="CJ216" s="105"/>
      <c r="CK216" s="105"/>
      <c r="CL216" s="105"/>
      <c r="CM216" s="105"/>
      <c r="CN216" s="105"/>
      <c r="CO216" s="105"/>
      <c r="CP216" s="105"/>
      <c r="CQ216" s="105"/>
      <c r="CR216" s="105"/>
      <c r="CS216" s="105"/>
      <c r="CT216" s="105"/>
      <c r="CU216" s="105"/>
      <c r="CV216" s="105"/>
      <c r="CW216" s="105"/>
      <c r="CX216" s="105"/>
      <c r="CY216" s="105"/>
      <c r="CZ216" s="105"/>
      <c r="DA216" s="105"/>
      <c r="DB216" s="105"/>
      <c r="DC216" s="105"/>
      <c r="DD216" s="105"/>
      <c r="DE216" s="105"/>
      <c r="DF216" s="105"/>
      <c r="DG216" s="105"/>
      <c r="DH216" s="105"/>
      <c r="DI216" s="105"/>
      <c r="DJ216" s="105"/>
      <c r="DK216" s="105"/>
      <c r="DL216" s="105"/>
      <c r="DM216" s="105"/>
      <c r="DN216" s="105"/>
      <c r="DO216" s="105"/>
      <c r="DP216" s="105"/>
      <c r="DQ216" s="105"/>
      <c r="DR216" s="105"/>
      <c r="DS216" s="105"/>
      <c r="DT216" s="105"/>
      <c r="DU216" s="105"/>
      <c r="DV216" s="105"/>
      <c r="DW216" s="105"/>
      <c r="DX216" s="105"/>
      <c r="DY216" s="105"/>
      <c r="DZ216" s="105"/>
      <c r="EA216" s="105"/>
      <c r="EB216" s="105"/>
      <c r="EC216" s="105"/>
      <c r="ED216" s="105"/>
      <c r="EE216" s="105"/>
      <c r="EF216" s="105"/>
      <c r="EG216" s="105"/>
      <c r="EH216" s="105"/>
      <c r="EI216" s="105"/>
      <c r="EJ216" s="105"/>
      <c r="EK216" s="105"/>
      <c r="EL216" s="105"/>
      <c r="EM216" s="105"/>
      <c r="EN216" s="105"/>
      <c r="EO216" s="105"/>
      <c r="EP216" s="105"/>
      <c r="EQ216" s="105"/>
      <c r="ER216" s="105"/>
      <c r="ES216" s="105"/>
      <c r="ET216" s="105"/>
      <c r="EU216" s="105"/>
      <c r="EV216" s="105"/>
      <c r="EW216" s="105"/>
      <c r="EX216" s="105"/>
      <c r="EY216" s="105"/>
      <c r="EZ216" s="105"/>
      <c r="FA216" s="105"/>
      <c r="FB216" s="105"/>
      <c r="FC216" s="105"/>
      <c r="FD216" s="105"/>
      <c r="FE216" s="105"/>
      <c r="FF216" s="105"/>
      <c r="FG216" s="105"/>
      <c r="FH216" s="105"/>
      <c r="FI216" s="105"/>
      <c r="FJ216" s="105"/>
      <c r="FK216" s="105"/>
      <c r="FL216" s="105"/>
      <c r="FM216" s="105"/>
      <c r="FN216" s="105"/>
      <c r="FO216" s="105"/>
      <c r="FP216" s="105"/>
      <c r="FQ216" s="105"/>
      <c r="FR216" s="105"/>
      <c r="FS216" s="105"/>
      <c r="FT216" s="105"/>
      <c r="FU216" s="105"/>
      <c r="FV216" s="105"/>
      <c r="FW216" s="105"/>
      <c r="FX216" s="105"/>
      <c r="FY216" s="105"/>
      <c r="FZ216" s="105"/>
      <c r="GA216" s="105"/>
      <c r="GB216" s="105"/>
      <c r="GC216" s="105"/>
      <c r="GD216" s="105"/>
      <c r="GE216" s="105"/>
      <c r="GF216" s="105"/>
      <c r="GG216" s="105"/>
      <c r="GH216" s="105"/>
      <c r="GI216" s="105"/>
      <c r="GJ216" s="105"/>
      <c r="GK216" s="105"/>
      <c r="GL216" s="105"/>
      <c r="GM216" s="105"/>
      <c r="GN216" s="105"/>
      <c r="GO216" s="105"/>
      <c r="GP216" s="105"/>
      <c r="GQ216" s="105"/>
      <c r="GR216" s="105"/>
      <c r="GS216" s="105"/>
      <c r="GT216" s="105"/>
      <c r="GU216" s="105"/>
      <c r="GV216" s="105"/>
      <c r="GW216" s="105"/>
      <c r="GX216" s="105"/>
      <c r="GY216" s="105"/>
      <c r="GZ216" s="105"/>
      <c r="HA216" s="105"/>
      <c r="HB216" s="105"/>
      <c r="HC216" s="105"/>
      <c r="HD216" s="105"/>
      <c r="HE216" s="105"/>
      <c r="HF216" s="105"/>
      <c r="HG216" s="105"/>
      <c r="HH216" s="105"/>
      <c r="HI216" s="105"/>
      <c r="HJ216" s="105"/>
      <c r="HK216" s="105"/>
      <c r="HL216" s="105"/>
      <c r="HM216" s="105"/>
      <c r="HN216" s="105"/>
      <c r="HO216" s="105"/>
      <c r="HP216" s="105"/>
      <c r="HQ216" s="105"/>
      <c r="HR216" s="105"/>
      <c r="HS216" s="105"/>
      <c r="HT216" s="105"/>
      <c r="HU216" s="105"/>
    </row>
    <row r="217" spans="1:229" ht="12" customHeight="1" x14ac:dyDescent="0.25">
      <c r="A217" s="94"/>
      <c r="B217" s="94"/>
      <c r="C217" s="94"/>
      <c r="D217" s="94"/>
      <c r="E217" s="94"/>
      <c r="F217" s="94"/>
      <c r="G217" s="94"/>
      <c r="H217" s="94"/>
      <c r="I217" s="94"/>
      <c r="J217" s="94"/>
      <c r="K217" s="94"/>
      <c r="L217" s="94"/>
      <c r="M217" s="94"/>
      <c r="N217" s="94"/>
      <c r="O217" s="94"/>
      <c r="P217" s="94"/>
      <c r="Q217" s="94"/>
      <c r="R217" s="94"/>
      <c r="S217" s="94"/>
      <c r="T217" s="94"/>
      <c r="U217" s="94"/>
      <c r="V217" s="94"/>
      <c r="W217" s="94"/>
      <c r="X217" s="94"/>
      <c r="Y217" s="94"/>
      <c r="Z217" s="94"/>
      <c r="AA217" s="94"/>
      <c r="AB217" s="94"/>
      <c r="AC217" s="94"/>
      <c r="AD217" s="94"/>
      <c r="AE217" s="94"/>
      <c r="AF217" s="94"/>
      <c r="AG217" s="94"/>
      <c r="AH217" s="94"/>
      <c r="AI217" s="94"/>
      <c r="AJ217" s="94"/>
      <c r="AK217" s="94"/>
      <c r="AL217" s="94"/>
      <c r="AM217" s="94"/>
      <c r="AN217" s="94"/>
      <c r="AO217" s="94"/>
      <c r="AP217" s="94"/>
      <c r="AQ217" s="94"/>
      <c r="AR217" s="94"/>
      <c r="AS217" s="94"/>
      <c r="AT217" s="94"/>
      <c r="AU217" s="94"/>
      <c r="AV217" s="104"/>
      <c r="AW217" s="104"/>
      <c r="AX217" s="104"/>
      <c r="AY217" s="104"/>
      <c r="AZ217" s="104"/>
      <c r="BA217" s="104"/>
      <c r="BB217" s="104"/>
      <c r="BC217" s="104"/>
      <c r="BD217" s="104"/>
      <c r="BE217" s="104"/>
      <c r="BF217" s="104"/>
      <c r="BG217" s="104"/>
      <c r="BH217" s="105"/>
      <c r="BI217" s="105"/>
      <c r="BJ217" s="105"/>
      <c r="BK217" s="105"/>
      <c r="BL217" s="105"/>
      <c r="BM217" s="105"/>
      <c r="BN217" s="105"/>
      <c r="BO217" s="105"/>
      <c r="BP217" s="105"/>
      <c r="BQ217" s="105"/>
      <c r="BR217" s="105"/>
      <c r="BS217" s="105"/>
      <c r="BT217" s="105"/>
      <c r="BU217" s="105"/>
      <c r="BV217" s="105"/>
      <c r="BW217" s="105"/>
      <c r="BX217" s="105"/>
      <c r="BY217" s="105"/>
      <c r="BZ217" s="105"/>
      <c r="CA217" s="105"/>
      <c r="CB217" s="105"/>
      <c r="CC217" s="105"/>
      <c r="CD217" s="105"/>
      <c r="CE217" s="105"/>
      <c r="CF217" s="105"/>
      <c r="CG217" s="105"/>
      <c r="CH217" s="105"/>
      <c r="CI217" s="105"/>
      <c r="CJ217" s="105"/>
      <c r="CK217" s="105"/>
      <c r="CL217" s="105"/>
      <c r="CM217" s="105"/>
      <c r="CN217" s="105"/>
      <c r="CO217" s="105"/>
      <c r="CP217" s="105"/>
      <c r="CQ217" s="105"/>
      <c r="CR217" s="105"/>
      <c r="CS217" s="105"/>
      <c r="CT217" s="105"/>
      <c r="CU217" s="105"/>
      <c r="CV217" s="105"/>
      <c r="CW217" s="105"/>
      <c r="CX217" s="105"/>
      <c r="CY217" s="105"/>
      <c r="CZ217" s="105"/>
      <c r="DA217" s="105"/>
      <c r="DB217" s="105"/>
      <c r="DC217" s="105"/>
      <c r="DD217" s="105"/>
      <c r="DE217" s="105"/>
      <c r="DF217" s="105"/>
      <c r="DG217" s="105"/>
      <c r="DH217" s="105"/>
      <c r="DI217" s="105"/>
      <c r="DJ217" s="105"/>
      <c r="DK217" s="105"/>
      <c r="DL217" s="105"/>
      <c r="DM217" s="105"/>
      <c r="DN217" s="105"/>
      <c r="DO217" s="105"/>
      <c r="DP217" s="105"/>
      <c r="DQ217" s="105"/>
      <c r="DR217" s="105"/>
      <c r="DS217" s="105"/>
      <c r="DT217" s="105"/>
      <c r="DU217" s="105"/>
      <c r="DV217" s="105"/>
      <c r="DW217" s="105"/>
      <c r="DX217" s="105"/>
      <c r="DY217" s="105"/>
      <c r="DZ217" s="105"/>
      <c r="EA217" s="105"/>
      <c r="EB217" s="105"/>
      <c r="EC217" s="105"/>
      <c r="ED217" s="105"/>
      <c r="EE217" s="105"/>
      <c r="EF217" s="105"/>
      <c r="EG217" s="105"/>
      <c r="EH217" s="105"/>
      <c r="EI217" s="105"/>
      <c r="EJ217" s="105"/>
      <c r="EK217" s="105"/>
      <c r="EL217" s="105"/>
      <c r="EM217" s="105"/>
      <c r="EN217" s="105"/>
      <c r="EO217" s="105"/>
      <c r="EP217" s="105"/>
      <c r="EQ217" s="105"/>
      <c r="ER217" s="105"/>
      <c r="ES217" s="105"/>
      <c r="ET217" s="105"/>
      <c r="EU217" s="105"/>
      <c r="EV217" s="105"/>
      <c r="EW217" s="105"/>
      <c r="EX217" s="105"/>
      <c r="EY217" s="105"/>
      <c r="EZ217" s="105"/>
      <c r="FA217" s="105"/>
      <c r="FB217" s="105"/>
      <c r="FC217" s="105"/>
      <c r="FD217" s="105"/>
      <c r="FE217" s="105"/>
      <c r="FF217" s="105"/>
      <c r="FG217" s="105"/>
      <c r="FH217" s="105"/>
      <c r="FI217" s="105"/>
      <c r="FJ217" s="105"/>
      <c r="FK217" s="105"/>
      <c r="FL217" s="105"/>
      <c r="FM217" s="105"/>
      <c r="FN217" s="105"/>
      <c r="FO217" s="105"/>
      <c r="FP217" s="105"/>
      <c r="FQ217" s="105"/>
      <c r="FR217" s="105"/>
      <c r="FS217" s="105"/>
      <c r="FT217" s="105"/>
      <c r="FU217" s="105"/>
      <c r="FV217" s="105"/>
      <c r="FW217" s="105"/>
      <c r="FX217" s="105"/>
      <c r="FY217" s="105"/>
      <c r="FZ217" s="105"/>
      <c r="GA217" s="105"/>
      <c r="GB217" s="105"/>
      <c r="GC217" s="105"/>
      <c r="GD217" s="105"/>
      <c r="GE217" s="105"/>
      <c r="GF217" s="105"/>
      <c r="GG217" s="105"/>
      <c r="GH217" s="105"/>
      <c r="GI217" s="105"/>
      <c r="GJ217" s="105"/>
      <c r="GK217" s="105"/>
      <c r="GL217" s="105"/>
      <c r="GM217" s="105"/>
      <c r="GN217" s="105"/>
      <c r="GO217" s="105"/>
      <c r="GP217" s="105"/>
      <c r="GQ217" s="105"/>
      <c r="GR217" s="105"/>
      <c r="GS217" s="105"/>
      <c r="GT217" s="105"/>
      <c r="GU217" s="105"/>
      <c r="GV217" s="105"/>
      <c r="GW217" s="105"/>
      <c r="GX217" s="105"/>
      <c r="GY217" s="105"/>
      <c r="GZ217" s="105"/>
      <c r="HA217" s="105"/>
      <c r="HB217" s="105"/>
      <c r="HC217" s="105"/>
      <c r="HD217" s="105"/>
      <c r="HE217" s="105"/>
      <c r="HF217" s="105"/>
      <c r="HG217" s="105"/>
      <c r="HH217" s="105"/>
      <c r="HI217" s="105"/>
      <c r="HJ217" s="105"/>
      <c r="HK217" s="105"/>
      <c r="HL217" s="105"/>
      <c r="HM217" s="105"/>
      <c r="HN217" s="105"/>
      <c r="HO217" s="105"/>
      <c r="HP217" s="105"/>
      <c r="HQ217" s="105"/>
      <c r="HR217" s="105"/>
      <c r="HS217" s="105"/>
      <c r="HT217" s="105"/>
      <c r="HU217" s="105"/>
    </row>
    <row r="218" spans="1:229" ht="12" customHeight="1" x14ac:dyDescent="0.25">
      <c r="A218" s="94"/>
      <c r="B218" s="94"/>
      <c r="C218" s="94"/>
      <c r="D218" s="94"/>
      <c r="E218" s="94"/>
      <c r="F218" s="94"/>
      <c r="G218" s="94"/>
      <c r="H218" s="94"/>
      <c r="I218" s="94"/>
      <c r="J218" s="94"/>
      <c r="K218" s="94"/>
      <c r="L218" s="94"/>
      <c r="M218" s="94"/>
      <c r="N218" s="94"/>
      <c r="O218" s="94"/>
      <c r="P218" s="94"/>
      <c r="Q218" s="94"/>
      <c r="R218" s="94"/>
      <c r="S218" s="94"/>
      <c r="T218" s="94"/>
      <c r="U218" s="94"/>
      <c r="V218" s="94"/>
      <c r="W218" s="94"/>
      <c r="X218" s="94"/>
      <c r="Y218" s="94"/>
      <c r="Z218" s="94"/>
      <c r="AA218" s="94"/>
      <c r="AB218" s="94"/>
      <c r="AC218" s="94"/>
      <c r="AD218" s="94"/>
      <c r="AE218" s="94"/>
      <c r="AF218" s="94"/>
      <c r="AG218" s="94"/>
      <c r="AH218" s="94"/>
      <c r="AI218" s="94"/>
      <c r="AJ218" s="94"/>
      <c r="AK218" s="94"/>
      <c r="AL218" s="94"/>
      <c r="AM218" s="94"/>
      <c r="AN218" s="94"/>
      <c r="AO218" s="94"/>
      <c r="AP218" s="94"/>
      <c r="AQ218" s="94"/>
      <c r="AR218" s="94"/>
      <c r="AS218" s="94"/>
      <c r="AT218" s="94"/>
      <c r="AU218" s="94"/>
      <c r="AV218" s="104"/>
      <c r="AW218" s="104"/>
      <c r="AX218" s="104"/>
      <c r="AY218" s="104"/>
      <c r="AZ218" s="104"/>
      <c r="BA218" s="104"/>
      <c r="BB218" s="104"/>
      <c r="BC218" s="104"/>
      <c r="BD218" s="104"/>
      <c r="BE218" s="104"/>
      <c r="BF218" s="104"/>
      <c r="BG218" s="104"/>
      <c r="BH218" s="105"/>
      <c r="BI218" s="105"/>
      <c r="BJ218" s="105"/>
      <c r="BK218" s="105"/>
      <c r="BL218" s="105"/>
      <c r="BM218" s="105"/>
      <c r="BN218" s="105"/>
      <c r="BO218" s="105"/>
      <c r="BP218" s="105"/>
      <c r="BQ218" s="105"/>
      <c r="BR218" s="105"/>
      <c r="BS218" s="105"/>
      <c r="BT218" s="105"/>
      <c r="BU218" s="105"/>
      <c r="BV218" s="105"/>
      <c r="BW218" s="105"/>
      <c r="BX218" s="105"/>
      <c r="BY218" s="105"/>
      <c r="BZ218" s="105"/>
      <c r="CA218" s="105"/>
      <c r="CB218" s="105"/>
      <c r="CC218" s="105"/>
      <c r="CD218" s="105"/>
      <c r="CE218" s="105"/>
      <c r="CF218" s="105"/>
      <c r="CG218" s="105"/>
      <c r="CH218" s="105"/>
      <c r="CI218" s="105"/>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5"/>
      <c r="FF218" s="105"/>
      <c r="FG218" s="105"/>
      <c r="FH218" s="105"/>
      <c r="FI218" s="105"/>
      <c r="FJ218" s="105"/>
      <c r="FK218" s="105"/>
      <c r="FL218" s="105"/>
      <c r="FM218" s="105"/>
      <c r="FN218" s="105"/>
      <c r="FO218" s="105"/>
      <c r="FP218" s="105"/>
      <c r="FQ218" s="105"/>
      <c r="FR218" s="105"/>
      <c r="FS218" s="105"/>
      <c r="FT218" s="105"/>
      <c r="FU218" s="105"/>
      <c r="FV218" s="105"/>
      <c r="FW218" s="105"/>
      <c r="FX218" s="105"/>
      <c r="FY218" s="105"/>
      <c r="FZ218" s="105"/>
      <c r="GA218" s="105"/>
      <c r="GB218" s="105"/>
      <c r="GC218" s="105"/>
      <c r="GD218" s="105"/>
      <c r="GE218" s="105"/>
      <c r="GF218" s="105"/>
      <c r="GG218" s="105"/>
      <c r="GH218" s="105"/>
      <c r="GI218" s="105"/>
      <c r="GJ218" s="105"/>
      <c r="GK218" s="105"/>
      <c r="GL218" s="105"/>
      <c r="GM218" s="105"/>
      <c r="GN218" s="105"/>
      <c r="GO218" s="105"/>
      <c r="GP218" s="105"/>
      <c r="GQ218" s="105"/>
      <c r="GR218" s="105"/>
      <c r="GS218" s="105"/>
      <c r="GT218" s="105"/>
      <c r="GU218" s="105"/>
      <c r="GV218" s="105"/>
      <c r="GW218" s="105"/>
      <c r="GX218" s="105"/>
      <c r="GY218" s="105"/>
      <c r="GZ218" s="105"/>
      <c r="HA218" s="105"/>
      <c r="HB218" s="105"/>
      <c r="HC218" s="105"/>
      <c r="HD218" s="105"/>
      <c r="HE218" s="105"/>
      <c r="HF218" s="105"/>
      <c r="HG218" s="105"/>
      <c r="HH218" s="105"/>
      <c r="HI218" s="105"/>
      <c r="HJ218" s="105"/>
      <c r="HK218" s="105"/>
      <c r="HL218" s="105"/>
      <c r="HM218" s="105"/>
      <c r="HN218" s="105"/>
      <c r="HO218" s="105"/>
      <c r="HP218" s="105"/>
      <c r="HQ218" s="105"/>
      <c r="HR218" s="105"/>
      <c r="HS218" s="105"/>
      <c r="HT218" s="105"/>
      <c r="HU218" s="105"/>
    </row>
    <row r="219" spans="1:229" ht="12" customHeight="1" x14ac:dyDescent="0.25">
      <c r="A219" s="94"/>
      <c r="B219" s="94"/>
      <c r="C219" s="94"/>
      <c r="D219" s="94"/>
      <c r="E219" s="94"/>
      <c r="F219" s="94"/>
      <c r="G219" s="94"/>
      <c r="H219" s="94"/>
      <c r="I219" s="94"/>
      <c r="J219" s="94"/>
      <c r="K219" s="94"/>
      <c r="L219" s="94"/>
      <c r="M219" s="94"/>
      <c r="N219" s="94"/>
      <c r="O219" s="94"/>
      <c r="P219" s="94"/>
      <c r="Q219" s="94"/>
      <c r="R219" s="94"/>
      <c r="S219" s="94"/>
      <c r="T219" s="94"/>
      <c r="U219" s="94"/>
      <c r="V219" s="94"/>
      <c r="W219" s="94"/>
      <c r="X219" s="94"/>
      <c r="Y219" s="94"/>
      <c r="Z219" s="94"/>
      <c r="AA219" s="94"/>
      <c r="AB219" s="94"/>
      <c r="AC219" s="94"/>
      <c r="AD219" s="94"/>
      <c r="AE219" s="94"/>
      <c r="AF219" s="94"/>
      <c r="AG219" s="94"/>
      <c r="AH219" s="94"/>
      <c r="AI219" s="94"/>
      <c r="AJ219" s="94"/>
      <c r="AK219" s="94"/>
      <c r="AL219" s="94"/>
      <c r="AM219" s="94"/>
      <c r="AN219" s="94"/>
      <c r="AO219" s="94"/>
      <c r="AP219" s="94"/>
      <c r="AQ219" s="94"/>
      <c r="AR219" s="94"/>
      <c r="AS219" s="94"/>
      <c r="AT219" s="94"/>
      <c r="AU219" s="94"/>
      <c r="AV219" s="104"/>
      <c r="AW219" s="104"/>
      <c r="AX219" s="104"/>
      <c r="AY219" s="104"/>
      <c r="AZ219" s="104"/>
      <c r="BA219" s="104"/>
      <c r="BB219" s="104"/>
      <c r="BC219" s="104"/>
      <c r="BD219" s="104"/>
      <c r="BE219" s="104"/>
      <c r="BF219" s="104"/>
      <c r="BG219" s="104"/>
      <c r="BH219" s="105"/>
      <c r="BI219" s="105"/>
      <c r="BJ219" s="105"/>
      <c r="BK219" s="105"/>
      <c r="BL219" s="105"/>
      <c r="BM219" s="105"/>
      <c r="BN219" s="105"/>
      <c r="BO219" s="105"/>
      <c r="BP219" s="105"/>
      <c r="BQ219" s="105"/>
      <c r="BR219" s="105"/>
      <c r="BS219" s="105"/>
      <c r="BT219" s="105"/>
      <c r="BU219" s="105"/>
      <c r="BV219" s="105"/>
      <c r="BW219" s="105"/>
      <c r="BX219" s="105"/>
      <c r="BY219" s="105"/>
      <c r="BZ219" s="105"/>
      <c r="CA219" s="105"/>
      <c r="CB219" s="105"/>
      <c r="CC219" s="105"/>
      <c r="CD219" s="105"/>
      <c r="CE219" s="105"/>
      <c r="CF219" s="105"/>
      <c r="CG219" s="105"/>
      <c r="CH219" s="105"/>
      <c r="CI219" s="105"/>
      <c r="CJ219" s="105"/>
      <c r="CK219" s="105"/>
      <c r="CL219" s="105"/>
      <c r="CM219" s="105"/>
      <c r="CN219" s="105"/>
      <c r="CO219" s="105"/>
      <c r="CP219" s="105"/>
      <c r="CQ219" s="105"/>
      <c r="CR219" s="105"/>
      <c r="CS219" s="105"/>
      <c r="CT219" s="105"/>
      <c r="CU219" s="105"/>
      <c r="CV219" s="105"/>
      <c r="CW219" s="105"/>
      <c r="CX219" s="105"/>
      <c r="CY219" s="105"/>
      <c r="CZ219" s="105"/>
      <c r="DA219" s="105"/>
      <c r="DB219" s="105"/>
      <c r="DC219" s="105"/>
      <c r="DD219" s="105"/>
      <c r="DE219" s="105"/>
      <c r="DF219" s="105"/>
      <c r="DG219" s="105"/>
      <c r="DH219" s="105"/>
      <c r="DI219" s="105"/>
      <c r="DJ219" s="105"/>
      <c r="DK219" s="105"/>
      <c r="DL219" s="105"/>
      <c r="DM219" s="105"/>
      <c r="DN219" s="105"/>
      <c r="DO219" s="105"/>
      <c r="DP219" s="105"/>
      <c r="DQ219" s="105"/>
      <c r="DR219" s="105"/>
      <c r="DS219" s="105"/>
      <c r="DT219" s="105"/>
      <c r="DU219" s="105"/>
      <c r="DV219" s="105"/>
      <c r="DW219" s="105"/>
      <c r="DX219" s="105"/>
      <c r="DY219" s="105"/>
      <c r="DZ219" s="105"/>
      <c r="EA219" s="105"/>
      <c r="EB219" s="105"/>
      <c r="EC219" s="105"/>
      <c r="ED219" s="105"/>
      <c r="EE219" s="105"/>
      <c r="EF219" s="105"/>
      <c r="EG219" s="105"/>
      <c r="EH219" s="105"/>
      <c r="EI219" s="105"/>
      <c r="EJ219" s="105"/>
      <c r="EK219" s="105"/>
      <c r="EL219" s="105"/>
      <c r="EM219" s="105"/>
      <c r="EN219" s="105"/>
      <c r="EO219" s="105"/>
      <c r="EP219" s="105"/>
      <c r="EQ219" s="105"/>
      <c r="ER219" s="105"/>
      <c r="ES219" s="105"/>
      <c r="ET219" s="105"/>
      <c r="EU219" s="105"/>
      <c r="EV219" s="105"/>
      <c r="EW219" s="105"/>
      <c r="EX219" s="105"/>
      <c r="EY219" s="105"/>
      <c r="EZ219" s="105"/>
      <c r="FA219" s="105"/>
      <c r="FB219" s="105"/>
      <c r="FC219" s="105"/>
      <c r="FD219" s="105"/>
      <c r="FE219" s="105"/>
      <c r="FF219" s="105"/>
      <c r="FG219" s="105"/>
      <c r="FH219" s="105"/>
      <c r="FI219" s="105"/>
      <c r="FJ219" s="105"/>
      <c r="FK219" s="105"/>
      <c r="FL219" s="105"/>
      <c r="FM219" s="105"/>
      <c r="FN219" s="105"/>
      <c r="FO219" s="105"/>
      <c r="FP219" s="105"/>
      <c r="FQ219" s="105"/>
      <c r="FR219" s="105"/>
      <c r="FS219" s="105"/>
      <c r="FT219" s="105"/>
      <c r="FU219" s="105"/>
      <c r="FV219" s="105"/>
      <c r="FW219" s="105"/>
      <c r="FX219" s="105"/>
      <c r="FY219" s="105"/>
      <c r="FZ219" s="105"/>
      <c r="GA219" s="105"/>
      <c r="GB219" s="105"/>
      <c r="GC219" s="105"/>
      <c r="GD219" s="105"/>
      <c r="GE219" s="105"/>
      <c r="GF219" s="105"/>
      <c r="GG219" s="105"/>
      <c r="GH219" s="105"/>
      <c r="GI219" s="105"/>
      <c r="GJ219" s="105"/>
      <c r="GK219" s="105"/>
      <c r="GL219" s="105"/>
      <c r="GM219" s="105"/>
      <c r="GN219" s="105"/>
      <c r="GO219" s="105"/>
      <c r="GP219" s="105"/>
      <c r="GQ219" s="105"/>
      <c r="GR219" s="105"/>
      <c r="GS219" s="105"/>
      <c r="GT219" s="105"/>
      <c r="GU219" s="105"/>
      <c r="GV219" s="105"/>
      <c r="GW219" s="105"/>
      <c r="GX219" s="105"/>
      <c r="GY219" s="105"/>
      <c r="GZ219" s="105"/>
      <c r="HA219" s="105"/>
      <c r="HB219" s="105"/>
      <c r="HC219" s="105"/>
      <c r="HD219" s="105"/>
      <c r="HE219" s="105"/>
      <c r="HF219" s="105"/>
      <c r="HG219" s="105"/>
      <c r="HH219" s="105"/>
      <c r="HI219" s="105"/>
      <c r="HJ219" s="105"/>
      <c r="HK219" s="105"/>
      <c r="HL219" s="105"/>
      <c r="HM219" s="105"/>
      <c r="HN219" s="105"/>
      <c r="HO219" s="105"/>
      <c r="HP219" s="105"/>
      <c r="HQ219" s="105"/>
      <c r="HR219" s="105"/>
      <c r="HS219" s="105"/>
      <c r="HT219" s="105"/>
      <c r="HU219" s="105"/>
    </row>
    <row r="220" spans="1:229" ht="12" customHeight="1" x14ac:dyDescent="0.25">
      <c r="A220" s="94"/>
      <c r="B220" s="94"/>
      <c r="C220" s="94"/>
      <c r="D220" s="94"/>
      <c r="E220" s="94"/>
      <c r="F220" s="94"/>
      <c r="G220" s="94"/>
      <c r="H220" s="94"/>
      <c r="I220" s="94"/>
      <c r="J220" s="94"/>
      <c r="K220" s="94"/>
      <c r="L220" s="94"/>
      <c r="M220" s="94"/>
      <c r="N220" s="94"/>
      <c r="O220" s="94"/>
      <c r="P220" s="94"/>
      <c r="Q220" s="94"/>
      <c r="R220" s="94"/>
      <c r="S220" s="94"/>
      <c r="T220" s="94"/>
      <c r="U220" s="94"/>
      <c r="V220" s="94"/>
      <c r="W220" s="94"/>
      <c r="X220" s="94"/>
      <c r="Y220" s="94"/>
      <c r="Z220" s="94"/>
      <c r="AA220" s="94"/>
      <c r="AB220" s="94"/>
      <c r="AC220" s="94"/>
      <c r="AD220" s="94"/>
      <c r="AE220" s="94"/>
      <c r="AF220" s="94"/>
      <c r="AG220" s="94"/>
      <c r="AH220" s="94"/>
      <c r="AI220" s="94"/>
      <c r="AJ220" s="94"/>
      <c r="AK220" s="94"/>
      <c r="AL220" s="94"/>
      <c r="AM220" s="94"/>
      <c r="AN220" s="94"/>
      <c r="AO220" s="94"/>
      <c r="AP220" s="94"/>
      <c r="AQ220" s="94"/>
      <c r="AR220" s="94"/>
      <c r="AS220" s="94"/>
      <c r="AT220" s="94"/>
      <c r="AU220" s="94"/>
      <c r="AV220" s="104"/>
      <c r="AW220" s="104"/>
      <c r="AX220" s="104"/>
      <c r="AY220" s="104"/>
      <c r="AZ220" s="104"/>
      <c r="BA220" s="104"/>
      <c r="BB220" s="104"/>
      <c r="BC220" s="104"/>
      <c r="BD220" s="104"/>
      <c r="BE220" s="104"/>
      <c r="BF220" s="104"/>
      <c r="BG220" s="104"/>
      <c r="BH220" s="105"/>
      <c r="BI220" s="105"/>
      <c r="BJ220" s="105"/>
      <c r="BK220" s="105"/>
      <c r="BL220" s="105"/>
      <c r="BM220" s="105"/>
      <c r="BN220" s="105"/>
      <c r="BO220" s="105"/>
      <c r="BP220" s="105"/>
      <c r="BQ220" s="105"/>
      <c r="BR220" s="105"/>
      <c r="BS220" s="105"/>
      <c r="BT220" s="105"/>
      <c r="BU220" s="105"/>
      <c r="BV220" s="105"/>
      <c r="BW220" s="105"/>
      <c r="BX220" s="105"/>
      <c r="BY220" s="105"/>
      <c r="BZ220" s="105"/>
      <c r="CA220" s="105"/>
      <c r="CB220" s="105"/>
      <c r="CC220" s="105"/>
      <c r="CD220" s="105"/>
      <c r="CE220" s="105"/>
      <c r="CF220" s="105"/>
      <c r="CG220" s="105"/>
      <c r="CH220" s="105"/>
      <c r="CI220" s="105"/>
      <c r="CJ220" s="105"/>
      <c r="CK220" s="105"/>
      <c r="CL220" s="105"/>
      <c r="CM220" s="105"/>
      <c r="CN220" s="105"/>
      <c r="CO220" s="105"/>
      <c r="CP220" s="105"/>
      <c r="CQ220" s="105"/>
      <c r="CR220" s="105"/>
      <c r="CS220" s="105"/>
      <c r="CT220" s="105"/>
      <c r="CU220" s="105"/>
      <c r="CV220" s="105"/>
      <c r="CW220" s="105"/>
      <c r="CX220" s="105"/>
      <c r="CY220" s="105"/>
      <c r="CZ220" s="105"/>
      <c r="DA220" s="105"/>
      <c r="DB220" s="105"/>
      <c r="DC220" s="105"/>
      <c r="DD220" s="105"/>
      <c r="DE220" s="105"/>
      <c r="DF220" s="105"/>
      <c r="DG220" s="105"/>
      <c r="DH220" s="105"/>
      <c r="DI220" s="105"/>
      <c r="DJ220" s="105"/>
      <c r="DK220" s="105"/>
      <c r="DL220" s="105"/>
      <c r="DM220" s="105"/>
      <c r="DN220" s="105"/>
      <c r="DO220" s="105"/>
      <c r="DP220" s="105"/>
      <c r="DQ220" s="105"/>
      <c r="DR220" s="105"/>
      <c r="DS220" s="105"/>
      <c r="DT220" s="105"/>
      <c r="DU220" s="105"/>
      <c r="DV220" s="105"/>
      <c r="DW220" s="105"/>
      <c r="DX220" s="105"/>
      <c r="DY220" s="105"/>
      <c r="DZ220" s="105"/>
      <c r="EA220" s="105"/>
      <c r="EB220" s="105"/>
      <c r="EC220" s="105"/>
      <c r="ED220" s="105"/>
      <c r="EE220" s="105"/>
      <c r="EF220" s="105"/>
      <c r="EG220" s="105"/>
      <c r="EH220" s="105"/>
      <c r="EI220" s="105"/>
      <c r="EJ220" s="105"/>
      <c r="EK220" s="105"/>
      <c r="EL220" s="105"/>
      <c r="EM220" s="105"/>
      <c r="EN220" s="105"/>
      <c r="EO220" s="105"/>
      <c r="EP220" s="105"/>
      <c r="EQ220" s="105"/>
      <c r="ER220" s="105"/>
      <c r="ES220" s="105"/>
      <c r="ET220" s="105"/>
      <c r="EU220" s="105"/>
      <c r="EV220" s="105"/>
      <c r="EW220" s="105"/>
      <c r="EX220" s="105"/>
      <c r="EY220" s="105"/>
      <c r="EZ220" s="105"/>
      <c r="FA220" s="105"/>
      <c r="FB220" s="105"/>
      <c r="FC220" s="105"/>
      <c r="FD220" s="105"/>
      <c r="FE220" s="105"/>
      <c r="FF220" s="105"/>
      <c r="FG220" s="105"/>
      <c r="FH220" s="105"/>
      <c r="FI220" s="105"/>
      <c r="FJ220" s="105"/>
      <c r="FK220" s="105"/>
      <c r="FL220" s="105"/>
      <c r="FM220" s="105"/>
      <c r="FN220" s="105"/>
      <c r="FO220" s="105"/>
      <c r="FP220" s="105"/>
      <c r="FQ220" s="105"/>
      <c r="FR220" s="105"/>
      <c r="FS220" s="105"/>
      <c r="FT220" s="105"/>
      <c r="FU220" s="105"/>
      <c r="FV220" s="105"/>
      <c r="FW220" s="105"/>
      <c r="FX220" s="105"/>
      <c r="FY220" s="105"/>
      <c r="FZ220" s="105"/>
      <c r="GA220" s="105"/>
      <c r="GB220" s="105"/>
      <c r="GC220" s="105"/>
      <c r="GD220" s="105"/>
      <c r="GE220" s="105"/>
      <c r="GF220" s="105"/>
      <c r="GG220" s="105"/>
      <c r="GH220" s="105"/>
      <c r="GI220" s="105"/>
      <c r="GJ220" s="105"/>
      <c r="GK220" s="105"/>
      <c r="GL220" s="105"/>
      <c r="GM220" s="105"/>
      <c r="GN220" s="105"/>
      <c r="GO220" s="105"/>
      <c r="GP220" s="105"/>
      <c r="GQ220" s="105"/>
      <c r="GR220" s="105"/>
      <c r="GS220" s="105"/>
      <c r="GT220" s="105"/>
      <c r="GU220" s="105"/>
      <c r="GV220" s="105"/>
      <c r="GW220" s="105"/>
      <c r="GX220" s="105"/>
      <c r="GY220" s="105"/>
      <c r="GZ220" s="105"/>
      <c r="HA220" s="105"/>
      <c r="HB220" s="105"/>
      <c r="HC220" s="105"/>
      <c r="HD220" s="105"/>
      <c r="HE220" s="105"/>
      <c r="HF220" s="105"/>
      <c r="HG220" s="105"/>
      <c r="HH220" s="105"/>
      <c r="HI220" s="105"/>
      <c r="HJ220" s="105"/>
      <c r="HK220" s="105"/>
      <c r="HL220" s="105"/>
      <c r="HM220" s="105"/>
      <c r="HN220" s="105"/>
      <c r="HO220" s="105"/>
      <c r="HP220" s="105"/>
      <c r="HQ220" s="105"/>
      <c r="HR220" s="105"/>
      <c r="HS220" s="105"/>
      <c r="HT220" s="105"/>
      <c r="HU220" s="105"/>
    </row>
    <row r="221" spans="1:229" ht="12" customHeight="1" x14ac:dyDescent="0.25">
      <c r="A221" s="94"/>
      <c r="B221" s="94"/>
      <c r="C221" s="94"/>
      <c r="D221" s="94"/>
      <c r="E221" s="94"/>
      <c r="F221" s="94"/>
      <c r="G221" s="94"/>
      <c r="H221" s="94"/>
      <c r="I221" s="94"/>
      <c r="J221" s="94"/>
      <c r="K221" s="94"/>
      <c r="L221" s="94"/>
      <c r="M221" s="94"/>
      <c r="N221" s="94"/>
      <c r="O221" s="94"/>
      <c r="P221" s="94"/>
      <c r="Q221" s="94"/>
      <c r="R221" s="94"/>
      <c r="S221" s="94"/>
      <c r="T221" s="94"/>
      <c r="U221" s="94"/>
      <c r="V221" s="94"/>
      <c r="W221" s="94"/>
      <c r="X221" s="94"/>
      <c r="Y221" s="94"/>
      <c r="Z221" s="94"/>
      <c r="AA221" s="94"/>
      <c r="AB221" s="94"/>
      <c r="AC221" s="94"/>
      <c r="AD221" s="94"/>
      <c r="AE221" s="94"/>
      <c r="AF221" s="94"/>
      <c r="AG221" s="94"/>
      <c r="AH221" s="94"/>
      <c r="AI221" s="94"/>
      <c r="AJ221" s="94"/>
      <c r="AK221" s="94"/>
      <c r="AL221" s="94"/>
      <c r="AM221" s="94"/>
      <c r="AN221" s="94"/>
      <c r="AO221" s="94"/>
      <c r="AP221" s="94"/>
      <c r="AQ221" s="94"/>
      <c r="AR221" s="94"/>
      <c r="AS221" s="94"/>
      <c r="AT221" s="94"/>
      <c r="AU221" s="94"/>
      <c r="AV221" s="104"/>
      <c r="AW221" s="104"/>
      <c r="AX221" s="104"/>
      <c r="AY221" s="104"/>
      <c r="AZ221" s="104"/>
      <c r="BA221" s="104"/>
      <c r="BB221" s="104"/>
      <c r="BC221" s="104"/>
      <c r="BD221" s="104"/>
      <c r="BE221" s="104"/>
      <c r="BF221" s="104"/>
      <c r="BG221" s="104"/>
      <c r="BH221" s="105"/>
      <c r="BI221" s="105"/>
      <c r="BJ221" s="105"/>
      <c r="BK221" s="105"/>
      <c r="BL221" s="105"/>
      <c r="BM221" s="105"/>
      <c r="BN221" s="105"/>
      <c r="BO221" s="105"/>
      <c r="BP221" s="105"/>
      <c r="BQ221" s="105"/>
      <c r="BR221" s="105"/>
      <c r="BS221" s="105"/>
      <c r="BT221" s="105"/>
      <c r="BU221" s="105"/>
      <c r="BV221" s="105"/>
      <c r="BW221" s="105"/>
      <c r="BX221" s="105"/>
      <c r="BY221" s="105"/>
      <c r="BZ221" s="105"/>
      <c r="CA221" s="105"/>
      <c r="CB221" s="105"/>
      <c r="CC221" s="105"/>
      <c r="CD221" s="105"/>
      <c r="CE221" s="105"/>
      <c r="CF221" s="105"/>
      <c r="CG221" s="105"/>
      <c r="CH221" s="105"/>
      <c r="CI221" s="105"/>
      <c r="CJ221" s="105"/>
      <c r="CK221" s="105"/>
      <c r="CL221" s="105"/>
      <c r="CM221" s="105"/>
      <c r="CN221" s="105"/>
      <c r="CO221" s="105"/>
      <c r="CP221" s="105"/>
      <c r="CQ221" s="105"/>
      <c r="CR221" s="105"/>
      <c r="CS221" s="105"/>
      <c r="CT221" s="105"/>
      <c r="CU221" s="105"/>
      <c r="CV221" s="105"/>
      <c r="CW221" s="105"/>
      <c r="CX221" s="105"/>
      <c r="CY221" s="105"/>
      <c r="CZ221" s="105"/>
      <c r="DA221" s="105"/>
      <c r="DB221" s="105"/>
      <c r="DC221" s="105"/>
      <c r="DD221" s="105"/>
      <c r="DE221" s="105"/>
      <c r="DF221" s="105"/>
      <c r="DG221" s="105"/>
      <c r="DH221" s="105"/>
      <c r="DI221" s="105"/>
      <c r="DJ221" s="105"/>
      <c r="DK221" s="105"/>
      <c r="DL221" s="105"/>
      <c r="DM221" s="105"/>
      <c r="DN221" s="105"/>
      <c r="DO221" s="105"/>
      <c r="DP221" s="105"/>
      <c r="DQ221" s="105"/>
      <c r="DR221" s="105"/>
      <c r="DS221" s="105"/>
      <c r="DT221" s="105"/>
      <c r="DU221" s="105"/>
      <c r="DV221" s="105"/>
      <c r="DW221" s="105"/>
      <c r="DX221" s="105"/>
      <c r="DY221" s="105"/>
      <c r="DZ221" s="105"/>
      <c r="EA221" s="105"/>
      <c r="EB221" s="105"/>
      <c r="EC221" s="105"/>
      <c r="ED221" s="105"/>
      <c r="EE221" s="105"/>
      <c r="EF221" s="105"/>
      <c r="EG221" s="105"/>
      <c r="EH221" s="105"/>
      <c r="EI221" s="105"/>
      <c r="EJ221" s="105"/>
      <c r="EK221" s="105"/>
      <c r="EL221" s="105"/>
      <c r="EM221" s="105"/>
      <c r="EN221" s="105"/>
      <c r="EO221" s="105"/>
      <c r="EP221" s="105"/>
      <c r="EQ221" s="105"/>
      <c r="ER221" s="105"/>
      <c r="ES221" s="105"/>
      <c r="ET221" s="105"/>
      <c r="EU221" s="105"/>
      <c r="EV221" s="105"/>
      <c r="EW221" s="105"/>
      <c r="EX221" s="105"/>
      <c r="EY221" s="105"/>
      <c r="EZ221" s="105"/>
      <c r="FA221" s="105"/>
      <c r="FB221" s="105"/>
      <c r="FC221" s="105"/>
      <c r="FD221" s="105"/>
      <c r="FE221" s="105"/>
      <c r="FF221" s="105"/>
      <c r="FG221" s="105"/>
      <c r="FH221" s="105"/>
      <c r="FI221" s="105"/>
      <c r="FJ221" s="105"/>
      <c r="FK221" s="105"/>
      <c r="FL221" s="105"/>
      <c r="FM221" s="105"/>
      <c r="FN221" s="105"/>
      <c r="FO221" s="105"/>
      <c r="FP221" s="105"/>
      <c r="FQ221" s="105"/>
      <c r="FR221" s="105"/>
      <c r="FS221" s="105"/>
      <c r="FT221" s="105"/>
      <c r="FU221" s="105"/>
      <c r="FV221" s="105"/>
      <c r="FW221" s="105"/>
      <c r="FX221" s="105"/>
      <c r="FY221" s="105"/>
      <c r="FZ221" s="105"/>
      <c r="GA221" s="105"/>
      <c r="GB221" s="105"/>
      <c r="GC221" s="105"/>
      <c r="GD221" s="105"/>
      <c r="GE221" s="105"/>
      <c r="GF221" s="105"/>
      <c r="GG221" s="105"/>
      <c r="GH221" s="105"/>
      <c r="GI221" s="105"/>
      <c r="GJ221" s="105"/>
      <c r="GK221" s="105"/>
      <c r="GL221" s="105"/>
      <c r="GM221" s="105"/>
      <c r="GN221" s="105"/>
      <c r="GO221" s="105"/>
      <c r="GP221" s="105"/>
      <c r="GQ221" s="105"/>
      <c r="GR221" s="105"/>
      <c r="GS221" s="105"/>
      <c r="GT221" s="105"/>
      <c r="GU221" s="105"/>
      <c r="GV221" s="105"/>
      <c r="GW221" s="105"/>
      <c r="GX221" s="105"/>
      <c r="GY221" s="105"/>
      <c r="GZ221" s="105"/>
      <c r="HA221" s="105"/>
      <c r="HB221" s="105"/>
      <c r="HC221" s="105"/>
      <c r="HD221" s="105"/>
      <c r="HE221" s="105"/>
      <c r="HF221" s="105"/>
      <c r="HG221" s="105"/>
      <c r="HH221" s="105"/>
      <c r="HI221" s="105"/>
      <c r="HJ221" s="105"/>
      <c r="HK221" s="105"/>
      <c r="HL221" s="105"/>
      <c r="HM221" s="105"/>
      <c r="HN221" s="105"/>
      <c r="HO221" s="105"/>
      <c r="HP221" s="105"/>
      <c r="HQ221" s="105"/>
      <c r="HR221" s="105"/>
      <c r="HS221" s="105"/>
      <c r="HT221" s="105"/>
      <c r="HU221" s="105"/>
    </row>
    <row r="222" spans="1:229" ht="12" customHeight="1" x14ac:dyDescent="0.25">
      <c r="A222" s="94"/>
      <c r="B222" s="94"/>
      <c r="C222" s="94"/>
      <c r="D222" s="94"/>
      <c r="E222" s="94"/>
      <c r="F222" s="94"/>
      <c r="G222" s="94"/>
      <c r="H222" s="94"/>
      <c r="I222" s="94"/>
      <c r="J222" s="94"/>
      <c r="K222" s="94"/>
      <c r="L222" s="94"/>
      <c r="M222" s="94"/>
      <c r="N222" s="94"/>
      <c r="O222" s="94"/>
      <c r="P222" s="94"/>
      <c r="Q222" s="94"/>
      <c r="R222" s="94"/>
      <c r="S222" s="94"/>
      <c r="T222" s="94"/>
      <c r="U222" s="94"/>
      <c r="V222" s="94"/>
      <c r="W222" s="94"/>
      <c r="X222" s="94"/>
      <c r="Y222" s="94"/>
      <c r="Z222" s="94"/>
      <c r="AA222" s="94"/>
      <c r="AB222" s="94"/>
      <c r="AC222" s="94"/>
      <c r="AD222" s="94"/>
      <c r="AE222" s="94"/>
      <c r="AF222" s="94"/>
      <c r="AG222" s="94"/>
      <c r="AH222" s="94"/>
      <c r="AI222" s="94"/>
      <c r="AJ222" s="94"/>
      <c r="AK222" s="94"/>
      <c r="AL222" s="94"/>
      <c r="AM222" s="94"/>
      <c r="AN222" s="94"/>
      <c r="AO222" s="94"/>
      <c r="AP222" s="94"/>
      <c r="AQ222" s="94"/>
      <c r="AR222" s="94"/>
      <c r="AS222" s="94"/>
      <c r="AT222" s="94"/>
      <c r="AU222" s="94"/>
      <c r="AV222" s="104"/>
      <c r="AW222" s="104"/>
      <c r="AX222" s="104"/>
      <c r="AY222" s="104"/>
      <c r="AZ222" s="104"/>
      <c r="BA222" s="104"/>
      <c r="BB222" s="104"/>
      <c r="BC222" s="104"/>
      <c r="BD222" s="104"/>
      <c r="BE222" s="104"/>
      <c r="BF222" s="104"/>
      <c r="BG222" s="104"/>
      <c r="BH222" s="105"/>
      <c r="BI222" s="105"/>
      <c r="BJ222" s="105"/>
      <c r="BK222" s="105"/>
      <c r="BL222" s="105"/>
      <c r="BM222" s="105"/>
      <c r="BN222" s="105"/>
      <c r="BO222" s="105"/>
      <c r="BP222" s="105"/>
      <c r="BQ222" s="105"/>
      <c r="BR222" s="105"/>
      <c r="BS222" s="105"/>
      <c r="BT222" s="105"/>
      <c r="BU222" s="105"/>
      <c r="BV222" s="105"/>
      <c r="BW222" s="105"/>
      <c r="BX222" s="105"/>
      <c r="BY222" s="105"/>
      <c r="BZ222" s="105"/>
      <c r="CA222" s="105"/>
      <c r="CB222" s="105"/>
      <c r="CC222" s="105"/>
      <c r="CD222" s="105"/>
      <c r="CE222" s="105"/>
      <c r="CF222" s="105"/>
      <c r="CG222" s="105"/>
      <c r="CH222" s="105"/>
      <c r="CI222" s="105"/>
      <c r="CJ222" s="105"/>
      <c r="CK222" s="105"/>
      <c r="CL222" s="105"/>
      <c r="CM222" s="105"/>
      <c r="CN222" s="105"/>
      <c r="CO222" s="105"/>
      <c r="CP222" s="105"/>
      <c r="CQ222" s="105"/>
      <c r="CR222" s="105"/>
      <c r="CS222" s="105"/>
      <c r="CT222" s="105"/>
      <c r="CU222" s="105"/>
      <c r="CV222" s="105"/>
      <c r="CW222" s="105"/>
      <c r="CX222" s="105"/>
      <c r="CY222" s="105"/>
      <c r="CZ222" s="105"/>
      <c r="DA222" s="105"/>
      <c r="DB222" s="105"/>
      <c r="DC222" s="105"/>
      <c r="DD222" s="105"/>
      <c r="DE222" s="105"/>
      <c r="DF222" s="105"/>
      <c r="DG222" s="105"/>
      <c r="DH222" s="105"/>
      <c r="DI222" s="105"/>
      <c r="DJ222" s="105"/>
      <c r="DK222" s="105"/>
      <c r="DL222" s="105"/>
      <c r="DM222" s="105"/>
      <c r="DN222" s="105"/>
      <c r="DO222" s="105"/>
      <c r="DP222" s="105"/>
      <c r="DQ222" s="105"/>
      <c r="DR222" s="105"/>
      <c r="DS222" s="105"/>
      <c r="DT222" s="105"/>
      <c r="DU222" s="105"/>
      <c r="DV222" s="105"/>
      <c r="DW222" s="105"/>
      <c r="DX222" s="105"/>
      <c r="DY222" s="105"/>
      <c r="DZ222" s="105"/>
      <c r="EA222" s="105"/>
      <c r="EB222" s="105"/>
      <c r="EC222" s="105"/>
      <c r="ED222" s="105"/>
      <c r="EE222" s="105"/>
      <c r="EF222" s="105"/>
      <c r="EG222" s="105"/>
      <c r="EH222" s="105"/>
      <c r="EI222" s="105"/>
      <c r="EJ222" s="105"/>
      <c r="EK222" s="105"/>
      <c r="EL222" s="105"/>
      <c r="EM222" s="105"/>
      <c r="EN222" s="105"/>
      <c r="EO222" s="105"/>
      <c r="EP222" s="105"/>
      <c r="EQ222" s="105"/>
      <c r="ER222" s="105"/>
      <c r="ES222" s="105"/>
      <c r="ET222" s="105"/>
      <c r="EU222" s="105"/>
      <c r="EV222" s="105"/>
      <c r="EW222" s="105"/>
      <c r="EX222" s="105"/>
      <c r="EY222" s="105"/>
      <c r="EZ222" s="105"/>
      <c r="FA222" s="105"/>
      <c r="FB222" s="105"/>
      <c r="FC222" s="105"/>
      <c r="FD222" s="105"/>
      <c r="FE222" s="105"/>
      <c r="FF222" s="105"/>
      <c r="FG222" s="105"/>
      <c r="FH222" s="105"/>
      <c r="FI222" s="105"/>
      <c r="FJ222" s="105"/>
      <c r="FK222" s="105"/>
      <c r="FL222" s="105"/>
      <c r="FM222" s="105"/>
      <c r="FN222" s="105"/>
      <c r="FO222" s="105"/>
      <c r="FP222" s="105"/>
      <c r="FQ222" s="105"/>
      <c r="FR222" s="105"/>
      <c r="FS222" s="105"/>
      <c r="FT222" s="105"/>
      <c r="FU222" s="105"/>
      <c r="FV222" s="105"/>
      <c r="FW222" s="105"/>
      <c r="FX222" s="105"/>
      <c r="FY222" s="105"/>
      <c r="FZ222" s="105"/>
      <c r="GA222" s="105"/>
      <c r="GB222" s="105"/>
      <c r="GC222" s="105"/>
      <c r="GD222" s="105"/>
      <c r="GE222" s="105"/>
      <c r="GF222" s="105"/>
      <c r="GG222" s="105"/>
      <c r="GH222" s="105"/>
      <c r="GI222" s="105"/>
      <c r="GJ222" s="105"/>
      <c r="GK222" s="105"/>
      <c r="GL222" s="105"/>
      <c r="GM222" s="105"/>
      <c r="GN222" s="105"/>
      <c r="GO222" s="105"/>
      <c r="GP222" s="105"/>
      <c r="GQ222" s="105"/>
      <c r="GR222" s="105"/>
      <c r="GS222" s="105"/>
      <c r="GT222" s="105"/>
      <c r="GU222" s="105"/>
      <c r="GV222" s="105"/>
      <c r="GW222" s="105"/>
      <c r="GX222" s="105"/>
      <c r="GY222" s="105"/>
      <c r="GZ222" s="105"/>
      <c r="HA222" s="105"/>
      <c r="HB222" s="105"/>
      <c r="HC222" s="105"/>
      <c r="HD222" s="105"/>
      <c r="HE222" s="105"/>
      <c r="HF222" s="105"/>
      <c r="HG222" s="105"/>
      <c r="HH222" s="105"/>
      <c r="HI222" s="105"/>
      <c r="HJ222" s="105"/>
      <c r="HK222" s="105"/>
      <c r="HL222" s="105"/>
      <c r="HM222" s="105"/>
      <c r="HN222" s="105"/>
      <c r="HO222" s="105"/>
      <c r="HP222" s="105"/>
      <c r="HQ222" s="105"/>
      <c r="HR222" s="105"/>
      <c r="HS222" s="105"/>
      <c r="HT222" s="105"/>
      <c r="HU222" s="105"/>
    </row>
    <row r="223" spans="1:229" ht="12" customHeight="1" x14ac:dyDescent="0.25">
      <c r="A223" s="94"/>
      <c r="B223" s="94"/>
      <c r="C223" s="94"/>
      <c r="D223" s="94"/>
      <c r="E223" s="94"/>
      <c r="F223" s="94"/>
      <c r="G223" s="94"/>
      <c r="H223" s="94"/>
      <c r="I223" s="94"/>
      <c r="J223" s="94"/>
      <c r="K223" s="94"/>
      <c r="L223" s="94"/>
      <c r="M223" s="94"/>
      <c r="N223" s="94"/>
      <c r="O223" s="94"/>
      <c r="P223" s="94"/>
      <c r="Q223" s="94"/>
      <c r="R223" s="94"/>
      <c r="S223" s="94"/>
      <c r="T223" s="94"/>
      <c r="U223" s="94"/>
      <c r="V223" s="94"/>
      <c r="W223" s="94"/>
      <c r="X223" s="94"/>
      <c r="Y223" s="94"/>
      <c r="Z223" s="94"/>
      <c r="AA223" s="94"/>
      <c r="AB223" s="94"/>
      <c r="AC223" s="94"/>
      <c r="AD223" s="94"/>
      <c r="AE223" s="94"/>
      <c r="AF223" s="94"/>
      <c r="AG223" s="94"/>
      <c r="AH223" s="94"/>
      <c r="AI223" s="94"/>
      <c r="AJ223" s="94"/>
      <c r="AK223" s="94"/>
      <c r="AL223" s="94"/>
      <c r="AM223" s="94"/>
      <c r="AN223" s="94"/>
      <c r="AO223" s="94"/>
      <c r="AP223" s="94"/>
      <c r="AQ223" s="94"/>
      <c r="AR223" s="94"/>
      <c r="AS223" s="94"/>
      <c r="AT223" s="94"/>
      <c r="AU223" s="94"/>
      <c r="AV223" s="104"/>
      <c r="AW223" s="104"/>
      <c r="AX223" s="104"/>
      <c r="AY223" s="104"/>
      <c r="AZ223" s="104"/>
      <c r="BA223" s="104"/>
      <c r="BB223" s="104"/>
      <c r="BC223" s="104"/>
      <c r="BD223" s="104"/>
      <c r="BE223" s="104"/>
      <c r="BF223" s="104"/>
      <c r="BG223" s="104"/>
      <c r="BH223" s="105"/>
      <c r="BI223" s="105"/>
      <c r="BJ223" s="105"/>
      <c r="BK223" s="105"/>
      <c r="BL223" s="105"/>
      <c r="BM223" s="105"/>
      <c r="BN223" s="105"/>
      <c r="BO223" s="105"/>
      <c r="BP223" s="105"/>
      <c r="BQ223" s="105"/>
      <c r="BR223" s="105"/>
      <c r="BS223" s="105"/>
      <c r="BT223" s="105"/>
      <c r="BU223" s="105"/>
      <c r="BV223" s="105"/>
      <c r="BW223" s="105"/>
      <c r="BX223" s="105"/>
      <c r="BY223" s="105"/>
      <c r="BZ223" s="105"/>
      <c r="CA223" s="105"/>
      <c r="CB223" s="105"/>
      <c r="CC223" s="105"/>
      <c r="CD223" s="105"/>
      <c r="CE223" s="105"/>
      <c r="CF223" s="105"/>
      <c r="CG223" s="105"/>
      <c r="CH223" s="105"/>
      <c r="CI223" s="105"/>
      <c r="CJ223" s="105"/>
      <c r="CK223" s="105"/>
      <c r="CL223" s="105"/>
      <c r="CM223" s="105"/>
      <c r="CN223" s="105"/>
      <c r="CO223" s="105"/>
      <c r="CP223" s="105"/>
      <c r="CQ223" s="105"/>
      <c r="CR223" s="105"/>
      <c r="CS223" s="105"/>
      <c r="CT223" s="105"/>
      <c r="CU223" s="105"/>
      <c r="CV223" s="105"/>
      <c r="CW223" s="105"/>
      <c r="CX223" s="105"/>
      <c r="CY223" s="105"/>
      <c r="CZ223" s="105"/>
      <c r="DA223" s="105"/>
      <c r="DB223" s="105"/>
      <c r="DC223" s="105"/>
      <c r="DD223" s="105"/>
      <c r="DE223" s="105"/>
      <c r="DF223" s="105"/>
      <c r="DG223" s="105"/>
      <c r="DH223" s="105"/>
      <c r="DI223" s="105"/>
      <c r="DJ223" s="105"/>
      <c r="DK223" s="105"/>
      <c r="DL223" s="105"/>
      <c r="DM223" s="105"/>
      <c r="DN223" s="105"/>
      <c r="DO223" s="105"/>
      <c r="DP223" s="105"/>
      <c r="DQ223" s="105"/>
      <c r="DR223" s="105"/>
      <c r="DS223" s="105"/>
      <c r="DT223" s="105"/>
      <c r="DU223" s="105"/>
      <c r="DV223" s="105"/>
      <c r="DW223" s="105"/>
      <c r="DX223" s="105"/>
      <c r="DY223" s="105"/>
      <c r="DZ223" s="105"/>
      <c r="EA223" s="105"/>
      <c r="EB223" s="105"/>
      <c r="EC223" s="105"/>
      <c r="ED223" s="105"/>
      <c r="EE223" s="105"/>
      <c r="EF223" s="105"/>
      <c r="EG223" s="105"/>
      <c r="EH223" s="105"/>
      <c r="EI223" s="105"/>
      <c r="EJ223" s="105"/>
      <c r="EK223" s="105"/>
      <c r="EL223" s="105"/>
      <c r="EM223" s="105"/>
      <c r="EN223" s="105"/>
      <c r="EO223" s="105"/>
      <c r="EP223" s="105"/>
      <c r="EQ223" s="105"/>
      <c r="ER223" s="105"/>
      <c r="ES223" s="105"/>
      <c r="ET223" s="105"/>
      <c r="EU223" s="105"/>
      <c r="EV223" s="105"/>
      <c r="EW223" s="105"/>
      <c r="EX223" s="105"/>
      <c r="EY223" s="105"/>
      <c r="EZ223" s="105"/>
      <c r="FA223" s="105"/>
      <c r="FB223" s="105"/>
      <c r="FC223" s="105"/>
      <c r="FD223" s="105"/>
      <c r="FE223" s="105"/>
      <c r="FF223" s="105"/>
      <c r="FG223" s="105"/>
      <c r="FH223" s="105"/>
      <c r="FI223" s="105"/>
      <c r="FJ223" s="105"/>
      <c r="FK223" s="105"/>
      <c r="FL223" s="105"/>
      <c r="FM223" s="105"/>
      <c r="FN223" s="105"/>
      <c r="FO223" s="105"/>
      <c r="FP223" s="105"/>
      <c r="FQ223" s="105"/>
      <c r="FR223" s="105"/>
      <c r="FS223" s="105"/>
      <c r="FT223" s="105"/>
      <c r="FU223" s="105"/>
      <c r="FV223" s="105"/>
      <c r="FW223" s="105"/>
      <c r="FX223" s="105"/>
      <c r="FY223" s="105"/>
      <c r="FZ223" s="105"/>
      <c r="GA223" s="105"/>
      <c r="GB223" s="105"/>
      <c r="GC223" s="105"/>
      <c r="GD223" s="105"/>
      <c r="GE223" s="105"/>
      <c r="GF223" s="105"/>
      <c r="GG223" s="105"/>
      <c r="GH223" s="105"/>
      <c r="GI223" s="105"/>
      <c r="GJ223" s="105"/>
      <c r="GK223" s="105"/>
      <c r="GL223" s="105"/>
      <c r="GM223" s="105"/>
      <c r="GN223" s="105"/>
      <c r="GO223" s="105"/>
      <c r="GP223" s="105"/>
      <c r="GQ223" s="105"/>
      <c r="GR223" s="105"/>
      <c r="GS223" s="105"/>
      <c r="GT223" s="105"/>
      <c r="GU223" s="105"/>
      <c r="GV223" s="105"/>
      <c r="GW223" s="105"/>
      <c r="GX223" s="105"/>
      <c r="GY223" s="105"/>
      <c r="GZ223" s="105"/>
      <c r="HA223" s="105"/>
      <c r="HB223" s="105"/>
      <c r="HC223" s="105"/>
      <c r="HD223" s="105"/>
      <c r="HE223" s="105"/>
      <c r="HF223" s="105"/>
      <c r="HG223" s="105"/>
      <c r="HH223" s="105"/>
      <c r="HI223" s="105"/>
      <c r="HJ223" s="105"/>
      <c r="HK223" s="105"/>
      <c r="HL223" s="105"/>
      <c r="HM223" s="105"/>
      <c r="HN223" s="105"/>
      <c r="HO223" s="105"/>
      <c r="HP223" s="105"/>
      <c r="HQ223" s="105"/>
      <c r="HR223" s="105"/>
      <c r="HS223" s="105"/>
      <c r="HT223" s="105"/>
      <c r="HU223" s="105"/>
    </row>
    <row r="224" spans="1:229" ht="12" customHeight="1" x14ac:dyDescent="0.25">
      <c r="A224" s="94"/>
      <c r="B224" s="94"/>
      <c r="C224" s="94"/>
      <c r="D224" s="94"/>
      <c r="E224" s="94"/>
      <c r="F224" s="94"/>
      <c r="G224" s="94"/>
      <c r="H224" s="94"/>
      <c r="I224" s="94"/>
      <c r="J224" s="94"/>
      <c r="K224" s="94"/>
      <c r="L224" s="94"/>
      <c r="M224" s="94"/>
      <c r="N224" s="94"/>
      <c r="O224" s="94"/>
      <c r="P224" s="94"/>
      <c r="Q224" s="94"/>
      <c r="R224" s="94"/>
      <c r="S224" s="94"/>
      <c r="T224" s="94"/>
      <c r="U224" s="94"/>
      <c r="V224" s="94"/>
      <c r="W224" s="94"/>
      <c r="X224" s="94"/>
      <c r="Y224" s="94"/>
      <c r="Z224" s="94"/>
      <c r="AA224" s="94"/>
      <c r="AB224" s="94"/>
      <c r="AC224" s="94"/>
      <c r="AD224" s="94"/>
      <c r="AE224" s="94"/>
      <c r="AF224" s="94"/>
      <c r="AG224" s="94"/>
      <c r="AH224" s="94"/>
      <c r="AI224" s="94"/>
      <c r="AJ224" s="94"/>
      <c r="AK224" s="94"/>
      <c r="AL224" s="94"/>
      <c r="AM224" s="94"/>
      <c r="AN224" s="94"/>
      <c r="AO224" s="94"/>
      <c r="AP224" s="94"/>
      <c r="AQ224" s="94"/>
      <c r="AR224" s="94"/>
      <c r="AS224" s="94"/>
      <c r="AT224" s="94"/>
      <c r="AU224" s="94"/>
      <c r="AV224" s="104"/>
      <c r="AW224" s="104"/>
      <c r="AX224" s="104"/>
      <c r="AY224" s="104"/>
      <c r="AZ224" s="104"/>
      <c r="BA224" s="104"/>
      <c r="BB224" s="104"/>
      <c r="BC224" s="104"/>
      <c r="BD224" s="104"/>
      <c r="BE224" s="104"/>
      <c r="BF224" s="104"/>
      <c r="BG224" s="104"/>
      <c r="BH224" s="105"/>
      <c r="BI224" s="105"/>
      <c r="BJ224" s="105"/>
      <c r="BK224" s="105"/>
      <c r="BL224" s="105"/>
      <c r="BM224" s="105"/>
      <c r="BN224" s="105"/>
      <c r="BO224" s="105"/>
      <c r="BP224" s="105"/>
      <c r="BQ224" s="105"/>
      <c r="BR224" s="105"/>
      <c r="BS224" s="105"/>
      <c r="BT224" s="105"/>
      <c r="BU224" s="105"/>
      <c r="BV224" s="105"/>
      <c r="BW224" s="105"/>
      <c r="BX224" s="105"/>
      <c r="BY224" s="105"/>
      <c r="BZ224" s="105"/>
      <c r="CA224" s="105"/>
      <c r="CB224" s="105"/>
      <c r="CC224" s="105"/>
      <c r="CD224" s="105"/>
      <c r="CE224" s="105"/>
      <c r="CF224" s="105"/>
      <c r="CG224" s="105"/>
      <c r="CH224" s="105"/>
      <c r="CI224" s="105"/>
      <c r="CJ224" s="105"/>
      <c r="CK224" s="105"/>
      <c r="CL224" s="105"/>
      <c r="CM224" s="105"/>
      <c r="CN224" s="105"/>
      <c r="CO224" s="105"/>
      <c r="CP224" s="105"/>
      <c r="CQ224" s="105"/>
      <c r="CR224" s="105"/>
      <c r="CS224" s="105"/>
      <c r="CT224" s="105"/>
      <c r="CU224" s="105"/>
      <c r="CV224" s="105"/>
      <c r="CW224" s="105"/>
      <c r="CX224" s="105"/>
      <c r="CY224" s="105"/>
      <c r="CZ224" s="105"/>
      <c r="DA224" s="105"/>
      <c r="DB224" s="105"/>
      <c r="DC224" s="105"/>
      <c r="DD224" s="105"/>
      <c r="DE224" s="105"/>
      <c r="DF224" s="105"/>
      <c r="DG224" s="105"/>
      <c r="DH224" s="105"/>
      <c r="DI224" s="105"/>
      <c r="DJ224" s="105"/>
      <c r="DK224" s="105"/>
      <c r="DL224" s="105"/>
      <c r="DM224" s="105"/>
      <c r="DN224" s="105"/>
      <c r="DO224" s="105"/>
      <c r="DP224" s="105"/>
      <c r="DQ224" s="105"/>
      <c r="DR224" s="105"/>
      <c r="DS224" s="105"/>
      <c r="DT224" s="105"/>
      <c r="DU224" s="105"/>
      <c r="DV224" s="105"/>
      <c r="DW224" s="105"/>
      <c r="DX224" s="105"/>
      <c r="DY224" s="105"/>
      <c r="DZ224" s="105"/>
      <c r="EA224" s="105"/>
      <c r="EB224" s="105"/>
      <c r="EC224" s="105"/>
      <c r="ED224" s="105"/>
      <c r="EE224" s="105"/>
      <c r="EF224" s="105"/>
      <c r="EG224" s="105"/>
      <c r="EH224" s="105"/>
      <c r="EI224" s="105"/>
      <c r="EJ224" s="105"/>
      <c r="EK224" s="105"/>
      <c r="EL224" s="105"/>
      <c r="EM224" s="105"/>
      <c r="EN224" s="105"/>
      <c r="EO224" s="105"/>
      <c r="EP224" s="105"/>
      <c r="EQ224" s="105"/>
      <c r="ER224" s="105"/>
      <c r="ES224" s="105"/>
      <c r="ET224" s="105"/>
      <c r="EU224" s="105"/>
      <c r="EV224" s="105"/>
      <c r="EW224" s="105"/>
      <c r="EX224" s="105"/>
      <c r="EY224" s="105"/>
      <c r="EZ224" s="105"/>
      <c r="FA224" s="105"/>
      <c r="FB224" s="105"/>
      <c r="FC224" s="105"/>
      <c r="FD224" s="105"/>
      <c r="FE224" s="105"/>
      <c r="FF224" s="105"/>
      <c r="FG224" s="105"/>
      <c r="FH224" s="105"/>
      <c r="FI224" s="105"/>
      <c r="FJ224" s="105"/>
      <c r="FK224" s="105"/>
      <c r="FL224" s="105"/>
      <c r="FM224" s="105"/>
      <c r="FN224" s="105"/>
      <c r="FO224" s="105"/>
      <c r="FP224" s="105"/>
      <c r="FQ224" s="105"/>
      <c r="FR224" s="105"/>
      <c r="FS224" s="105"/>
      <c r="FT224" s="105"/>
      <c r="FU224" s="105"/>
      <c r="FV224" s="105"/>
      <c r="FW224" s="105"/>
      <c r="FX224" s="105"/>
      <c r="FY224" s="105"/>
      <c r="FZ224" s="105"/>
      <c r="GA224" s="105"/>
      <c r="GB224" s="105"/>
      <c r="GC224" s="105"/>
      <c r="GD224" s="105"/>
      <c r="GE224" s="105"/>
      <c r="GF224" s="105"/>
      <c r="GG224" s="105"/>
      <c r="GH224" s="105"/>
      <c r="GI224" s="105"/>
      <c r="GJ224" s="105"/>
      <c r="GK224" s="105"/>
      <c r="GL224" s="105"/>
      <c r="GM224" s="105"/>
      <c r="GN224" s="105"/>
      <c r="GO224" s="105"/>
      <c r="GP224" s="105"/>
      <c r="GQ224" s="105"/>
      <c r="GR224" s="105"/>
      <c r="GS224" s="105"/>
      <c r="GT224" s="105"/>
      <c r="GU224" s="105"/>
      <c r="GV224" s="105"/>
      <c r="GW224" s="105"/>
      <c r="GX224" s="105"/>
      <c r="GY224" s="105"/>
      <c r="GZ224" s="105"/>
      <c r="HA224" s="105"/>
      <c r="HB224" s="105"/>
      <c r="HC224" s="105"/>
      <c r="HD224" s="105"/>
      <c r="HE224" s="105"/>
      <c r="HF224" s="105"/>
      <c r="HG224" s="105"/>
      <c r="HH224" s="105"/>
      <c r="HI224" s="105"/>
      <c r="HJ224" s="105"/>
      <c r="HK224" s="105"/>
      <c r="HL224" s="105"/>
      <c r="HM224" s="105"/>
      <c r="HN224" s="105"/>
      <c r="HO224" s="105"/>
      <c r="HP224" s="105"/>
      <c r="HQ224" s="105"/>
      <c r="HR224" s="105"/>
      <c r="HS224" s="105"/>
      <c r="HT224" s="105"/>
      <c r="HU224" s="105"/>
    </row>
  </sheetData>
  <mergeCells count="124">
    <mergeCell ref="E71:Q72"/>
    <mergeCell ref="T71:V72"/>
    <mergeCell ref="Y71:AA72"/>
    <mergeCell ref="AD71:AF72"/>
    <mergeCell ref="AI71:AK72"/>
    <mergeCell ref="E62:Q63"/>
    <mergeCell ref="T62:V63"/>
    <mergeCell ref="Y62:AA63"/>
    <mergeCell ref="AD62:AF63"/>
    <mergeCell ref="AI62:AK63"/>
    <mergeCell ref="E65:Q66"/>
    <mergeCell ref="T65:V66"/>
    <mergeCell ref="Y65:AA66"/>
    <mergeCell ref="AD65:AF66"/>
    <mergeCell ref="AI65:AK66"/>
    <mergeCell ref="E68:Q69"/>
    <mergeCell ref="T68:V69"/>
    <mergeCell ref="Y68:AA69"/>
    <mergeCell ref="AD68:AF69"/>
    <mergeCell ref="AI68:AK69"/>
    <mergeCell ref="AM47:AQ48"/>
    <mergeCell ref="AS47:AU48"/>
    <mergeCell ref="AN50:AP51"/>
    <mergeCell ref="AS50:AU51"/>
    <mergeCell ref="AN53:AP54"/>
    <mergeCell ref="AS53:AU54"/>
    <mergeCell ref="E50:Q51"/>
    <mergeCell ref="AN56:AP57"/>
    <mergeCell ref="AS56:AU57"/>
    <mergeCell ref="AI50:AK51"/>
    <mergeCell ref="E53:Q54"/>
    <mergeCell ref="T53:V54"/>
    <mergeCell ref="Y53:AA54"/>
    <mergeCell ref="AD53:AF54"/>
    <mergeCell ref="AI53:AK54"/>
    <mergeCell ref="S47:W48"/>
    <mergeCell ref="X47:AB48"/>
    <mergeCell ref="AC47:AG48"/>
    <mergeCell ref="AH47:AL48"/>
    <mergeCell ref="E59:Q60"/>
    <mergeCell ref="T59:V60"/>
    <mergeCell ref="Y59:AA60"/>
    <mergeCell ref="AD59:AF60"/>
    <mergeCell ref="AI59:AK60"/>
    <mergeCell ref="AN59:AP60"/>
    <mergeCell ref="AS59:AU60"/>
    <mergeCell ref="E56:Q57"/>
    <mergeCell ref="AN62:AP63"/>
    <mergeCell ref="AS62:AU63"/>
    <mergeCell ref="Y56:AA57"/>
    <mergeCell ref="AD56:AF57"/>
    <mergeCell ref="A1:C3"/>
    <mergeCell ref="D1:AM3"/>
    <mergeCell ref="AN1:AU3"/>
    <mergeCell ref="A5:AU7"/>
    <mergeCell ref="D19:L20"/>
    <mergeCell ref="N19:O20"/>
    <mergeCell ref="T19:AB20"/>
    <mergeCell ref="AD19:AE20"/>
    <mergeCell ref="B8:AU12"/>
    <mergeCell ref="M14:AL15"/>
    <mergeCell ref="D15:J16"/>
    <mergeCell ref="D17:O18"/>
    <mergeCell ref="T17:AE18"/>
    <mergeCell ref="AH17:AS18"/>
    <mergeCell ref="AH19:AP20"/>
    <mergeCell ref="AR19:AS20"/>
    <mergeCell ref="AV19:AW20"/>
    <mergeCell ref="D25:L26"/>
    <mergeCell ref="N25:O26"/>
    <mergeCell ref="AV25:AW26"/>
    <mergeCell ref="T26:AB27"/>
    <mergeCell ref="AD26:AE27"/>
    <mergeCell ref="AH26:AP27"/>
    <mergeCell ref="AR26:AS27"/>
    <mergeCell ref="D27:L28"/>
    <mergeCell ref="N27:O28"/>
    <mergeCell ref="AV27:AW28"/>
    <mergeCell ref="D21:L22"/>
    <mergeCell ref="N21:O22"/>
    <mergeCell ref="T21:AB22"/>
    <mergeCell ref="AD21:AE22"/>
    <mergeCell ref="AV21:AW22"/>
    <mergeCell ref="AH22:AS23"/>
    <mergeCell ref="D23:L24"/>
    <mergeCell ref="N23:O24"/>
    <mergeCell ref="AV23:AW24"/>
    <mergeCell ref="T24:AE25"/>
    <mergeCell ref="AH24:AP25"/>
    <mergeCell ref="AR24:AS25"/>
    <mergeCell ref="AV29:AW30"/>
    <mergeCell ref="T30:AB31"/>
    <mergeCell ref="AD30:AE31"/>
    <mergeCell ref="D31:L32"/>
    <mergeCell ref="N31:O32"/>
    <mergeCell ref="AV31:AW32"/>
    <mergeCell ref="T28:AB29"/>
    <mergeCell ref="AD28:AE29"/>
    <mergeCell ref="D29:L30"/>
    <mergeCell ref="N29:O30"/>
    <mergeCell ref="A76:AU76"/>
    <mergeCell ref="AN68:AP69"/>
    <mergeCell ref="AS68:AU69"/>
    <mergeCell ref="AN71:AP72"/>
    <mergeCell ref="AS71:AU72"/>
    <mergeCell ref="AM77:AP78"/>
    <mergeCell ref="AR77:AU78"/>
    <mergeCell ref="AX31:AY32"/>
    <mergeCell ref="AZ31:BA32"/>
    <mergeCell ref="D33:L34"/>
    <mergeCell ref="N33:O34"/>
    <mergeCell ref="D43:AU44"/>
    <mergeCell ref="D46:AJ46"/>
    <mergeCell ref="T50:V51"/>
    <mergeCell ref="Y50:AA51"/>
    <mergeCell ref="AD50:AF51"/>
    <mergeCell ref="AN65:AP66"/>
    <mergeCell ref="AS65:AU66"/>
    <mergeCell ref="A36:AU36"/>
    <mergeCell ref="A38:C40"/>
    <mergeCell ref="D38:AM40"/>
    <mergeCell ref="AN38:AU40"/>
    <mergeCell ref="AI56:AK57"/>
    <mergeCell ref="T56:V57"/>
  </mergeCells>
  <phoneticPr fontId="0" type="noConversion"/>
  <conditionalFormatting sqref="B8">
    <cfRule type="cellIs" dxfId="257" priority="59" operator="equal">
      <formula>0</formula>
    </cfRule>
  </conditionalFormatting>
  <conditionalFormatting sqref="N19">
    <cfRule type="cellIs" dxfId="256" priority="20" operator="equal">
      <formula>"Non"</formula>
    </cfRule>
    <cfRule type="cellIs" dxfId="255" priority="22" operator="equal">
      <formula>0</formula>
    </cfRule>
  </conditionalFormatting>
  <conditionalFormatting sqref="N19:O20">
    <cfRule type="cellIs" dxfId="254" priority="19" operator="equal">
      <formula>"Oui"</formula>
    </cfRule>
  </conditionalFormatting>
  <conditionalFormatting sqref="N21 N23 N25 N27 N29 N31 N33">
    <cfRule type="cellIs" dxfId="253" priority="17" operator="equal">
      <formula>"Non"</formula>
    </cfRule>
    <cfRule type="cellIs" dxfId="252" priority="18" operator="equal">
      <formula>0</formula>
    </cfRule>
  </conditionalFormatting>
  <conditionalFormatting sqref="N21:O34">
    <cfRule type="cellIs" dxfId="251" priority="16" operator="equal">
      <formula>"Oui"</formula>
    </cfRule>
  </conditionalFormatting>
  <conditionalFormatting sqref="AD19 AD21">
    <cfRule type="cellIs" dxfId="250" priority="14" operator="equal">
      <formula>"Non"</formula>
    </cfRule>
    <cfRule type="cellIs" dxfId="249" priority="15" operator="equal">
      <formula>0</formula>
    </cfRule>
  </conditionalFormatting>
  <conditionalFormatting sqref="AD19:AE22">
    <cfRule type="cellIs" dxfId="248" priority="13" operator="equal">
      <formula>"Oui"</formula>
    </cfRule>
  </conditionalFormatting>
  <conditionalFormatting sqref="AD26 AD28 AD30">
    <cfRule type="cellIs" dxfId="247" priority="11" operator="equal">
      <formula>"Non"</formula>
    </cfRule>
    <cfRule type="cellIs" dxfId="246" priority="12" operator="equal">
      <formula>0</formula>
    </cfRule>
  </conditionalFormatting>
  <conditionalFormatting sqref="AD26:AE31">
    <cfRule type="cellIs" dxfId="245" priority="10" operator="equal">
      <formula>"Oui"</formula>
    </cfRule>
  </conditionalFormatting>
  <conditionalFormatting sqref="AR19">
    <cfRule type="cellIs" dxfId="244" priority="8" operator="equal">
      <formula>"Non"</formula>
    </cfRule>
    <cfRule type="cellIs" dxfId="243" priority="9" operator="equal">
      <formula>0</formula>
    </cfRule>
  </conditionalFormatting>
  <conditionalFormatting sqref="AR19:AS20">
    <cfRule type="cellIs" dxfId="242" priority="7" operator="equal">
      <formula>"Oui"</formula>
    </cfRule>
  </conditionalFormatting>
  <conditionalFormatting sqref="AR24 AR26">
    <cfRule type="cellIs" dxfId="241" priority="5" operator="equal">
      <formula>"Non"</formula>
    </cfRule>
    <cfRule type="cellIs" dxfId="240" priority="6" operator="equal">
      <formula>0</formula>
    </cfRule>
  </conditionalFormatting>
  <conditionalFormatting sqref="AR24:AS27">
    <cfRule type="cellIs" dxfId="239" priority="4" operator="equal">
      <formula>"Oui"</formula>
    </cfRule>
  </conditionalFormatting>
  <hyperlinks>
    <hyperlink ref="AM77" location="Identification!Zone_d_impression" display="précédent" xr:uid="{00000000-0004-0000-0400-000000000000}"/>
    <hyperlink ref="AR77" location="Motivations!Zone_d_impression" display="suivant" xr:uid="{00000000-0004-0000-0400-000001000000}"/>
  </hyperlinks>
  <pageMargins left="0.70833333333333304" right="0.70833333333333304" top="0.74791666666666701" bottom="0.74791666666666701" header="0.51180555555555496" footer="0.51180555555555496"/>
  <pageSetup paperSize="9" firstPageNumber="0"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FF"/>
  </sheetPr>
  <dimension ref="A1:EX200"/>
  <sheetViews>
    <sheetView showGridLines="0" showRowColHeaders="0" zoomScale="89" zoomScaleNormal="89" workbookViewId="0">
      <pane ySplit="3" topLeftCell="A4" activePane="bottomLeft" state="frozen"/>
      <selection pane="bottomLeft" activeCell="C48" sqref="C48:AU65"/>
    </sheetView>
  </sheetViews>
  <sheetFormatPr baseColWidth="10" defaultColWidth="2.7109375" defaultRowHeight="15" x14ac:dyDescent="0.25"/>
  <cols>
    <col min="1" max="48" width="2.7109375" customWidth="1"/>
    <col min="49" max="154" width="2.7109375" style="105" customWidth="1"/>
  </cols>
  <sheetData>
    <row r="1" spans="1:56" ht="12" customHeight="1" x14ac:dyDescent="0.25">
      <c r="A1" s="287"/>
      <c r="B1" s="287"/>
      <c r="C1" s="287"/>
      <c r="D1" s="288" t="str">
        <f>'Page de garde'!D1:AM3</f>
        <v>Appel à projets commun 2023</v>
      </c>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362" t="s">
        <v>187</v>
      </c>
      <c r="AO1" s="362"/>
      <c r="AP1" s="362"/>
      <c r="AQ1" s="362"/>
      <c r="AR1" s="362"/>
      <c r="AS1" s="362"/>
      <c r="AT1" s="362"/>
      <c r="AU1" s="362"/>
      <c r="AV1" s="362"/>
    </row>
    <row r="2" spans="1:56" ht="12" customHeight="1" x14ac:dyDescent="0.25">
      <c r="A2" s="287"/>
      <c r="B2" s="287"/>
      <c r="C2" s="287"/>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362"/>
      <c r="AO2" s="362"/>
      <c r="AP2" s="362"/>
      <c r="AQ2" s="362"/>
      <c r="AR2" s="362"/>
      <c r="AS2" s="362"/>
      <c r="AT2" s="362"/>
      <c r="AU2" s="362"/>
      <c r="AV2" s="362"/>
    </row>
    <row r="3" spans="1:56" ht="12" customHeight="1" x14ac:dyDescent="0.25">
      <c r="A3" s="287"/>
      <c r="B3" s="287"/>
      <c r="C3" s="287"/>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362"/>
      <c r="AO3" s="362"/>
      <c r="AP3" s="362"/>
      <c r="AQ3" s="362"/>
      <c r="AR3" s="362"/>
      <c r="AS3" s="362"/>
      <c r="AT3" s="362"/>
      <c r="AU3" s="362"/>
      <c r="AV3" s="362"/>
    </row>
    <row r="5" spans="1:56" ht="12" customHeight="1" x14ac:dyDescent="0.25">
      <c r="A5" s="289" t="s">
        <v>140</v>
      </c>
      <c r="B5" s="289"/>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row>
    <row r="6" spans="1:56" ht="12" customHeight="1" x14ac:dyDescent="0.25">
      <c r="A6" s="289"/>
      <c r="B6" s="289"/>
      <c r="C6" s="289"/>
      <c r="D6" s="289"/>
      <c r="E6" s="289"/>
      <c r="F6" s="289"/>
      <c r="G6" s="289"/>
      <c r="H6" s="289"/>
      <c r="I6" s="289"/>
      <c r="J6" s="289"/>
      <c r="K6" s="289"/>
      <c r="L6" s="289"/>
      <c r="M6" s="289"/>
      <c r="N6" s="289"/>
      <c r="O6" s="289"/>
      <c r="P6" s="289"/>
      <c r="Q6" s="289"/>
      <c r="R6" s="289"/>
      <c r="S6" s="289"/>
      <c r="T6" s="289"/>
      <c r="U6" s="289"/>
      <c r="V6" s="289"/>
      <c r="W6" s="289"/>
      <c r="X6" s="289"/>
      <c r="Y6" s="289"/>
      <c r="Z6" s="289"/>
      <c r="AA6" s="289"/>
      <c r="AB6" s="289"/>
      <c r="AC6" s="289"/>
      <c r="AD6" s="289"/>
      <c r="AE6" s="289"/>
      <c r="AF6" s="289"/>
      <c r="AG6" s="289"/>
      <c r="AH6" s="289"/>
      <c r="AI6" s="289"/>
      <c r="AJ6" s="289"/>
      <c r="AK6" s="289"/>
      <c r="AL6" s="289"/>
      <c r="AM6" s="289"/>
      <c r="AN6" s="289"/>
      <c r="AO6" s="289"/>
      <c r="AP6" s="289"/>
      <c r="AQ6" s="289"/>
      <c r="AR6" s="289"/>
      <c r="AS6" s="289"/>
      <c r="AT6" s="289"/>
      <c r="AU6" s="289"/>
      <c r="AV6" s="289"/>
    </row>
    <row r="7" spans="1:56" ht="12" customHeight="1" x14ac:dyDescent="0.25">
      <c r="A7" s="289"/>
      <c r="B7" s="289"/>
      <c r="C7" s="289"/>
      <c r="D7" s="289"/>
      <c r="E7" s="289"/>
      <c r="F7" s="289"/>
      <c r="G7" s="289"/>
      <c r="H7" s="289"/>
      <c r="I7" s="289"/>
      <c r="J7" s="289"/>
      <c r="K7" s="289"/>
      <c r="L7" s="289"/>
      <c r="M7" s="289"/>
      <c r="N7" s="289"/>
      <c r="O7" s="289"/>
      <c r="P7" s="289"/>
      <c r="Q7" s="289"/>
      <c r="R7" s="289"/>
      <c r="S7" s="289"/>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row>
    <row r="8" spans="1:56" ht="12" customHeight="1" x14ac:dyDescent="0.25">
      <c r="B8" s="344" t="str">
        <f>CONCATENATE(Identification!B10)</f>
        <v/>
      </c>
      <c r="C8" s="344"/>
      <c r="D8" s="344"/>
      <c r="E8" s="344"/>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row>
    <row r="9" spans="1:56" ht="12" customHeight="1" x14ac:dyDescent="0.25">
      <c r="B9" s="344"/>
      <c r="C9" s="344"/>
      <c r="D9" s="344"/>
      <c r="E9" s="344"/>
      <c r="F9" s="344"/>
      <c r="G9" s="344"/>
      <c r="H9" s="344"/>
      <c r="I9" s="344"/>
      <c r="J9" s="344"/>
      <c r="K9" s="344"/>
      <c r="L9" s="344"/>
      <c r="M9" s="344"/>
      <c r="N9" s="344"/>
      <c r="O9" s="344"/>
      <c r="P9" s="344"/>
      <c r="Q9" s="344"/>
      <c r="R9" s="344"/>
      <c r="S9" s="344"/>
      <c r="T9" s="344"/>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c r="AT9" s="344"/>
      <c r="AU9" s="344"/>
    </row>
    <row r="10" spans="1:56" ht="12" customHeight="1" x14ac:dyDescent="0.25">
      <c r="B10" s="344"/>
      <c r="C10" s="344"/>
      <c r="D10" s="344"/>
      <c r="E10" s="344"/>
      <c r="F10" s="344"/>
      <c r="G10" s="344"/>
      <c r="H10" s="344"/>
      <c r="I10" s="344"/>
      <c r="J10" s="344"/>
      <c r="K10" s="344"/>
      <c r="L10" s="344"/>
      <c r="M10" s="344"/>
      <c r="N10" s="344"/>
      <c r="O10" s="344"/>
      <c r="P10" s="344"/>
      <c r="Q10" s="344"/>
      <c r="R10" s="344"/>
      <c r="S10" s="344"/>
      <c r="T10" s="344"/>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c r="AT10" s="344"/>
      <c r="AU10" s="344"/>
    </row>
    <row r="11" spans="1:56" ht="12" customHeight="1" x14ac:dyDescent="0.25">
      <c r="B11" s="344"/>
      <c r="C11" s="344"/>
      <c r="D11" s="344"/>
      <c r="E11" s="344"/>
      <c r="F11" s="344"/>
      <c r="G11" s="344"/>
      <c r="H11" s="344"/>
      <c r="I11" s="344"/>
      <c r="J11" s="344"/>
      <c r="K11" s="344"/>
      <c r="L11" s="344"/>
      <c r="M11" s="344"/>
      <c r="N11" s="344"/>
      <c r="O11" s="344"/>
      <c r="P11" s="344"/>
      <c r="Q11" s="344"/>
      <c r="R11" s="344"/>
      <c r="S11" s="344"/>
      <c r="T11" s="344"/>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c r="AT11" s="344"/>
      <c r="AU11" s="344"/>
    </row>
    <row r="12" spans="1:56" ht="12" customHeight="1" x14ac:dyDescent="0.25">
      <c r="B12" s="344"/>
      <c r="C12" s="344"/>
      <c r="D12" s="344"/>
      <c r="E12" s="344"/>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c r="AT12" s="344"/>
      <c r="AU12" s="344"/>
    </row>
    <row r="14" spans="1:56" ht="12" customHeight="1" x14ac:dyDescent="0.25">
      <c r="D14" s="288" t="s">
        <v>1095</v>
      </c>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c r="AF14" s="288"/>
      <c r="AG14" s="288"/>
      <c r="AH14" s="288"/>
      <c r="AI14" s="288"/>
      <c r="AJ14" s="288"/>
      <c r="AK14" s="288"/>
      <c r="AL14" s="288"/>
      <c r="AM14" s="288"/>
      <c r="AN14" s="288"/>
      <c r="AO14" s="288"/>
      <c r="AP14" s="288"/>
      <c r="AQ14" s="288"/>
      <c r="AR14" s="288"/>
      <c r="AS14" s="288"/>
      <c r="AT14" s="288"/>
      <c r="AU14" s="96"/>
      <c r="AV14" s="96"/>
      <c r="AW14" s="112"/>
      <c r="AX14" s="112"/>
      <c r="AY14" s="112"/>
      <c r="AZ14" s="112"/>
      <c r="BA14" s="112"/>
      <c r="BB14" s="112"/>
      <c r="BC14" s="112"/>
      <c r="BD14" s="112"/>
    </row>
    <row r="15" spans="1:56" ht="12" customHeight="1" x14ac:dyDescent="0.25">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288"/>
      <c r="AG15" s="288"/>
      <c r="AH15" s="288"/>
      <c r="AI15" s="288"/>
      <c r="AJ15" s="288"/>
      <c r="AK15" s="288"/>
      <c r="AL15" s="288"/>
      <c r="AM15" s="288"/>
      <c r="AN15" s="288"/>
      <c r="AO15" s="288"/>
      <c r="AP15" s="288"/>
      <c r="AQ15" s="288"/>
      <c r="AR15" s="288"/>
      <c r="AS15" s="288"/>
      <c r="AT15" s="288"/>
      <c r="AU15" s="96"/>
      <c r="AV15" s="96"/>
      <c r="AW15" s="112"/>
      <c r="AX15" s="112"/>
      <c r="AY15" s="112"/>
      <c r="AZ15" s="112"/>
      <c r="BA15" s="112"/>
      <c r="BB15" s="112"/>
      <c r="BC15" s="112"/>
      <c r="BD15" s="112"/>
    </row>
    <row r="17" spans="3:47" ht="12" customHeight="1" x14ac:dyDescent="0.25">
      <c r="C17" s="365"/>
      <c r="D17" s="365"/>
      <c r="E17" s="365"/>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365"/>
      <c r="AE17" s="365"/>
      <c r="AF17" s="365"/>
      <c r="AG17" s="365"/>
      <c r="AH17" s="365"/>
      <c r="AI17" s="365"/>
      <c r="AJ17" s="365"/>
      <c r="AK17" s="365"/>
      <c r="AL17" s="365"/>
      <c r="AM17" s="365"/>
      <c r="AN17" s="365"/>
      <c r="AO17" s="365"/>
      <c r="AP17" s="365"/>
      <c r="AQ17" s="365"/>
      <c r="AR17" s="365"/>
      <c r="AS17" s="365"/>
      <c r="AT17" s="365"/>
      <c r="AU17" s="365"/>
    </row>
    <row r="18" spans="3:47" ht="12" customHeight="1" x14ac:dyDescent="0.25">
      <c r="C18" s="365"/>
      <c r="D18" s="365"/>
      <c r="E18" s="365"/>
      <c r="F18" s="365"/>
      <c r="G18" s="365"/>
      <c r="H18" s="365"/>
      <c r="I18" s="365"/>
      <c r="J18" s="365"/>
      <c r="K18" s="365"/>
      <c r="L18" s="365"/>
      <c r="M18" s="365"/>
      <c r="N18" s="365"/>
      <c r="O18" s="365"/>
      <c r="P18" s="365"/>
      <c r="Q18" s="365"/>
      <c r="R18" s="365"/>
      <c r="S18" s="365"/>
      <c r="T18" s="365"/>
      <c r="U18" s="365"/>
      <c r="V18" s="365"/>
      <c r="W18" s="365"/>
      <c r="X18" s="365"/>
      <c r="Y18" s="365"/>
      <c r="Z18" s="365"/>
      <c r="AA18" s="365"/>
      <c r="AB18" s="365"/>
      <c r="AC18" s="365"/>
      <c r="AD18" s="365"/>
      <c r="AE18" s="365"/>
      <c r="AF18" s="365"/>
      <c r="AG18" s="365"/>
      <c r="AH18" s="365"/>
      <c r="AI18" s="365"/>
      <c r="AJ18" s="365"/>
      <c r="AK18" s="365"/>
      <c r="AL18" s="365"/>
      <c r="AM18" s="365"/>
      <c r="AN18" s="365"/>
      <c r="AO18" s="365"/>
      <c r="AP18" s="365"/>
      <c r="AQ18" s="365"/>
      <c r="AR18" s="365"/>
      <c r="AS18" s="365"/>
      <c r="AT18" s="365"/>
      <c r="AU18" s="365"/>
    </row>
    <row r="19" spans="3:47" ht="12" customHeight="1" x14ac:dyDescent="0.25">
      <c r="C19" s="365"/>
      <c r="D19" s="365"/>
      <c r="E19" s="365"/>
      <c r="F19" s="365"/>
      <c r="G19" s="365"/>
      <c r="H19" s="365"/>
      <c r="I19" s="365"/>
      <c r="J19" s="365"/>
      <c r="K19" s="365"/>
      <c r="L19" s="365"/>
      <c r="M19" s="365"/>
      <c r="N19" s="365"/>
      <c r="O19" s="365"/>
      <c r="P19" s="365"/>
      <c r="Q19" s="365"/>
      <c r="R19" s="365"/>
      <c r="S19" s="365"/>
      <c r="T19" s="365"/>
      <c r="U19" s="365"/>
      <c r="V19" s="365"/>
      <c r="W19" s="365"/>
      <c r="X19" s="365"/>
      <c r="Y19" s="365"/>
      <c r="Z19" s="365"/>
      <c r="AA19" s="365"/>
      <c r="AB19" s="365"/>
      <c r="AC19" s="365"/>
      <c r="AD19" s="365"/>
      <c r="AE19" s="365"/>
      <c r="AF19" s="365"/>
      <c r="AG19" s="365"/>
      <c r="AH19" s="365"/>
      <c r="AI19" s="365"/>
      <c r="AJ19" s="365"/>
      <c r="AK19" s="365"/>
      <c r="AL19" s="365"/>
      <c r="AM19" s="365"/>
      <c r="AN19" s="365"/>
      <c r="AO19" s="365"/>
      <c r="AP19" s="365"/>
      <c r="AQ19" s="365"/>
      <c r="AR19" s="365"/>
      <c r="AS19" s="365"/>
      <c r="AT19" s="365"/>
      <c r="AU19" s="365"/>
    </row>
    <row r="20" spans="3:47" ht="12" customHeight="1" x14ac:dyDescent="0.25">
      <c r="C20" s="365"/>
      <c r="D20" s="365"/>
      <c r="E20" s="365"/>
      <c r="F20" s="365"/>
      <c r="G20" s="365"/>
      <c r="H20" s="365"/>
      <c r="I20" s="365"/>
      <c r="J20" s="365"/>
      <c r="K20" s="365"/>
      <c r="L20" s="365"/>
      <c r="M20" s="365"/>
      <c r="N20" s="365"/>
      <c r="O20" s="365"/>
      <c r="P20" s="365"/>
      <c r="Q20" s="365"/>
      <c r="R20" s="365"/>
      <c r="S20" s="365"/>
      <c r="T20" s="365"/>
      <c r="U20" s="365"/>
      <c r="V20" s="365"/>
      <c r="W20" s="365"/>
      <c r="X20" s="365"/>
      <c r="Y20" s="365"/>
      <c r="Z20" s="365"/>
      <c r="AA20" s="365"/>
      <c r="AB20" s="365"/>
      <c r="AC20" s="365"/>
      <c r="AD20" s="365"/>
      <c r="AE20" s="365"/>
      <c r="AF20" s="365"/>
      <c r="AG20" s="365"/>
      <c r="AH20" s="365"/>
      <c r="AI20" s="365"/>
      <c r="AJ20" s="365"/>
      <c r="AK20" s="365"/>
      <c r="AL20" s="365"/>
      <c r="AM20" s="365"/>
      <c r="AN20" s="365"/>
      <c r="AO20" s="365"/>
      <c r="AP20" s="365"/>
      <c r="AQ20" s="365"/>
      <c r="AR20" s="365"/>
      <c r="AS20" s="365"/>
      <c r="AT20" s="365"/>
      <c r="AU20" s="365"/>
    </row>
    <row r="21" spans="3:47" ht="12" customHeight="1" x14ac:dyDescent="0.25">
      <c r="C21" s="365"/>
      <c r="D21" s="365"/>
      <c r="E21" s="365"/>
      <c r="F21" s="365"/>
      <c r="G21" s="365"/>
      <c r="H21" s="365"/>
      <c r="I21" s="365"/>
      <c r="J21" s="365"/>
      <c r="K21" s="365"/>
      <c r="L21" s="365"/>
      <c r="M21" s="365"/>
      <c r="N21" s="365"/>
      <c r="O21" s="365"/>
      <c r="P21" s="365"/>
      <c r="Q21" s="365"/>
      <c r="R21" s="365"/>
      <c r="S21" s="365"/>
      <c r="T21" s="365"/>
      <c r="U21" s="365"/>
      <c r="V21" s="365"/>
      <c r="W21" s="365"/>
      <c r="X21" s="365"/>
      <c r="Y21" s="365"/>
      <c r="Z21" s="365"/>
      <c r="AA21" s="365"/>
      <c r="AB21" s="365"/>
      <c r="AC21" s="365"/>
      <c r="AD21" s="365"/>
      <c r="AE21" s="365"/>
      <c r="AF21" s="365"/>
      <c r="AG21" s="365"/>
      <c r="AH21" s="365"/>
      <c r="AI21" s="365"/>
      <c r="AJ21" s="365"/>
      <c r="AK21" s="365"/>
      <c r="AL21" s="365"/>
      <c r="AM21" s="365"/>
      <c r="AN21" s="365"/>
      <c r="AO21" s="365"/>
      <c r="AP21" s="365"/>
      <c r="AQ21" s="365"/>
      <c r="AR21" s="365"/>
      <c r="AS21" s="365"/>
      <c r="AT21" s="365"/>
      <c r="AU21" s="365"/>
    </row>
    <row r="22" spans="3:47" ht="12" customHeight="1" x14ac:dyDescent="0.25">
      <c r="C22" s="365"/>
      <c r="D22" s="365"/>
      <c r="E22" s="365"/>
      <c r="F22" s="365"/>
      <c r="G22" s="365"/>
      <c r="H22" s="365"/>
      <c r="I22" s="365"/>
      <c r="J22" s="365"/>
      <c r="K22" s="365"/>
      <c r="L22" s="365"/>
      <c r="M22" s="365"/>
      <c r="N22" s="365"/>
      <c r="O22" s="365"/>
      <c r="P22" s="365"/>
      <c r="Q22" s="365"/>
      <c r="R22" s="365"/>
      <c r="S22" s="365"/>
      <c r="T22" s="365"/>
      <c r="U22" s="365"/>
      <c r="V22" s="365"/>
      <c r="W22" s="365"/>
      <c r="X22" s="365"/>
      <c r="Y22" s="365"/>
      <c r="Z22" s="365"/>
      <c r="AA22" s="365"/>
      <c r="AB22" s="365"/>
      <c r="AC22" s="365"/>
      <c r="AD22" s="365"/>
      <c r="AE22" s="365"/>
      <c r="AF22" s="365"/>
      <c r="AG22" s="365"/>
      <c r="AH22" s="365"/>
      <c r="AI22" s="365"/>
      <c r="AJ22" s="365"/>
      <c r="AK22" s="365"/>
      <c r="AL22" s="365"/>
      <c r="AM22" s="365"/>
      <c r="AN22" s="365"/>
      <c r="AO22" s="365"/>
      <c r="AP22" s="365"/>
      <c r="AQ22" s="365"/>
      <c r="AR22" s="365"/>
      <c r="AS22" s="365"/>
      <c r="AT22" s="365"/>
      <c r="AU22" s="365"/>
    </row>
    <row r="23" spans="3:47" ht="12" customHeight="1" x14ac:dyDescent="0.25">
      <c r="C23" s="365"/>
      <c r="D23" s="365"/>
      <c r="E23" s="365"/>
      <c r="F23" s="365"/>
      <c r="G23" s="365"/>
      <c r="H23" s="365"/>
      <c r="I23" s="365"/>
      <c r="J23" s="365"/>
      <c r="K23" s="365"/>
      <c r="L23" s="365"/>
      <c r="M23" s="365"/>
      <c r="N23" s="365"/>
      <c r="O23" s="365"/>
      <c r="P23" s="365"/>
      <c r="Q23" s="365"/>
      <c r="R23" s="365"/>
      <c r="S23" s="365"/>
      <c r="T23" s="365"/>
      <c r="U23" s="365"/>
      <c r="V23" s="365"/>
      <c r="W23" s="365"/>
      <c r="X23" s="365"/>
      <c r="Y23" s="365"/>
      <c r="Z23" s="365"/>
      <c r="AA23" s="365"/>
      <c r="AB23" s="365"/>
      <c r="AC23" s="365"/>
      <c r="AD23" s="365"/>
      <c r="AE23" s="365"/>
      <c r="AF23" s="365"/>
      <c r="AG23" s="365"/>
      <c r="AH23" s="365"/>
      <c r="AI23" s="365"/>
      <c r="AJ23" s="365"/>
      <c r="AK23" s="365"/>
      <c r="AL23" s="365"/>
      <c r="AM23" s="365"/>
      <c r="AN23" s="365"/>
      <c r="AO23" s="365"/>
      <c r="AP23" s="365"/>
      <c r="AQ23" s="365"/>
      <c r="AR23" s="365"/>
      <c r="AS23" s="365"/>
      <c r="AT23" s="365"/>
      <c r="AU23" s="365"/>
    </row>
    <row r="24" spans="3:47" ht="12" customHeight="1" x14ac:dyDescent="0.25">
      <c r="C24" s="365"/>
      <c r="D24" s="365"/>
      <c r="E24" s="365"/>
      <c r="F24" s="365"/>
      <c r="G24" s="365"/>
      <c r="H24" s="365"/>
      <c r="I24" s="365"/>
      <c r="J24" s="365"/>
      <c r="K24" s="365"/>
      <c r="L24" s="365"/>
      <c r="M24" s="365"/>
      <c r="N24" s="365"/>
      <c r="O24" s="365"/>
      <c r="P24" s="365"/>
      <c r="Q24" s="365"/>
      <c r="R24" s="365"/>
      <c r="S24" s="365"/>
      <c r="T24" s="365"/>
      <c r="U24" s="365"/>
      <c r="V24" s="365"/>
      <c r="W24" s="365"/>
      <c r="X24" s="365"/>
      <c r="Y24" s="365"/>
      <c r="Z24" s="365"/>
      <c r="AA24" s="365"/>
      <c r="AB24" s="365"/>
      <c r="AC24" s="365"/>
      <c r="AD24" s="365"/>
      <c r="AE24" s="365"/>
      <c r="AF24" s="365"/>
      <c r="AG24" s="365"/>
      <c r="AH24" s="365"/>
      <c r="AI24" s="365"/>
      <c r="AJ24" s="365"/>
      <c r="AK24" s="365"/>
      <c r="AL24" s="365"/>
      <c r="AM24" s="365"/>
      <c r="AN24" s="365"/>
      <c r="AO24" s="365"/>
      <c r="AP24" s="365"/>
      <c r="AQ24" s="365"/>
      <c r="AR24" s="365"/>
      <c r="AS24" s="365"/>
      <c r="AT24" s="365"/>
      <c r="AU24" s="365"/>
    </row>
    <row r="25" spans="3:47" ht="12" customHeight="1" x14ac:dyDescent="0.25">
      <c r="C25" s="365"/>
      <c r="D25" s="365"/>
      <c r="E25" s="365"/>
      <c r="F25" s="365"/>
      <c r="G25" s="365"/>
      <c r="H25" s="365"/>
      <c r="I25" s="365"/>
      <c r="J25" s="365"/>
      <c r="K25" s="365"/>
      <c r="L25" s="365"/>
      <c r="M25" s="365"/>
      <c r="N25" s="365"/>
      <c r="O25" s="365"/>
      <c r="P25" s="365"/>
      <c r="Q25" s="365"/>
      <c r="R25" s="365"/>
      <c r="S25" s="365"/>
      <c r="T25" s="365"/>
      <c r="U25" s="365"/>
      <c r="V25" s="365"/>
      <c r="W25" s="365"/>
      <c r="X25" s="365"/>
      <c r="Y25" s="365"/>
      <c r="Z25" s="365"/>
      <c r="AA25" s="365"/>
      <c r="AB25" s="365"/>
      <c r="AC25" s="365"/>
      <c r="AD25" s="365"/>
      <c r="AE25" s="365"/>
      <c r="AF25" s="365"/>
      <c r="AG25" s="365"/>
      <c r="AH25" s="365"/>
      <c r="AI25" s="365"/>
      <c r="AJ25" s="365"/>
      <c r="AK25" s="365"/>
      <c r="AL25" s="365"/>
      <c r="AM25" s="365"/>
      <c r="AN25" s="365"/>
      <c r="AO25" s="365"/>
      <c r="AP25" s="365"/>
      <c r="AQ25" s="365"/>
      <c r="AR25" s="365"/>
      <c r="AS25" s="365"/>
      <c r="AT25" s="365"/>
      <c r="AU25" s="365"/>
    </row>
    <row r="26" spans="3:47" ht="12" customHeight="1" x14ac:dyDescent="0.25">
      <c r="C26" s="365"/>
      <c r="D26" s="365"/>
      <c r="E26" s="365"/>
      <c r="F26" s="365"/>
      <c r="G26" s="365"/>
      <c r="H26" s="365"/>
      <c r="I26" s="365"/>
      <c r="J26" s="365"/>
      <c r="K26" s="365"/>
      <c r="L26" s="365"/>
      <c r="M26" s="365"/>
      <c r="N26" s="365"/>
      <c r="O26" s="365"/>
      <c r="P26" s="365"/>
      <c r="Q26" s="365"/>
      <c r="R26" s="365"/>
      <c r="S26" s="365"/>
      <c r="T26" s="365"/>
      <c r="U26" s="365"/>
      <c r="V26" s="365"/>
      <c r="W26" s="365"/>
      <c r="X26" s="365"/>
      <c r="Y26" s="365"/>
      <c r="Z26" s="365"/>
      <c r="AA26" s="365"/>
      <c r="AB26" s="365"/>
      <c r="AC26" s="365"/>
      <c r="AD26" s="365"/>
      <c r="AE26" s="365"/>
      <c r="AF26" s="365"/>
      <c r="AG26" s="365"/>
      <c r="AH26" s="365"/>
      <c r="AI26" s="365"/>
      <c r="AJ26" s="365"/>
      <c r="AK26" s="365"/>
      <c r="AL26" s="365"/>
      <c r="AM26" s="365"/>
      <c r="AN26" s="365"/>
      <c r="AO26" s="365"/>
      <c r="AP26" s="365"/>
      <c r="AQ26" s="365"/>
      <c r="AR26" s="365"/>
      <c r="AS26" s="365"/>
      <c r="AT26" s="365"/>
      <c r="AU26" s="365"/>
    </row>
    <row r="27" spans="3:47" ht="12" customHeight="1" x14ac:dyDescent="0.25">
      <c r="C27" s="365"/>
      <c r="D27" s="365"/>
      <c r="E27" s="365"/>
      <c r="F27" s="365"/>
      <c r="G27" s="365"/>
      <c r="H27" s="365"/>
      <c r="I27" s="365"/>
      <c r="J27" s="365"/>
      <c r="K27" s="365"/>
      <c r="L27" s="365"/>
      <c r="M27" s="365"/>
      <c r="N27" s="365"/>
      <c r="O27" s="365"/>
      <c r="P27" s="365"/>
      <c r="Q27" s="365"/>
      <c r="R27" s="365"/>
      <c r="S27" s="365"/>
      <c r="T27" s="365"/>
      <c r="U27" s="365"/>
      <c r="V27" s="365"/>
      <c r="W27" s="365"/>
      <c r="X27" s="365"/>
      <c r="Y27" s="365"/>
      <c r="Z27" s="365"/>
      <c r="AA27" s="365"/>
      <c r="AB27" s="365"/>
      <c r="AC27" s="365"/>
      <c r="AD27" s="365"/>
      <c r="AE27" s="365"/>
      <c r="AF27" s="365"/>
      <c r="AG27" s="365"/>
      <c r="AH27" s="365"/>
      <c r="AI27" s="365"/>
      <c r="AJ27" s="365"/>
      <c r="AK27" s="365"/>
      <c r="AL27" s="365"/>
      <c r="AM27" s="365"/>
      <c r="AN27" s="365"/>
      <c r="AO27" s="365"/>
      <c r="AP27" s="365"/>
      <c r="AQ27" s="365"/>
      <c r="AR27" s="365"/>
      <c r="AS27" s="365"/>
      <c r="AT27" s="365"/>
      <c r="AU27" s="365"/>
    </row>
    <row r="28" spans="3:47" ht="12" customHeight="1" x14ac:dyDescent="0.25">
      <c r="C28" s="365"/>
      <c r="D28" s="365"/>
      <c r="E28" s="365"/>
      <c r="F28" s="365"/>
      <c r="G28" s="365"/>
      <c r="H28" s="365"/>
      <c r="I28" s="365"/>
      <c r="J28" s="365"/>
      <c r="K28" s="365"/>
      <c r="L28" s="365"/>
      <c r="M28" s="365"/>
      <c r="N28" s="365"/>
      <c r="O28" s="365"/>
      <c r="P28" s="365"/>
      <c r="Q28" s="365"/>
      <c r="R28" s="365"/>
      <c r="S28" s="365"/>
      <c r="T28" s="365"/>
      <c r="U28" s="365"/>
      <c r="V28" s="365"/>
      <c r="W28" s="365"/>
      <c r="X28" s="365"/>
      <c r="Y28" s="365"/>
      <c r="Z28" s="365"/>
      <c r="AA28" s="365"/>
      <c r="AB28" s="365"/>
      <c r="AC28" s="365"/>
      <c r="AD28" s="365"/>
      <c r="AE28" s="365"/>
      <c r="AF28" s="365"/>
      <c r="AG28" s="365"/>
      <c r="AH28" s="365"/>
      <c r="AI28" s="365"/>
      <c r="AJ28" s="365"/>
      <c r="AK28" s="365"/>
      <c r="AL28" s="365"/>
      <c r="AM28" s="365"/>
      <c r="AN28" s="365"/>
      <c r="AO28" s="365"/>
      <c r="AP28" s="365"/>
      <c r="AQ28" s="365"/>
      <c r="AR28" s="365"/>
      <c r="AS28" s="365"/>
      <c r="AT28" s="365"/>
      <c r="AU28" s="365"/>
    </row>
    <row r="29" spans="3:47" ht="12" customHeight="1" x14ac:dyDescent="0.25">
      <c r="C29" s="365"/>
      <c r="D29" s="365"/>
      <c r="E29" s="365"/>
      <c r="F29" s="365"/>
      <c r="G29" s="365"/>
      <c r="H29" s="365"/>
      <c r="I29" s="365"/>
      <c r="J29" s="365"/>
      <c r="K29" s="365"/>
      <c r="L29" s="365"/>
      <c r="M29" s="365"/>
      <c r="N29" s="365"/>
      <c r="O29" s="365"/>
      <c r="P29" s="365"/>
      <c r="Q29" s="365"/>
      <c r="R29" s="365"/>
      <c r="S29" s="365"/>
      <c r="T29" s="365"/>
      <c r="U29" s="365"/>
      <c r="V29" s="365"/>
      <c r="W29" s="365"/>
      <c r="X29" s="365"/>
      <c r="Y29" s="365"/>
      <c r="Z29" s="365"/>
      <c r="AA29" s="365"/>
      <c r="AB29" s="365"/>
      <c r="AC29" s="365"/>
      <c r="AD29" s="365"/>
      <c r="AE29" s="365"/>
      <c r="AF29" s="365"/>
      <c r="AG29" s="365"/>
      <c r="AH29" s="365"/>
      <c r="AI29" s="365"/>
      <c r="AJ29" s="365"/>
      <c r="AK29" s="365"/>
      <c r="AL29" s="365"/>
      <c r="AM29" s="365"/>
      <c r="AN29" s="365"/>
      <c r="AO29" s="365"/>
      <c r="AP29" s="365"/>
      <c r="AQ29" s="365"/>
      <c r="AR29" s="365"/>
      <c r="AS29" s="365"/>
      <c r="AT29" s="365"/>
      <c r="AU29" s="365"/>
    </row>
    <row r="30" spans="3:47" ht="12" customHeight="1" x14ac:dyDescent="0.25">
      <c r="C30" s="365"/>
      <c r="D30" s="365"/>
      <c r="E30" s="365"/>
      <c r="F30" s="365"/>
      <c r="G30" s="365"/>
      <c r="H30" s="365"/>
      <c r="I30" s="365"/>
      <c r="J30" s="365"/>
      <c r="K30" s="365"/>
      <c r="L30" s="365"/>
      <c r="M30" s="365"/>
      <c r="N30" s="365"/>
      <c r="O30" s="365"/>
      <c r="P30" s="365"/>
      <c r="Q30" s="365"/>
      <c r="R30" s="365"/>
      <c r="S30" s="365"/>
      <c r="T30" s="365"/>
      <c r="U30" s="365"/>
      <c r="V30" s="365"/>
      <c r="W30" s="365"/>
      <c r="X30" s="365"/>
      <c r="Y30" s="365"/>
      <c r="Z30" s="365"/>
      <c r="AA30" s="365"/>
      <c r="AB30" s="365"/>
      <c r="AC30" s="365"/>
      <c r="AD30" s="365"/>
      <c r="AE30" s="365"/>
      <c r="AF30" s="365"/>
      <c r="AG30" s="365"/>
      <c r="AH30" s="365"/>
      <c r="AI30" s="365"/>
      <c r="AJ30" s="365"/>
      <c r="AK30" s="365"/>
      <c r="AL30" s="365"/>
      <c r="AM30" s="365"/>
      <c r="AN30" s="365"/>
      <c r="AO30" s="365"/>
      <c r="AP30" s="365"/>
      <c r="AQ30" s="365"/>
      <c r="AR30" s="365"/>
      <c r="AS30" s="365"/>
      <c r="AT30" s="365"/>
      <c r="AU30" s="365"/>
    </row>
    <row r="31" spans="3:47" ht="12" customHeight="1" x14ac:dyDescent="0.25">
      <c r="C31" s="365"/>
      <c r="D31" s="365"/>
      <c r="E31" s="365"/>
      <c r="F31" s="365"/>
      <c r="G31" s="365"/>
      <c r="H31" s="365"/>
      <c r="I31" s="365"/>
      <c r="J31" s="365"/>
      <c r="K31" s="365"/>
      <c r="L31" s="365"/>
      <c r="M31" s="365"/>
      <c r="N31" s="365"/>
      <c r="O31" s="365"/>
      <c r="P31" s="365"/>
      <c r="Q31" s="365"/>
      <c r="R31" s="365"/>
      <c r="S31" s="365"/>
      <c r="T31" s="365"/>
      <c r="U31" s="365"/>
      <c r="V31" s="365"/>
      <c r="W31" s="365"/>
      <c r="X31" s="365"/>
      <c r="Y31" s="365"/>
      <c r="Z31" s="365"/>
      <c r="AA31" s="365"/>
      <c r="AB31" s="365"/>
      <c r="AC31" s="365"/>
      <c r="AD31" s="365"/>
      <c r="AE31" s="365"/>
      <c r="AF31" s="365"/>
      <c r="AG31" s="365"/>
      <c r="AH31" s="365"/>
      <c r="AI31" s="365"/>
      <c r="AJ31" s="365"/>
      <c r="AK31" s="365"/>
      <c r="AL31" s="365"/>
      <c r="AM31" s="365"/>
      <c r="AN31" s="365"/>
      <c r="AO31" s="365"/>
      <c r="AP31" s="365"/>
      <c r="AQ31" s="365"/>
      <c r="AR31" s="365"/>
      <c r="AS31" s="365"/>
      <c r="AT31" s="365"/>
      <c r="AU31" s="365"/>
    </row>
    <row r="32" spans="3:47" ht="12" customHeight="1" x14ac:dyDescent="0.25">
      <c r="C32" s="365"/>
      <c r="D32" s="365"/>
      <c r="E32" s="365"/>
      <c r="F32" s="365"/>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5"/>
      <c r="AI32" s="365"/>
      <c r="AJ32" s="365"/>
      <c r="AK32" s="365"/>
      <c r="AL32" s="365"/>
      <c r="AM32" s="365"/>
      <c r="AN32" s="365"/>
      <c r="AO32" s="365"/>
      <c r="AP32" s="365"/>
      <c r="AQ32" s="365"/>
      <c r="AR32" s="365"/>
      <c r="AS32" s="365"/>
      <c r="AT32" s="365"/>
      <c r="AU32" s="365"/>
    </row>
    <row r="33" spans="1:56" ht="12" customHeight="1" x14ac:dyDescent="0.25">
      <c r="C33" s="365"/>
      <c r="D33" s="365"/>
      <c r="E33" s="365"/>
      <c r="F33" s="365"/>
      <c r="G33" s="365"/>
      <c r="H33" s="365"/>
      <c r="I33" s="365"/>
      <c r="J33" s="365"/>
      <c r="K33" s="365"/>
      <c r="L33" s="365"/>
      <c r="M33" s="365"/>
      <c r="N33" s="365"/>
      <c r="O33" s="365"/>
      <c r="P33" s="365"/>
      <c r="Q33" s="365"/>
      <c r="R33" s="365"/>
      <c r="S33" s="365"/>
      <c r="T33" s="365"/>
      <c r="U33" s="365"/>
      <c r="V33" s="365"/>
      <c r="W33" s="365"/>
      <c r="X33" s="365"/>
      <c r="Y33" s="365"/>
      <c r="Z33" s="365"/>
      <c r="AA33" s="365"/>
      <c r="AB33" s="365"/>
      <c r="AC33" s="365"/>
      <c r="AD33" s="365"/>
      <c r="AE33" s="365"/>
      <c r="AF33" s="365"/>
      <c r="AG33" s="365"/>
      <c r="AH33" s="365"/>
      <c r="AI33" s="365"/>
      <c r="AJ33" s="365"/>
      <c r="AK33" s="365"/>
      <c r="AL33" s="365"/>
      <c r="AM33" s="365"/>
      <c r="AN33" s="365"/>
      <c r="AO33" s="365"/>
      <c r="AP33" s="365"/>
      <c r="AQ33" s="365"/>
      <c r="AR33" s="365"/>
      <c r="AS33" s="365"/>
      <c r="AT33" s="365"/>
      <c r="AU33" s="365"/>
    </row>
    <row r="34" spans="1:56" ht="12" customHeight="1" x14ac:dyDescent="0.25">
      <c r="C34" s="365"/>
      <c r="D34" s="365"/>
      <c r="E34" s="365"/>
      <c r="F34" s="365"/>
      <c r="G34" s="365"/>
      <c r="H34" s="365"/>
      <c r="I34" s="365"/>
      <c r="J34" s="365"/>
      <c r="K34" s="365"/>
      <c r="L34" s="365"/>
      <c r="M34" s="365"/>
      <c r="N34" s="365"/>
      <c r="O34" s="365"/>
      <c r="P34" s="365"/>
      <c r="Q34" s="365"/>
      <c r="R34" s="365"/>
      <c r="S34" s="365"/>
      <c r="T34" s="365"/>
      <c r="U34" s="365"/>
      <c r="V34" s="365"/>
      <c r="W34" s="365"/>
      <c r="X34" s="365"/>
      <c r="Y34" s="365"/>
      <c r="Z34" s="365"/>
      <c r="AA34" s="365"/>
      <c r="AB34" s="365"/>
      <c r="AC34" s="365"/>
      <c r="AD34" s="365"/>
      <c r="AE34" s="365"/>
      <c r="AF34" s="365"/>
      <c r="AG34" s="365"/>
      <c r="AH34" s="365"/>
      <c r="AI34" s="365"/>
      <c r="AJ34" s="365"/>
      <c r="AK34" s="365"/>
      <c r="AL34" s="365"/>
      <c r="AM34" s="365"/>
      <c r="AN34" s="365"/>
      <c r="AO34" s="365"/>
      <c r="AP34" s="365"/>
      <c r="AQ34" s="365"/>
      <c r="AR34" s="365"/>
      <c r="AS34" s="365"/>
      <c r="AT34" s="365"/>
      <c r="AU34" s="365"/>
    </row>
    <row r="35" spans="1:56" ht="12" customHeight="1" x14ac:dyDescent="0.25">
      <c r="C35" s="365"/>
      <c r="D35" s="365"/>
      <c r="E35" s="365"/>
      <c r="F35" s="365"/>
      <c r="G35" s="365"/>
      <c r="H35" s="365"/>
      <c r="I35" s="365"/>
      <c r="J35" s="365"/>
      <c r="K35" s="365"/>
      <c r="L35" s="365"/>
      <c r="M35" s="365"/>
      <c r="N35" s="365"/>
      <c r="O35" s="365"/>
      <c r="P35" s="365"/>
      <c r="Q35" s="365"/>
      <c r="R35" s="365"/>
      <c r="S35" s="365"/>
      <c r="T35" s="365"/>
      <c r="U35" s="365"/>
      <c r="V35" s="365"/>
      <c r="W35" s="365"/>
      <c r="X35" s="365"/>
      <c r="Y35" s="365"/>
      <c r="Z35" s="365"/>
      <c r="AA35" s="365"/>
      <c r="AB35" s="365"/>
      <c r="AC35" s="365"/>
      <c r="AD35" s="365"/>
      <c r="AE35" s="365"/>
      <c r="AF35" s="365"/>
      <c r="AG35" s="365"/>
      <c r="AH35" s="365"/>
      <c r="AI35" s="365"/>
      <c r="AJ35" s="365"/>
      <c r="AK35" s="365"/>
      <c r="AL35" s="365"/>
      <c r="AM35" s="365"/>
      <c r="AN35" s="365"/>
      <c r="AO35" s="365"/>
      <c r="AP35" s="365"/>
      <c r="AQ35" s="365"/>
      <c r="AR35" s="365"/>
      <c r="AS35" s="365"/>
      <c r="AT35" s="365"/>
      <c r="AU35" s="365"/>
    </row>
    <row r="36" spans="1:56" ht="12" customHeight="1" x14ac:dyDescent="0.25">
      <c r="C36" s="365"/>
      <c r="D36" s="365"/>
      <c r="E36" s="365"/>
      <c r="F36" s="365"/>
      <c r="G36" s="365"/>
      <c r="H36" s="365"/>
      <c r="I36" s="365"/>
      <c r="J36" s="365"/>
      <c r="K36" s="365"/>
      <c r="L36" s="365"/>
      <c r="M36" s="365"/>
      <c r="N36" s="365"/>
      <c r="O36" s="365"/>
      <c r="P36" s="365"/>
      <c r="Q36" s="365"/>
      <c r="R36" s="365"/>
      <c r="S36" s="365"/>
      <c r="T36" s="365"/>
      <c r="U36" s="365"/>
      <c r="V36" s="365"/>
      <c r="W36" s="365"/>
      <c r="X36" s="365"/>
      <c r="Y36" s="365"/>
      <c r="Z36" s="365"/>
      <c r="AA36" s="365"/>
      <c r="AB36" s="365"/>
      <c r="AC36" s="365"/>
      <c r="AD36" s="365"/>
      <c r="AE36" s="365"/>
      <c r="AF36" s="365"/>
      <c r="AG36" s="365"/>
      <c r="AH36" s="365"/>
      <c r="AI36" s="365"/>
      <c r="AJ36" s="365"/>
      <c r="AK36" s="365"/>
      <c r="AL36" s="365"/>
      <c r="AM36" s="365"/>
      <c r="AN36" s="365"/>
      <c r="AO36" s="365"/>
      <c r="AP36" s="365"/>
      <c r="AQ36" s="365"/>
      <c r="AR36" s="365"/>
      <c r="AS36" s="365"/>
      <c r="AT36" s="365"/>
      <c r="AU36" s="365"/>
    </row>
    <row r="37" spans="1:56" ht="12" customHeight="1" x14ac:dyDescent="0.25">
      <c r="C37" s="365"/>
      <c r="D37" s="365"/>
      <c r="E37" s="365"/>
      <c r="F37" s="365"/>
      <c r="G37" s="365"/>
      <c r="H37" s="365"/>
      <c r="I37" s="365"/>
      <c r="J37" s="365"/>
      <c r="K37" s="365"/>
      <c r="L37" s="365"/>
      <c r="M37" s="365"/>
      <c r="N37" s="365"/>
      <c r="O37" s="365"/>
      <c r="P37" s="365"/>
      <c r="Q37" s="365"/>
      <c r="R37" s="365"/>
      <c r="S37" s="365"/>
      <c r="T37" s="365"/>
      <c r="U37" s="365"/>
      <c r="V37" s="365"/>
      <c r="W37" s="365"/>
      <c r="X37" s="365"/>
      <c r="Y37" s="365"/>
      <c r="Z37" s="365"/>
      <c r="AA37" s="365"/>
      <c r="AB37" s="365"/>
      <c r="AC37" s="365"/>
      <c r="AD37" s="365"/>
      <c r="AE37" s="365"/>
      <c r="AF37" s="365"/>
      <c r="AG37" s="365"/>
      <c r="AH37" s="365"/>
      <c r="AI37" s="365"/>
      <c r="AJ37" s="365"/>
      <c r="AK37" s="365"/>
      <c r="AL37" s="365"/>
      <c r="AM37" s="365"/>
      <c r="AN37" s="365"/>
      <c r="AO37" s="365"/>
      <c r="AP37" s="365"/>
      <c r="AQ37" s="365"/>
      <c r="AR37" s="365"/>
      <c r="AS37" s="365"/>
      <c r="AT37" s="365"/>
      <c r="AU37" s="365"/>
    </row>
    <row r="38" spans="1:56" ht="12" customHeight="1" x14ac:dyDescent="0.25">
      <c r="C38" s="365"/>
      <c r="D38" s="365"/>
      <c r="E38" s="365"/>
      <c r="F38" s="365"/>
      <c r="G38" s="365"/>
      <c r="H38" s="365"/>
      <c r="I38" s="365"/>
      <c r="J38" s="365"/>
      <c r="K38" s="365"/>
      <c r="L38" s="365"/>
      <c r="M38" s="365"/>
      <c r="N38" s="365"/>
      <c r="O38" s="365"/>
      <c r="P38" s="365"/>
      <c r="Q38" s="365"/>
      <c r="R38" s="365"/>
      <c r="S38" s="365"/>
      <c r="T38" s="365"/>
      <c r="U38" s="365"/>
      <c r="V38" s="365"/>
      <c r="W38" s="365"/>
      <c r="X38" s="365"/>
      <c r="Y38" s="365"/>
      <c r="Z38" s="365"/>
      <c r="AA38" s="365"/>
      <c r="AB38" s="365"/>
      <c r="AC38" s="365"/>
      <c r="AD38" s="365"/>
      <c r="AE38" s="365"/>
      <c r="AF38" s="365"/>
      <c r="AG38" s="365"/>
      <c r="AH38" s="365"/>
      <c r="AI38" s="365"/>
      <c r="AJ38" s="365"/>
      <c r="AK38" s="365"/>
      <c r="AL38" s="365"/>
      <c r="AM38" s="365"/>
      <c r="AN38" s="365"/>
      <c r="AO38" s="365"/>
      <c r="AP38" s="365"/>
      <c r="AQ38" s="365"/>
      <c r="AR38" s="365"/>
      <c r="AS38" s="365"/>
      <c r="AT38" s="365"/>
      <c r="AU38" s="365"/>
    </row>
    <row r="39" spans="1:56" ht="12" customHeight="1" x14ac:dyDescent="0.25">
      <c r="C39" s="365"/>
      <c r="D39" s="365"/>
      <c r="E39" s="365"/>
      <c r="F39" s="365"/>
      <c r="G39" s="365"/>
      <c r="H39" s="365"/>
      <c r="I39" s="365"/>
      <c r="J39" s="365"/>
      <c r="K39" s="365"/>
      <c r="L39" s="365"/>
      <c r="M39" s="365"/>
      <c r="N39" s="365"/>
      <c r="O39" s="365"/>
      <c r="P39" s="365"/>
      <c r="Q39" s="365"/>
      <c r="R39" s="365"/>
      <c r="S39" s="365"/>
      <c r="T39" s="365"/>
      <c r="U39" s="365"/>
      <c r="V39" s="365"/>
      <c r="W39" s="365"/>
      <c r="X39" s="365"/>
      <c r="Y39" s="365"/>
      <c r="Z39" s="365"/>
      <c r="AA39" s="365"/>
      <c r="AB39" s="365"/>
      <c r="AC39" s="365"/>
      <c r="AD39" s="365"/>
      <c r="AE39" s="365"/>
      <c r="AF39" s="365"/>
      <c r="AG39" s="365"/>
      <c r="AH39" s="365"/>
      <c r="AI39" s="365"/>
      <c r="AJ39" s="365"/>
      <c r="AK39" s="365"/>
      <c r="AL39" s="365"/>
      <c r="AM39" s="365"/>
      <c r="AN39" s="365"/>
      <c r="AO39" s="365"/>
      <c r="AP39" s="365"/>
      <c r="AQ39" s="365"/>
      <c r="AR39" s="365"/>
      <c r="AS39" s="365"/>
      <c r="AT39" s="365"/>
      <c r="AU39" s="365"/>
    </row>
    <row r="40" spans="1:56" ht="12" customHeight="1" x14ac:dyDescent="0.25">
      <c r="A40" s="295" t="s">
        <v>188</v>
      </c>
      <c r="B40" s="295"/>
      <c r="C40" s="295"/>
      <c r="D40" s="295"/>
      <c r="E40" s="295"/>
      <c r="F40" s="295"/>
      <c r="G40" s="295"/>
      <c r="H40" s="295"/>
      <c r="I40" s="295"/>
      <c r="J40" s="295"/>
      <c r="K40" s="295"/>
      <c r="L40" s="295"/>
      <c r="M40" s="295"/>
      <c r="N40" s="295"/>
      <c r="O40" s="295"/>
      <c r="P40" s="295"/>
      <c r="Q40" s="295"/>
      <c r="R40" s="295"/>
      <c r="S40" s="295"/>
      <c r="T40" s="295"/>
      <c r="U40" s="295"/>
      <c r="V40" s="295"/>
      <c r="W40" s="295"/>
      <c r="X40" s="295"/>
      <c r="Y40" s="295"/>
      <c r="Z40" s="295"/>
      <c r="AA40" s="295"/>
      <c r="AB40" s="295"/>
      <c r="AC40" s="295"/>
      <c r="AD40" s="295"/>
      <c r="AE40" s="295"/>
      <c r="AF40" s="295"/>
      <c r="AG40" s="295"/>
      <c r="AH40" s="295"/>
      <c r="AI40" s="295"/>
      <c r="AJ40" s="295"/>
      <c r="AK40" s="295"/>
      <c r="AL40" s="295"/>
      <c r="AM40" s="295"/>
      <c r="AN40" s="295"/>
      <c r="AO40" s="295"/>
      <c r="AP40" s="295"/>
      <c r="AQ40" s="295"/>
      <c r="AR40" s="295"/>
      <c r="AS40" s="295"/>
      <c r="AT40" s="295"/>
      <c r="AU40" s="295"/>
      <c r="AV40" s="295"/>
    </row>
    <row r="42" spans="1:56" ht="12" customHeight="1" x14ac:dyDescent="0.25">
      <c r="A42" s="287"/>
      <c r="B42" s="287"/>
      <c r="C42" s="287"/>
      <c r="D42" s="288" t="str">
        <f>D1</f>
        <v>Appel à projets commun 2023</v>
      </c>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288"/>
      <c r="AF42" s="288"/>
      <c r="AG42" s="288"/>
      <c r="AH42" s="288"/>
      <c r="AI42" s="288"/>
      <c r="AJ42" s="288"/>
      <c r="AK42" s="288"/>
      <c r="AL42" s="288"/>
      <c r="AM42" s="288"/>
      <c r="AN42" s="362" t="s">
        <v>187</v>
      </c>
      <c r="AO42" s="362"/>
      <c r="AP42" s="362"/>
      <c r="AQ42" s="362"/>
      <c r="AR42" s="362"/>
      <c r="AS42" s="362"/>
      <c r="AT42" s="362"/>
      <c r="AU42" s="362"/>
      <c r="AV42" s="362"/>
    </row>
    <row r="43" spans="1:56" ht="12" customHeight="1" x14ac:dyDescent="0.25">
      <c r="A43" s="287"/>
      <c r="B43" s="287"/>
      <c r="C43" s="287"/>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288"/>
      <c r="AE43" s="288"/>
      <c r="AF43" s="288"/>
      <c r="AG43" s="288"/>
      <c r="AH43" s="288"/>
      <c r="AI43" s="288"/>
      <c r="AJ43" s="288"/>
      <c r="AK43" s="288"/>
      <c r="AL43" s="288"/>
      <c r="AM43" s="288"/>
      <c r="AN43" s="362"/>
      <c r="AO43" s="362"/>
      <c r="AP43" s="362"/>
      <c r="AQ43" s="362"/>
      <c r="AR43" s="362"/>
      <c r="AS43" s="362"/>
      <c r="AT43" s="362"/>
      <c r="AU43" s="362"/>
      <c r="AV43" s="362"/>
    </row>
    <row r="44" spans="1:56" ht="12" customHeight="1" x14ac:dyDescent="0.25">
      <c r="A44" s="287"/>
      <c r="B44" s="287"/>
      <c r="C44" s="287"/>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288"/>
      <c r="AF44" s="288"/>
      <c r="AG44" s="288"/>
      <c r="AH44" s="288"/>
      <c r="AI44" s="288"/>
      <c r="AJ44" s="288"/>
      <c r="AK44" s="288"/>
      <c r="AL44" s="288"/>
      <c r="AM44" s="288"/>
      <c r="AN44" s="362"/>
      <c r="AO44" s="362"/>
      <c r="AP44" s="362"/>
      <c r="AQ44" s="362"/>
      <c r="AR44" s="362"/>
      <c r="AS44" s="362"/>
      <c r="AT44" s="362"/>
      <c r="AU44" s="362"/>
      <c r="AV44" s="362"/>
    </row>
    <row r="45" spans="1:56" ht="28.5" customHeight="1" x14ac:dyDescent="0.25">
      <c r="D45" s="363" t="s">
        <v>1096</v>
      </c>
      <c r="E45" s="363"/>
      <c r="F45" s="363"/>
      <c r="G45" s="363"/>
      <c r="H45" s="363"/>
      <c r="I45" s="363"/>
      <c r="J45" s="363"/>
      <c r="K45" s="363"/>
      <c r="L45" s="363"/>
      <c r="M45" s="363"/>
      <c r="N45" s="363"/>
      <c r="O45" s="363"/>
      <c r="P45" s="363"/>
      <c r="Q45" s="363"/>
      <c r="R45" s="363"/>
      <c r="S45" s="363"/>
      <c r="T45" s="363"/>
      <c r="U45" s="363"/>
      <c r="V45" s="363"/>
      <c r="W45" s="363"/>
      <c r="X45" s="363"/>
      <c r="Y45" s="363"/>
      <c r="Z45" s="363"/>
      <c r="AA45" s="363"/>
      <c r="AB45" s="363"/>
      <c r="AC45" s="363"/>
      <c r="AD45" s="363"/>
      <c r="AE45" s="363"/>
      <c r="AF45" s="363"/>
      <c r="AG45" s="363"/>
      <c r="AH45" s="363"/>
      <c r="AI45" s="363"/>
      <c r="AJ45" s="363"/>
      <c r="AK45" s="363"/>
      <c r="AL45" s="363"/>
      <c r="AM45" s="363"/>
      <c r="AN45" s="363"/>
      <c r="AO45" s="363"/>
      <c r="AP45" s="363"/>
      <c r="AQ45" s="363"/>
      <c r="AR45" s="363"/>
      <c r="AS45" s="363"/>
      <c r="AT45" s="363"/>
      <c r="AU45" s="363"/>
      <c r="AV45" s="363"/>
      <c r="AW45" s="112"/>
      <c r="AX45" s="112"/>
      <c r="AY45" s="112"/>
      <c r="AZ45" s="112"/>
      <c r="BA45" s="112"/>
      <c r="BB45" s="112"/>
      <c r="BC45" s="112"/>
      <c r="BD45" s="112"/>
    </row>
    <row r="46" spans="1:56" ht="12" customHeight="1" x14ac:dyDescent="0.25">
      <c r="D46" s="363"/>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c r="AH46" s="363"/>
      <c r="AI46" s="363"/>
      <c r="AJ46" s="363"/>
      <c r="AK46" s="363"/>
      <c r="AL46" s="363"/>
      <c r="AM46" s="363"/>
      <c r="AN46" s="363"/>
      <c r="AO46" s="363"/>
      <c r="AP46" s="363"/>
      <c r="AQ46" s="363"/>
      <c r="AR46" s="363"/>
      <c r="AS46" s="363"/>
      <c r="AT46" s="363"/>
      <c r="AU46" s="363"/>
      <c r="AV46" s="363"/>
      <c r="AW46" s="112"/>
      <c r="AX46" s="112"/>
      <c r="AY46" s="112"/>
      <c r="AZ46" s="112"/>
      <c r="BA46" s="112"/>
      <c r="BB46" s="112"/>
      <c r="BC46" s="112"/>
      <c r="BD46" s="112"/>
    </row>
    <row r="47" spans="1:56" ht="12" customHeight="1" x14ac:dyDescent="0.25">
      <c r="AW47" s="112"/>
      <c r="AX47" s="112"/>
      <c r="AY47" s="112"/>
      <c r="AZ47" s="112"/>
      <c r="BA47" s="112"/>
      <c r="BB47" s="112"/>
      <c r="BC47" s="112"/>
      <c r="BD47" s="112"/>
    </row>
    <row r="48" spans="1:56" ht="12" customHeight="1" x14ac:dyDescent="0.25">
      <c r="C48" s="364"/>
      <c r="D48" s="364"/>
      <c r="E48" s="364"/>
      <c r="F48" s="364"/>
      <c r="G48" s="364"/>
      <c r="H48" s="364"/>
      <c r="I48" s="364"/>
      <c r="J48" s="364"/>
      <c r="K48" s="364"/>
      <c r="L48" s="364"/>
      <c r="M48" s="364"/>
      <c r="N48" s="364"/>
      <c r="O48" s="364"/>
      <c r="P48" s="364"/>
      <c r="Q48" s="364"/>
      <c r="R48" s="364"/>
      <c r="S48" s="364"/>
      <c r="T48" s="364"/>
      <c r="U48" s="364"/>
      <c r="V48" s="364"/>
      <c r="W48" s="364"/>
      <c r="X48" s="364"/>
      <c r="Y48" s="364"/>
      <c r="Z48" s="364"/>
      <c r="AA48" s="364"/>
      <c r="AB48" s="364"/>
      <c r="AC48" s="364"/>
      <c r="AD48" s="364"/>
      <c r="AE48" s="364"/>
      <c r="AF48" s="364"/>
      <c r="AG48" s="364"/>
      <c r="AH48" s="364"/>
      <c r="AI48" s="364"/>
      <c r="AJ48" s="364"/>
      <c r="AK48" s="364"/>
      <c r="AL48" s="364"/>
      <c r="AM48" s="364"/>
      <c r="AN48" s="364"/>
      <c r="AO48" s="364"/>
      <c r="AP48" s="364"/>
      <c r="AQ48" s="364"/>
      <c r="AR48" s="364"/>
      <c r="AS48" s="364"/>
      <c r="AT48" s="364"/>
      <c r="AU48" s="364"/>
    </row>
    <row r="49" spans="3:47" ht="12" customHeight="1" x14ac:dyDescent="0.25">
      <c r="C49" s="364"/>
      <c r="D49" s="364"/>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c r="AH49" s="364"/>
      <c r="AI49" s="364"/>
      <c r="AJ49" s="364"/>
      <c r="AK49" s="364"/>
      <c r="AL49" s="364"/>
      <c r="AM49" s="364"/>
      <c r="AN49" s="364"/>
      <c r="AO49" s="364"/>
      <c r="AP49" s="364"/>
      <c r="AQ49" s="364"/>
      <c r="AR49" s="364"/>
      <c r="AS49" s="364"/>
      <c r="AT49" s="364"/>
      <c r="AU49" s="364"/>
    </row>
    <row r="50" spans="3:47" ht="12" customHeight="1" x14ac:dyDescent="0.25">
      <c r="C50" s="364"/>
      <c r="D50" s="364"/>
      <c r="E50" s="364"/>
      <c r="F50" s="364"/>
      <c r="G50" s="364"/>
      <c r="H50" s="364"/>
      <c r="I50" s="364"/>
      <c r="J50" s="364"/>
      <c r="K50" s="364"/>
      <c r="L50" s="364"/>
      <c r="M50" s="364"/>
      <c r="N50" s="364"/>
      <c r="O50" s="364"/>
      <c r="P50" s="364"/>
      <c r="Q50" s="364"/>
      <c r="R50" s="364"/>
      <c r="S50" s="364"/>
      <c r="T50" s="364"/>
      <c r="U50" s="364"/>
      <c r="V50" s="364"/>
      <c r="W50" s="364"/>
      <c r="X50" s="364"/>
      <c r="Y50" s="364"/>
      <c r="Z50" s="364"/>
      <c r="AA50" s="364"/>
      <c r="AB50" s="364"/>
      <c r="AC50" s="364"/>
      <c r="AD50" s="364"/>
      <c r="AE50" s="364"/>
      <c r="AF50" s="364"/>
      <c r="AG50" s="364"/>
      <c r="AH50" s="364"/>
      <c r="AI50" s="364"/>
      <c r="AJ50" s="364"/>
      <c r="AK50" s="364"/>
      <c r="AL50" s="364"/>
      <c r="AM50" s="364"/>
      <c r="AN50" s="364"/>
      <c r="AO50" s="364"/>
      <c r="AP50" s="364"/>
      <c r="AQ50" s="364"/>
      <c r="AR50" s="364"/>
      <c r="AS50" s="364"/>
      <c r="AT50" s="364"/>
      <c r="AU50" s="364"/>
    </row>
    <row r="51" spans="3:47" ht="12" customHeight="1" x14ac:dyDescent="0.25">
      <c r="C51" s="364"/>
      <c r="D51" s="364"/>
      <c r="E51" s="364"/>
      <c r="F51" s="364"/>
      <c r="G51" s="364"/>
      <c r="H51" s="364"/>
      <c r="I51" s="364"/>
      <c r="J51" s="364"/>
      <c r="K51" s="364"/>
      <c r="L51" s="364"/>
      <c r="M51" s="364"/>
      <c r="N51" s="364"/>
      <c r="O51" s="364"/>
      <c r="P51" s="364"/>
      <c r="Q51" s="364"/>
      <c r="R51" s="364"/>
      <c r="S51" s="364"/>
      <c r="T51" s="364"/>
      <c r="U51" s="364"/>
      <c r="V51" s="364"/>
      <c r="W51" s="364"/>
      <c r="X51" s="364"/>
      <c r="Y51" s="364"/>
      <c r="Z51" s="364"/>
      <c r="AA51" s="364"/>
      <c r="AB51" s="364"/>
      <c r="AC51" s="364"/>
      <c r="AD51" s="364"/>
      <c r="AE51" s="364"/>
      <c r="AF51" s="364"/>
      <c r="AG51" s="364"/>
      <c r="AH51" s="364"/>
      <c r="AI51" s="364"/>
      <c r="AJ51" s="364"/>
      <c r="AK51" s="364"/>
      <c r="AL51" s="364"/>
      <c r="AM51" s="364"/>
      <c r="AN51" s="364"/>
      <c r="AO51" s="364"/>
      <c r="AP51" s="364"/>
      <c r="AQ51" s="364"/>
      <c r="AR51" s="364"/>
      <c r="AS51" s="364"/>
      <c r="AT51" s="364"/>
      <c r="AU51" s="364"/>
    </row>
    <row r="52" spans="3:47" ht="12" customHeight="1" x14ac:dyDescent="0.25">
      <c r="C52" s="364"/>
      <c r="D52" s="364"/>
      <c r="E52" s="364"/>
      <c r="F52" s="364"/>
      <c r="G52" s="364"/>
      <c r="H52" s="364"/>
      <c r="I52" s="364"/>
      <c r="J52" s="364"/>
      <c r="K52" s="364"/>
      <c r="L52" s="364"/>
      <c r="M52" s="364"/>
      <c r="N52" s="364"/>
      <c r="O52" s="364"/>
      <c r="P52" s="364"/>
      <c r="Q52" s="364"/>
      <c r="R52" s="364"/>
      <c r="S52" s="364"/>
      <c r="T52" s="364"/>
      <c r="U52" s="364"/>
      <c r="V52" s="364"/>
      <c r="W52" s="364"/>
      <c r="X52" s="364"/>
      <c r="Y52" s="364"/>
      <c r="Z52" s="364"/>
      <c r="AA52" s="364"/>
      <c r="AB52" s="364"/>
      <c r="AC52" s="364"/>
      <c r="AD52" s="364"/>
      <c r="AE52" s="364"/>
      <c r="AF52" s="364"/>
      <c r="AG52" s="364"/>
      <c r="AH52" s="364"/>
      <c r="AI52" s="364"/>
      <c r="AJ52" s="364"/>
      <c r="AK52" s="364"/>
      <c r="AL52" s="364"/>
      <c r="AM52" s="364"/>
      <c r="AN52" s="364"/>
      <c r="AO52" s="364"/>
      <c r="AP52" s="364"/>
      <c r="AQ52" s="364"/>
      <c r="AR52" s="364"/>
      <c r="AS52" s="364"/>
      <c r="AT52" s="364"/>
      <c r="AU52" s="364"/>
    </row>
    <row r="53" spans="3:47" ht="12" customHeight="1" x14ac:dyDescent="0.25">
      <c r="C53" s="364"/>
      <c r="D53" s="364"/>
      <c r="E53" s="364"/>
      <c r="F53" s="364"/>
      <c r="G53" s="364"/>
      <c r="H53" s="364"/>
      <c r="I53" s="364"/>
      <c r="J53" s="364"/>
      <c r="K53" s="364"/>
      <c r="L53" s="364"/>
      <c r="M53" s="364"/>
      <c r="N53" s="364"/>
      <c r="O53" s="364"/>
      <c r="P53" s="364"/>
      <c r="Q53" s="364"/>
      <c r="R53" s="364"/>
      <c r="S53" s="364"/>
      <c r="T53" s="364"/>
      <c r="U53" s="364"/>
      <c r="V53" s="364"/>
      <c r="W53" s="364"/>
      <c r="X53" s="364"/>
      <c r="Y53" s="364"/>
      <c r="Z53" s="364"/>
      <c r="AA53" s="364"/>
      <c r="AB53" s="364"/>
      <c r="AC53" s="364"/>
      <c r="AD53" s="364"/>
      <c r="AE53" s="364"/>
      <c r="AF53" s="364"/>
      <c r="AG53" s="364"/>
      <c r="AH53" s="364"/>
      <c r="AI53" s="364"/>
      <c r="AJ53" s="364"/>
      <c r="AK53" s="364"/>
      <c r="AL53" s="364"/>
      <c r="AM53" s="364"/>
      <c r="AN53" s="364"/>
      <c r="AO53" s="364"/>
      <c r="AP53" s="364"/>
      <c r="AQ53" s="364"/>
      <c r="AR53" s="364"/>
      <c r="AS53" s="364"/>
      <c r="AT53" s="364"/>
      <c r="AU53" s="364"/>
    </row>
    <row r="54" spans="3:47" ht="12" customHeight="1" x14ac:dyDescent="0.25">
      <c r="C54" s="364"/>
      <c r="D54" s="364"/>
      <c r="E54" s="364"/>
      <c r="F54" s="364"/>
      <c r="G54" s="364"/>
      <c r="H54" s="364"/>
      <c r="I54" s="364"/>
      <c r="J54" s="364"/>
      <c r="K54" s="364"/>
      <c r="L54" s="364"/>
      <c r="M54" s="364"/>
      <c r="N54" s="364"/>
      <c r="O54" s="364"/>
      <c r="P54" s="364"/>
      <c r="Q54" s="364"/>
      <c r="R54" s="364"/>
      <c r="S54" s="364"/>
      <c r="T54" s="364"/>
      <c r="U54" s="364"/>
      <c r="V54" s="364"/>
      <c r="W54" s="364"/>
      <c r="X54" s="364"/>
      <c r="Y54" s="364"/>
      <c r="Z54" s="364"/>
      <c r="AA54" s="364"/>
      <c r="AB54" s="364"/>
      <c r="AC54" s="364"/>
      <c r="AD54" s="364"/>
      <c r="AE54" s="364"/>
      <c r="AF54" s="364"/>
      <c r="AG54" s="364"/>
      <c r="AH54" s="364"/>
      <c r="AI54" s="364"/>
      <c r="AJ54" s="364"/>
      <c r="AK54" s="364"/>
      <c r="AL54" s="364"/>
      <c r="AM54" s="364"/>
      <c r="AN54" s="364"/>
      <c r="AO54" s="364"/>
      <c r="AP54" s="364"/>
      <c r="AQ54" s="364"/>
      <c r="AR54" s="364"/>
      <c r="AS54" s="364"/>
      <c r="AT54" s="364"/>
      <c r="AU54" s="364"/>
    </row>
    <row r="55" spans="3:47" ht="12" customHeight="1" x14ac:dyDescent="0.25">
      <c r="C55" s="364"/>
      <c r="D55" s="364"/>
      <c r="E55" s="364"/>
      <c r="F55" s="364"/>
      <c r="G55" s="364"/>
      <c r="H55" s="364"/>
      <c r="I55" s="364"/>
      <c r="J55" s="364"/>
      <c r="K55" s="364"/>
      <c r="L55" s="364"/>
      <c r="M55" s="364"/>
      <c r="N55" s="364"/>
      <c r="O55" s="364"/>
      <c r="P55" s="364"/>
      <c r="Q55" s="364"/>
      <c r="R55" s="364"/>
      <c r="S55" s="364"/>
      <c r="T55" s="364"/>
      <c r="U55" s="364"/>
      <c r="V55" s="364"/>
      <c r="W55" s="364"/>
      <c r="X55" s="364"/>
      <c r="Y55" s="364"/>
      <c r="Z55" s="364"/>
      <c r="AA55" s="364"/>
      <c r="AB55" s="364"/>
      <c r="AC55" s="364"/>
      <c r="AD55" s="364"/>
      <c r="AE55" s="364"/>
      <c r="AF55" s="364"/>
      <c r="AG55" s="364"/>
      <c r="AH55" s="364"/>
      <c r="AI55" s="364"/>
      <c r="AJ55" s="364"/>
      <c r="AK55" s="364"/>
      <c r="AL55" s="364"/>
      <c r="AM55" s="364"/>
      <c r="AN55" s="364"/>
      <c r="AO55" s="364"/>
      <c r="AP55" s="364"/>
      <c r="AQ55" s="364"/>
      <c r="AR55" s="364"/>
      <c r="AS55" s="364"/>
      <c r="AT55" s="364"/>
      <c r="AU55" s="364"/>
    </row>
    <row r="56" spans="3:47" ht="12" customHeight="1" x14ac:dyDescent="0.25">
      <c r="C56" s="364"/>
      <c r="D56" s="364"/>
      <c r="E56" s="364"/>
      <c r="F56" s="364"/>
      <c r="G56" s="364"/>
      <c r="H56" s="364"/>
      <c r="I56" s="364"/>
      <c r="J56" s="364"/>
      <c r="K56" s="364"/>
      <c r="L56" s="364"/>
      <c r="M56" s="364"/>
      <c r="N56" s="364"/>
      <c r="O56" s="364"/>
      <c r="P56" s="364"/>
      <c r="Q56" s="364"/>
      <c r="R56" s="364"/>
      <c r="S56" s="364"/>
      <c r="T56" s="364"/>
      <c r="U56" s="364"/>
      <c r="V56" s="364"/>
      <c r="W56" s="364"/>
      <c r="X56" s="364"/>
      <c r="Y56" s="364"/>
      <c r="Z56" s="364"/>
      <c r="AA56" s="364"/>
      <c r="AB56" s="364"/>
      <c r="AC56" s="364"/>
      <c r="AD56" s="364"/>
      <c r="AE56" s="364"/>
      <c r="AF56" s="364"/>
      <c r="AG56" s="364"/>
      <c r="AH56" s="364"/>
      <c r="AI56" s="364"/>
      <c r="AJ56" s="364"/>
      <c r="AK56" s="364"/>
      <c r="AL56" s="364"/>
      <c r="AM56" s="364"/>
      <c r="AN56" s="364"/>
      <c r="AO56" s="364"/>
      <c r="AP56" s="364"/>
      <c r="AQ56" s="364"/>
      <c r="AR56" s="364"/>
      <c r="AS56" s="364"/>
      <c r="AT56" s="364"/>
      <c r="AU56" s="364"/>
    </row>
    <row r="57" spans="3:47" ht="12" customHeight="1" x14ac:dyDescent="0.25">
      <c r="C57" s="364"/>
      <c r="D57" s="364"/>
      <c r="E57" s="364"/>
      <c r="F57" s="364"/>
      <c r="G57" s="364"/>
      <c r="H57" s="364"/>
      <c r="I57" s="364"/>
      <c r="J57" s="364"/>
      <c r="K57" s="364"/>
      <c r="L57" s="364"/>
      <c r="M57" s="364"/>
      <c r="N57" s="364"/>
      <c r="O57" s="364"/>
      <c r="P57" s="364"/>
      <c r="Q57" s="364"/>
      <c r="R57" s="364"/>
      <c r="S57" s="364"/>
      <c r="T57" s="364"/>
      <c r="U57" s="364"/>
      <c r="V57" s="364"/>
      <c r="W57" s="364"/>
      <c r="X57" s="364"/>
      <c r="Y57" s="364"/>
      <c r="Z57" s="364"/>
      <c r="AA57" s="364"/>
      <c r="AB57" s="364"/>
      <c r="AC57" s="364"/>
      <c r="AD57" s="364"/>
      <c r="AE57" s="364"/>
      <c r="AF57" s="364"/>
      <c r="AG57" s="364"/>
      <c r="AH57" s="364"/>
      <c r="AI57" s="364"/>
      <c r="AJ57" s="364"/>
      <c r="AK57" s="364"/>
      <c r="AL57" s="364"/>
      <c r="AM57" s="364"/>
      <c r="AN57" s="364"/>
      <c r="AO57" s="364"/>
      <c r="AP57" s="364"/>
      <c r="AQ57" s="364"/>
      <c r="AR57" s="364"/>
      <c r="AS57" s="364"/>
      <c r="AT57" s="364"/>
      <c r="AU57" s="364"/>
    </row>
    <row r="58" spans="3:47" ht="12" customHeight="1" x14ac:dyDescent="0.25">
      <c r="C58" s="364"/>
      <c r="D58" s="364"/>
      <c r="E58" s="364"/>
      <c r="F58" s="364"/>
      <c r="G58" s="364"/>
      <c r="H58" s="364"/>
      <c r="I58" s="364"/>
      <c r="J58" s="364"/>
      <c r="K58" s="364"/>
      <c r="L58" s="364"/>
      <c r="M58" s="364"/>
      <c r="N58" s="364"/>
      <c r="O58" s="364"/>
      <c r="P58" s="364"/>
      <c r="Q58" s="364"/>
      <c r="R58" s="364"/>
      <c r="S58" s="364"/>
      <c r="T58" s="364"/>
      <c r="U58" s="364"/>
      <c r="V58" s="364"/>
      <c r="W58" s="364"/>
      <c r="X58" s="364"/>
      <c r="Y58" s="364"/>
      <c r="Z58" s="364"/>
      <c r="AA58" s="364"/>
      <c r="AB58" s="364"/>
      <c r="AC58" s="364"/>
      <c r="AD58" s="364"/>
      <c r="AE58" s="364"/>
      <c r="AF58" s="364"/>
      <c r="AG58" s="364"/>
      <c r="AH58" s="364"/>
      <c r="AI58" s="364"/>
      <c r="AJ58" s="364"/>
      <c r="AK58" s="364"/>
      <c r="AL58" s="364"/>
      <c r="AM58" s="364"/>
      <c r="AN58" s="364"/>
      <c r="AO58" s="364"/>
      <c r="AP58" s="364"/>
      <c r="AQ58" s="364"/>
      <c r="AR58" s="364"/>
      <c r="AS58" s="364"/>
      <c r="AT58" s="364"/>
      <c r="AU58" s="364"/>
    </row>
    <row r="59" spans="3:47" ht="12" customHeight="1" x14ac:dyDescent="0.25">
      <c r="C59" s="364"/>
      <c r="D59" s="364"/>
      <c r="E59" s="364"/>
      <c r="F59" s="364"/>
      <c r="G59" s="364"/>
      <c r="H59" s="364"/>
      <c r="I59" s="364"/>
      <c r="J59" s="364"/>
      <c r="K59" s="364"/>
      <c r="L59" s="364"/>
      <c r="M59" s="364"/>
      <c r="N59" s="364"/>
      <c r="O59" s="364"/>
      <c r="P59" s="364"/>
      <c r="Q59" s="364"/>
      <c r="R59" s="364"/>
      <c r="S59" s="364"/>
      <c r="T59" s="364"/>
      <c r="U59" s="364"/>
      <c r="V59" s="364"/>
      <c r="W59" s="364"/>
      <c r="X59" s="364"/>
      <c r="Y59" s="364"/>
      <c r="Z59" s="364"/>
      <c r="AA59" s="364"/>
      <c r="AB59" s="364"/>
      <c r="AC59" s="364"/>
      <c r="AD59" s="364"/>
      <c r="AE59" s="364"/>
      <c r="AF59" s="364"/>
      <c r="AG59" s="364"/>
      <c r="AH59" s="364"/>
      <c r="AI59" s="364"/>
      <c r="AJ59" s="364"/>
      <c r="AK59" s="364"/>
      <c r="AL59" s="364"/>
      <c r="AM59" s="364"/>
      <c r="AN59" s="364"/>
      <c r="AO59" s="364"/>
      <c r="AP59" s="364"/>
      <c r="AQ59" s="364"/>
      <c r="AR59" s="364"/>
      <c r="AS59" s="364"/>
      <c r="AT59" s="364"/>
      <c r="AU59" s="364"/>
    </row>
    <row r="60" spans="3:47" ht="12" customHeight="1" x14ac:dyDescent="0.25">
      <c r="C60" s="364"/>
      <c r="D60" s="364"/>
      <c r="E60" s="364"/>
      <c r="F60" s="364"/>
      <c r="G60" s="364"/>
      <c r="H60" s="364"/>
      <c r="I60" s="364"/>
      <c r="J60" s="364"/>
      <c r="K60" s="364"/>
      <c r="L60" s="364"/>
      <c r="M60" s="364"/>
      <c r="N60" s="364"/>
      <c r="O60" s="364"/>
      <c r="P60" s="364"/>
      <c r="Q60" s="364"/>
      <c r="R60" s="364"/>
      <c r="S60" s="364"/>
      <c r="T60" s="364"/>
      <c r="U60" s="364"/>
      <c r="V60" s="364"/>
      <c r="W60" s="364"/>
      <c r="X60" s="364"/>
      <c r="Y60" s="364"/>
      <c r="Z60" s="364"/>
      <c r="AA60" s="364"/>
      <c r="AB60" s="364"/>
      <c r="AC60" s="364"/>
      <c r="AD60" s="364"/>
      <c r="AE60" s="364"/>
      <c r="AF60" s="364"/>
      <c r="AG60" s="364"/>
      <c r="AH60" s="364"/>
      <c r="AI60" s="364"/>
      <c r="AJ60" s="364"/>
      <c r="AK60" s="364"/>
      <c r="AL60" s="364"/>
      <c r="AM60" s="364"/>
      <c r="AN60" s="364"/>
      <c r="AO60" s="364"/>
      <c r="AP60" s="364"/>
      <c r="AQ60" s="364"/>
      <c r="AR60" s="364"/>
      <c r="AS60" s="364"/>
      <c r="AT60" s="364"/>
      <c r="AU60" s="364"/>
    </row>
    <row r="61" spans="3:47" ht="12" customHeight="1" x14ac:dyDescent="0.25">
      <c r="C61" s="364"/>
      <c r="D61" s="364"/>
      <c r="E61" s="364"/>
      <c r="F61" s="364"/>
      <c r="G61" s="364"/>
      <c r="H61" s="364"/>
      <c r="I61" s="364"/>
      <c r="J61" s="364"/>
      <c r="K61" s="364"/>
      <c r="L61" s="364"/>
      <c r="M61" s="364"/>
      <c r="N61" s="364"/>
      <c r="O61" s="364"/>
      <c r="P61" s="364"/>
      <c r="Q61" s="364"/>
      <c r="R61" s="364"/>
      <c r="S61" s="364"/>
      <c r="T61" s="364"/>
      <c r="U61" s="364"/>
      <c r="V61" s="364"/>
      <c r="W61" s="364"/>
      <c r="X61" s="364"/>
      <c r="Y61" s="364"/>
      <c r="Z61" s="364"/>
      <c r="AA61" s="364"/>
      <c r="AB61" s="364"/>
      <c r="AC61" s="364"/>
      <c r="AD61" s="364"/>
      <c r="AE61" s="364"/>
      <c r="AF61" s="364"/>
      <c r="AG61" s="364"/>
      <c r="AH61" s="364"/>
      <c r="AI61" s="364"/>
      <c r="AJ61" s="364"/>
      <c r="AK61" s="364"/>
      <c r="AL61" s="364"/>
      <c r="AM61" s="364"/>
      <c r="AN61" s="364"/>
      <c r="AO61" s="364"/>
      <c r="AP61" s="364"/>
      <c r="AQ61" s="364"/>
      <c r="AR61" s="364"/>
      <c r="AS61" s="364"/>
      <c r="AT61" s="364"/>
      <c r="AU61" s="364"/>
    </row>
    <row r="62" spans="3:47" ht="12" customHeight="1" x14ac:dyDescent="0.25">
      <c r="C62" s="364"/>
      <c r="D62" s="364"/>
      <c r="E62" s="364"/>
      <c r="F62" s="364"/>
      <c r="G62" s="364"/>
      <c r="H62" s="364"/>
      <c r="I62" s="364"/>
      <c r="J62" s="364"/>
      <c r="K62" s="364"/>
      <c r="L62" s="364"/>
      <c r="M62" s="364"/>
      <c r="N62" s="364"/>
      <c r="O62" s="364"/>
      <c r="P62" s="364"/>
      <c r="Q62" s="364"/>
      <c r="R62" s="364"/>
      <c r="S62" s="364"/>
      <c r="T62" s="364"/>
      <c r="U62" s="364"/>
      <c r="V62" s="364"/>
      <c r="W62" s="364"/>
      <c r="X62" s="364"/>
      <c r="Y62" s="364"/>
      <c r="Z62" s="364"/>
      <c r="AA62" s="364"/>
      <c r="AB62" s="364"/>
      <c r="AC62" s="364"/>
      <c r="AD62" s="364"/>
      <c r="AE62" s="364"/>
      <c r="AF62" s="364"/>
      <c r="AG62" s="364"/>
      <c r="AH62" s="364"/>
      <c r="AI62" s="364"/>
      <c r="AJ62" s="364"/>
      <c r="AK62" s="364"/>
      <c r="AL62" s="364"/>
      <c r="AM62" s="364"/>
      <c r="AN62" s="364"/>
      <c r="AO62" s="364"/>
      <c r="AP62" s="364"/>
      <c r="AQ62" s="364"/>
      <c r="AR62" s="364"/>
      <c r="AS62" s="364"/>
      <c r="AT62" s="364"/>
      <c r="AU62" s="364"/>
    </row>
    <row r="63" spans="3:47" ht="12" customHeight="1" x14ac:dyDescent="0.25">
      <c r="C63" s="364"/>
      <c r="D63" s="364"/>
      <c r="E63" s="364"/>
      <c r="F63" s="364"/>
      <c r="G63" s="364"/>
      <c r="H63" s="364"/>
      <c r="I63" s="364"/>
      <c r="J63" s="364"/>
      <c r="K63" s="364"/>
      <c r="L63" s="364"/>
      <c r="M63" s="364"/>
      <c r="N63" s="364"/>
      <c r="O63" s="364"/>
      <c r="P63" s="364"/>
      <c r="Q63" s="364"/>
      <c r="R63" s="364"/>
      <c r="S63" s="364"/>
      <c r="T63" s="364"/>
      <c r="U63" s="364"/>
      <c r="V63" s="364"/>
      <c r="W63" s="364"/>
      <c r="X63" s="364"/>
      <c r="Y63" s="364"/>
      <c r="Z63" s="364"/>
      <c r="AA63" s="364"/>
      <c r="AB63" s="364"/>
      <c r="AC63" s="364"/>
      <c r="AD63" s="364"/>
      <c r="AE63" s="364"/>
      <c r="AF63" s="364"/>
      <c r="AG63" s="364"/>
      <c r="AH63" s="364"/>
      <c r="AI63" s="364"/>
      <c r="AJ63" s="364"/>
      <c r="AK63" s="364"/>
      <c r="AL63" s="364"/>
      <c r="AM63" s="364"/>
      <c r="AN63" s="364"/>
      <c r="AO63" s="364"/>
      <c r="AP63" s="364"/>
      <c r="AQ63" s="364"/>
      <c r="AR63" s="364"/>
      <c r="AS63" s="364"/>
      <c r="AT63" s="364"/>
      <c r="AU63" s="364"/>
    </row>
    <row r="64" spans="3:47" ht="12" customHeight="1" x14ac:dyDescent="0.25">
      <c r="C64" s="364"/>
      <c r="D64" s="364"/>
      <c r="E64" s="364"/>
      <c r="F64" s="364"/>
      <c r="G64" s="364"/>
      <c r="H64" s="364"/>
      <c r="I64" s="364"/>
      <c r="J64" s="364"/>
      <c r="K64" s="364"/>
      <c r="L64" s="364"/>
      <c r="M64" s="364"/>
      <c r="N64" s="364"/>
      <c r="O64" s="364"/>
      <c r="P64" s="364"/>
      <c r="Q64" s="364"/>
      <c r="R64" s="364"/>
      <c r="S64" s="364"/>
      <c r="T64" s="364"/>
      <c r="U64" s="364"/>
      <c r="V64" s="364"/>
      <c r="W64" s="364"/>
      <c r="X64" s="364"/>
      <c r="Y64" s="364"/>
      <c r="Z64" s="364"/>
      <c r="AA64" s="364"/>
      <c r="AB64" s="364"/>
      <c r="AC64" s="364"/>
      <c r="AD64" s="364"/>
      <c r="AE64" s="364"/>
      <c r="AF64" s="364"/>
      <c r="AG64" s="364"/>
      <c r="AH64" s="364"/>
      <c r="AI64" s="364"/>
      <c r="AJ64" s="364"/>
      <c r="AK64" s="364"/>
      <c r="AL64" s="364"/>
      <c r="AM64" s="364"/>
      <c r="AN64" s="364"/>
      <c r="AO64" s="364"/>
      <c r="AP64" s="364"/>
      <c r="AQ64" s="364"/>
      <c r="AR64" s="364"/>
      <c r="AS64" s="364"/>
      <c r="AT64" s="364"/>
      <c r="AU64" s="364"/>
    </row>
    <row r="65" spans="1:56" ht="12" customHeight="1" x14ac:dyDescent="0.25">
      <c r="C65" s="364"/>
      <c r="D65" s="364"/>
      <c r="E65" s="364"/>
      <c r="F65" s="364"/>
      <c r="G65" s="364"/>
      <c r="H65" s="364"/>
      <c r="I65" s="364"/>
      <c r="J65" s="364"/>
      <c r="K65" s="364"/>
      <c r="L65" s="364"/>
      <c r="M65" s="364"/>
      <c r="N65" s="364"/>
      <c r="O65" s="364"/>
      <c r="P65" s="364"/>
      <c r="Q65" s="364"/>
      <c r="R65" s="364"/>
      <c r="S65" s="364"/>
      <c r="T65" s="364"/>
      <c r="U65" s="364"/>
      <c r="V65" s="364"/>
      <c r="W65" s="364"/>
      <c r="X65" s="364"/>
      <c r="Y65" s="364"/>
      <c r="Z65" s="364"/>
      <c r="AA65" s="364"/>
      <c r="AB65" s="364"/>
      <c r="AC65" s="364"/>
      <c r="AD65" s="364"/>
      <c r="AE65" s="364"/>
      <c r="AF65" s="364"/>
      <c r="AG65" s="364"/>
      <c r="AH65" s="364"/>
      <c r="AI65" s="364"/>
      <c r="AJ65" s="364"/>
      <c r="AK65" s="364"/>
      <c r="AL65" s="364"/>
      <c r="AM65" s="364"/>
      <c r="AN65" s="364"/>
      <c r="AO65" s="364"/>
      <c r="AP65" s="364"/>
      <c r="AQ65" s="364"/>
      <c r="AR65" s="364"/>
      <c r="AS65" s="364"/>
      <c r="AT65" s="364"/>
      <c r="AU65" s="364"/>
    </row>
    <row r="66" spans="1:56" ht="12" customHeight="1" x14ac:dyDescent="0.25">
      <c r="D66" s="288" t="s">
        <v>1098</v>
      </c>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288"/>
      <c r="AE66" s="288"/>
      <c r="AF66" s="288"/>
      <c r="AG66" s="288"/>
      <c r="AH66" s="288"/>
      <c r="AI66" s="288"/>
      <c r="AJ66" s="288"/>
      <c r="AK66" s="288"/>
      <c r="AL66" s="288"/>
      <c r="AM66" s="288"/>
      <c r="AN66" s="288"/>
      <c r="AO66" s="288"/>
      <c r="AP66" s="288"/>
      <c r="AQ66" s="288"/>
      <c r="AR66" s="288"/>
      <c r="AS66" s="288"/>
      <c r="AT66" s="288"/>
      <c r="AU66" s="288"/>
      <c r="AV66" s="288"/>
      <c r="AW66" s="112"/>
      <c r="AX66" s="112"/>
      <c r="AY66" s="112"/>
      <c r="AZ66" s="112"/>
      <c r="BA66" s="112"/>
      <c r="BB66" s="112"/>
      <c r="BC66" s="112"/>
      <c r="BD66" s="112"/>
    </row>
    <row r="67" spans="1:56" ht="12" customHeight="1" x14ac:dyDescent="0.25">
      <c r="D67" s="288"/>
      <c r="E67" s="288"/>
      <c r="F67" s="288"/>
      <c r="G67" s="288"/>
      <c r="H67" s="288"/>
      <c r="I67" s="288"/>
      <c r="J67" s="288"/>
      <c r="K67" s="288"/>
      <c r="L67" s="288"/>
      <c r="M67" s="288"/>
      <c r="N67" s="288"/>
      <c r="O67" s="288"/>
      <c r="P67" s="288"/>
      <c r="Q67" s="288"/>
      <c r="R67" s="288"/>
      <c r="S67" s="288"/>
      <c r="T67" s="288"/>
      <c r="U67" s="288"/>
      <c r="V67" s="288"/>
      <c r="W67" s="288"/>
      <c r="X67" s="288"/>
      <c r="Y67" s="288"/>
      <c r="Z67" s="288"/>
      <c r="AA67" s="288"/>
      <c r="AB67" s="288"/>
      <c r="AC67" s="288"/>
      <c r="AD67" s="288"/>
      <c r="AE67" s="288"/>
      <c r="AF67" s="288"/>
      <c r="AG67" s="288"/>
      <c r="AH67" s="288"/>
      <c r="AI67" s="288"/>
      <c r="AJ67" s="288"/>
      <c r="AK67" s="288"/>
      <c r="AL67" s="288"/>
      <c r="AM67" s="288"/>
      <c r="AN67" s="288"/>
      <c r="AO67" s="288"/>
      <c r="AP67" s="288"/>
      <c r="AQ67" s="288"/>
      <c r="AR67" s="288"/>
      <c r="AS67" s="288"/>
      <c r="AT67" s="288"/>
      <c r="AU67" s="288"/>
      <c r="AV67" s="288"/>
      <c r="AW67" s="112"/>
      <c r="AX67" s="112"/>
      <c r="AY67" s="112"/>
      <c r="AZ67" s="112"/>
      <c r="BA67" s="112"/>
      <c r="BB67" s="112"/>
      <c r="BC67" s="112"/>
      <c r="BD67" s="112"/>
    </row>
    <row r="68" spans="1:56" ht="12" customHeight="1" x14ac:dyDescent="0.25">
      <c r="AW68" s="112"/>
      <c r="AX68" s="112"/>
      <c r="AY68" s="112"/>
      <c r="AZ68" s="112"/>
      <c r="BA68" s="112"/>
      <c r="BB68" s="112"/>
      <c r="BC68" s="112"/>
      <c r="BD68" s="112"/>
    </row>
    <row r="69" spans="1:56" ht="12" customHeight="1" x14ac:dyDescent="0.25">
      <c r="C69" s="364"/>
      <c r="D69" s="364"/>
      <c r="E69" s="364"/>
      <c r="F69" s="364"/>
      <c r="G69" s="364"/>
      <c r="H69" s="364"/>
      <c r="I69" s="364"/>
      <c r="J69" s="364"/>
      <c r="K69" s="364"/>
      <c r="L69" s="364"/>
      <c r="M69" s="364"/>
      <c r="N69" s="364"/>
      <c r="O69" s="364"/>
      <c r="P69" s="364"/>
      <c r="Q69" s="364"/>
      <c r="R69" s="364"/>
      <c r="S69" s="364"/>
      <c r="T69" s="364"/>
      <c r="U69" s="364"/>
      <c r="V69" s="364"/>
      <c r="W69" s="364"/>
      <c r="X69" s="364"/>
      <c r="Y69" s="364"/>
      <c r="Z69" s="364"/>
      <c r="AA69" s="364"/>
      <c r="AB69" s="364"/>
      <c r="AC69" s="364"/>
      <c r="AD69" s="364"/>
      <c r="AE69" s="364"/>
      <c r="AF69" s="364"/>
      <c r="AG69" s="364"/>
      <c r="AH69" s="364"/>
      <c r="AI69" s="364"/>
      <c r="AJ69" s="364"/>
      <c r="AK69" s="364"/>
      <c r="AL69" s="364"/>
      <c r="AM69" s="364"/>
      <c r="AN69" s="364"/>
      <c r="AO69" s="364"/>
      <c r="AP69" s="364"/>
      <c r="AQ69" s="364"/>
      <c r="AR69" s="364"/>
      <c r="AS69" s="364"/>
      <c r="AT69" s="364"/>
      <c r="AU69" s="364"/>
    </row>
    <row r="70" spans="1:56" ht="12" customHeight="1" x14ac:dyDescent="0.25">
      <c r="C70" s="364"/>
      <c r="D70" s="364"/>
      <c r="E70" s="364"/>
      <c r="F70" s="364"/>
      <c r="G70" s="364"/>
      <c r="H70" s="364"/>
      <c r="I70" s="364"/>
      <c r="J70" s="364"/>
      <c r="K70" s="364"/>
      <c r="L70" s="364"/>
      <c r="M70" s="364"/>
      <c r="N70" s="364"/>
      <c r="O70" s="364"/>
      <c r="P70" s="364"/>
      <c r="Q70" s="364"/>
      <c r="R70" s="364"/>
      <c r="S70" s="364"/>
      <c r="T70" s="364"/>
      <c r="U70" s="364"/>
      <c r="V70" s="364"/>
      <c r="W70" s="364"/>
      <c r="X70" s="364"/>
      <c r="Y70" s="364"/>
      <c r="Z70" s="364"/>
      <c r="AA70" s="364"/>
      <c r="AB70" s="364"/>
      <c r="AC70" s="364"/>
      <c r="AD70" s="364"/>
      <c r="AE70" s="364"/>
      <c r="AF70" s="364"/>
      <c r="AG70" s="364"/>
      <c r="AH70" s="364"/>
      <c r="AI70" s="364"/>
      <c r="AJ70" s="364"/>
      <c r="AK70" s="364"/>
      <c r="AL70" s="364"/>
      <c r="AM70" s="364"/>
      <c r="AN70" s="364"/>
      <c r="AO70" s="364"/>
      <c r="AP70" s="364"/>
      <c r="AQ70" s="364"/>
      <c r="AR70" s="364"/>
      <c r="AS70" s="364"/>
      <c r="AT70" s="364"/>
      <c r="AU70" s="364"/>
    </row>
    <row r="71" spans="1:56" ht="12" customHeight="1" x14ac:dyDescent="0.25">
      <c r="C71" s="364"/>
      <c r="D71" s="364"/>
      <c r="E71" s="364"/>
      <c r="F71" s="364"/>
      <c r="G71" s="364"/>
      <c r="H71" s="364"/>
      <c r="I71" s="364"/>
      <c r="J71" s="364"/>
      <c r="K71" s="364"/>
      <c r="L71" s="364"/>
      <c r="M71" s="364"/>
      <c r="N71" s="364"/>
      <c r="O71" s="364"/>
      <c r="P71" s="364"/>
      <c r="Q71" s="364"/>
      <c r="R71" s="364"/>
      <c r="S71" s="364"/>
      <c r="T71" s="364"/>
      <c r="U71" s="364"/>
      <c r="V71" s="364"/>
      <c r="W71" s="364"/>
      <c r="X71" s="364"/>
      <c r="Y71" s="364"/>
      <c r="Z71" s="364"/>
      <c r="AA71" s="364"/>
      <c r="AB71" s="364"/>
      <c r="AC71" s="364"/>
      <c r="AD71" s="364"/>
      <c r="AE71" s="364"/>
      <c r="AF71" s="364"/>
      <c r="AG71" s="364"/>
      <c r="AH71" s="364"/>
      <c r="AI71" s="364"/>
      <c r="AJ71" s="364"/>
      <c r="AK71" s="364"/>
      <c r="AL71" s="364"/>
      <c r="AM71" s="364"/>
      <c r="AN71" s="364"/>
      <c r="AO71" s="364"/>
      <c r="AP71" s="364"/>
      <c r="AQ71" s="364"/>
      <c r="AR71" s="364"/>
      <c r="AS71" s="364"/>
      <c r="AT71" s="364"/>
      <c r="AU71" s="364"/>
    </row>
    <row r="72" spans="1:56" ht="12" customHeight="1" x14ac:dyDescent="0.25">
      <c r="C72" s="364"/>
      <c r="D72" s="364"/>
      <c r="E72" s="364"/>
      <c r="F72" s="364"/>
      <c r="G72" s="364"/>
      <c r="H72" s="364"/>
      <c r="I72" s="364"/>
      <c r="J72" s="364"/>
      <c r="K72" s="364"/>
      <c r="L72" s="364"/>
      <c r="M72" s="364"/>
      <c r="N72" s="364"/>
      <c r="O72" s="364"/>
      <c r="P72" s="364"/>
      <c r="Q72" s="364"/>
      <c r="R72" s="364"/>
      <c r="S72" s="364"/>
      <c r="T72" s="364"/>
      <c r="U72" s="364"/>
      <c r="V72" s="364"/>
      <c r="W72" s="364"/>
      <c r="X72" s="364"/>
      <c r="Y72" s="364"/>
      <c r="Z72" s="364"/>
      <c r="AA72" s="364"/>
      <c r="AB72" s="364"/>
      <c r="AC72" s="364"/>
      <c r="AD72" s="364"/>
      <c r="AE72" s="364"/>
      <c r="AF72" s="364"/>
      <c r="AG72" s="364"/>
      <c r="AH72" s="364"/>
      <c r="AI72" s="364"/>
      <c r="AJ72" s="364"/>
      <c r="AK72" s="364"/>
      <c r="AL72" s="364"/>
      <c r="AM72" s="364"/>
      <c r="AN72" s="364"/>
      <c r="AO72" s="364"/>
      <c r="AP72" s="364"/>
      <c r="AQ72" s="364"/>
      <c r="AR72" s="364"/>
      <c r="AS72" s="364"/>
      <c r="AT72" s="364"/>
      <c r="AU72" s="364"/>
    </row>
    <row r="73" spans="1:56" ht="12" customHeight="1" x14ac:dyDescent="0.25">
      <c r="C73" s="364"/>
      <c r="D73" s="364"/>
      <c r="E73" s="364"/>
      <c r="F73" s="364"/>
      <c r="G73" s="364"/>
      <c r="H73" s="364"/>
      <c r="I73" s="364"/>
      <c r="J73" s="364"/>
      <c r="K73" s="364"/>
      <c r="L73" s="364"/>
      <c r="M73" s="364"/>
      <c r="N73" s="364"/>
      <c r="O73" s="364"/>
      <c r="P73" s="364"/>
      <c r="Q73" s="364"/>
      <c r="R73" s="364"/>
      <c r="S73" s="364"/>
      <c r="T73" s="364"/>
      <c r="U73" s="364"/>
      <c r="V73" s="364"/>
      <c r="W73" s="364"/>
      <c r="X73" s="364"/>
      <c r="Y73" s="364"/>
      <c r="Z73" s="364"/>
      <c r="AA73" s="364"/>
      <c r="AB73" s="364"/>
      <c r="AC73" s="364"/>
      <c r="AD73" s="364"/>
      <c r="AE73" s="364"/>
      <c r="AF73" s="364"/>
      <c r="AG73" s="364"/>
      <c r="AH73" s="364"/>
      <c r="AI73" s="364"/>
      <c r="AJ73" s="364"/>
      <c r="AK73" s="364"/>
      <c r="AL73" s="364"/>
      <c r="AM73" s="364"/>
      <c r="AN73" s="364"/>
      <c r="AO73" s="364"/>
      <c r="AP73" s="364"/>
      <c r="AQ73" s="364"/>
      <c r="AR73" s="364"/>
      <c r="AS73" s="364"/>
      <c r="AT73" s="364"/>
      <c r="AU73" s="364"/>
    </row>
    <row r="74" spans="1:56" ht="12" customHeight="1" x14ac:dyDescent="0.25">
      <c r="C74" s="364"/>
      <c r="D74" s="364"/>
      <c r="E74" s="364"/>
      <c r="F74" s="364"/>
      <c r="G74" s="364"/>
      <c r="H74" s="364"/>
      <c r="I74" s="364"/>
      <c r="J74" s="364"/>
      <c r="K74" s="364"/>
      <c r="L74" s="364"/>
      <c r="M74" s="364"/>
      <c r="N74" s="364"/>
      <c r="O74" s="364"/>
      <c r="P74" s="364"/>
      <c r="Q74" s="364"/>
      <c r="R74" s="364"/>
      <c r="S74" s="364"/>
      <c r="T74" s="364"/>
      <c r="U74" s="364"/>
      <c r="V74" s="364"/>
      <c r="W74" s="364"/>
      <c r="X74" s="364"/>
      <c r="Y74" s="364"/>
      <c r="Z74" s="364"/>
      <c r="AA74" s="364"/>
      <c r="AB74" s="364"/>
      <c r="AC74" s="364"/>
      <c r="AD74" s="364"/>
      <c r="AE74" s="364"/>
      <c r="AF74" s="364"/>
      <c r="AG74" s="364"/>
      <c r="AH74" s="364"/>
      <c r="AI74" s="364"/>
      <c r="AJ74" s="364"/>
      <c r="AK74" s="364"/>
      <c r="AL74" s="364"/>
      <c r="AM74" s="364"/>
      <c r="AN74" s="364"/>
      <c r="AO74" s="364"/>
      <c r="AP74" s="364"/>
      <c r="AQ74" s="364"/>
      <c r="AR74" s="364"/>
      <c r="AS74" s="364"/>
      <c r="AT74" s="364"/>
      <c r="AU74" s="364"/>
    </row>
    <row r="75" spans="1:56" ht="12" customHeight="1" x14ac:dyDescent="0.25">
      <c r="C75" s="364"/>
      <c r="D75" s="364"/>
      <c r="E75" s="364"/>
      <c r="F75" s="364"/>
      <c r="G75" s="364"/>
      <c r="H75" s="364"/>
      <c r="I75" s="364"/>
      <c r="J75" s="364"/>
      <c r="K75" s="364"/>
      <c r="L75" s="364"/>
      <c r="M75" s="364"/>
      <c r="N75" s="364"/>
      <c r="O75" s="364"/>
      <c r="P75" s="364"/>
      <c r="Q75" s="364"/>
      <c r="R75" s="364"/>
      <c r="S75" s="364"/>
      <c r="T75" s="364"/>
      <c r="U75" s="364"/>
      <c r="V75" s="364"/>
      <c r="W75" s="364"/>
      <c r="X75" s="364"/>
      <c r="Y75" s="364"/>
      <c r="Z75" s="364"/>
      <c r="AA75" s="364"/>
      <c r="AB75" s="364"/>
      <c r="AC75" s="364"/>
      <c r="AD75" s="364"/>
      <c r="AE75" s="364"/>
      <c r="AF75" s="364"/>
      <c r="AG75" s="364"/>
      <c r="AH75" s="364"/>
      <c r="AI75" s="364"/>
      <c r="AJ75" s="364"/>
      <c r="AK75" s="364"/>
      <c r="AL75" s="364"/>
      <c r="AM75" s="364"/>
      <c r="AN75" s="364"/>
      <c r="AO75" s="364"/>
      <c r="AP75" s="364"/>
      <c r="AQ75" s="364"/>
      <c r="AR75" s="364"/>
      <c r="AS75" s="364"/>
      <c r="AT75" s="364"/>
      <c r="AU75" s="364"/>
    </row>
    <row r="76" spans="1:56" ht="12" customHeight="1" x14ac:dyDescent="0.25">
      <c r="C76" s="364"/>
      <c r="D76" s="364"/>
      <c r="E76" s="364"/>
      <c r="F76" s="364"/>
      <c r="G76" s="364"/>
      <c r="H76" s="364"/>
      <c r="I76" s="364"/>
      <c r="J76" s="364"/>
      <c r="K76" s="364"/>
      <c r="L76" s="364"/>
      <c r="M76" s="364"/>
      <c r="N76" s="364"/>
      <c r="O76" s="364"/>
      <c r="P76" s="364"/>
      <c r="Q76" s="364"/>
      <c r="R76" s="364"/>
      <c r="S76" s="364"/>
      <c r="T76" s="364"/>
      <c r="U76" s="364"/>
      <c r="V76" s="364"/>
      <c r="W76" s="364"/>
      <c r="X76" s="364"/>
      <c r="Y76" s="364"/>
      <c r="Z76" s="364"/>
      <c r="AA76" s="364"/>
      <c r="AB76" s="364"/>
      <c r="AC76" s="364"/>
      <c r="AD76" s="364"/>
      <c r="AE76" s="364"/>
      <c r="AF76" s="364"/>
      <c r="AG76" s="364"/>
      <c r="AH76" s="364"/>
      <c r="AI76" s="364"/>
      <c r="AJ76" s="364"/>
      <c r="AK76" s="364"/>
      <c r="AL76" s="364"/>
      <c r="AM76" s="364"/>
      <c r="AN76" s="364"/>
      <c r="AO76" s="364"/>
      <c r="AP76" s="364"/>
      <c r="AQ76" s="364"/>
      <c r="AR76" s="364"/>
      <c r="AS76" s="364"/>
      <c r="AT76" s="364"/>
      <c r="AU76" s="364"/>
    </row>
    <row r="77" spans="1:56" ht="12" customHeight="1" x14ac:dyDescent="0.25">
      <c r="C77" s="364"/>
      <c r="D77" s="364"/>
      <c r="E77" s="364"/>
      <c r="F77" s="364"/>
      <c r="G77" s="364"/>
      <c r="H77" s="364"/>
      <c r="I77" s="364"/>
      <c r="J77" s="364"/>
      <c r="K77" s="364"/>
      <c r="L77" s="364"/>
      <c r="M77" s="364"/>
      <c r="N77" s="364"/>
      <c r="O77" s="364"/>
      <c r="P77" s="364"/>
      <c r="Q77" s="364"/>
      <c r="R77" s="364"/>
      <c r="S77" s="364"/>
      <c r="T77" s="364"/>
      <c r="U77" s="364"/>
      <c r="V77" s="364"/>
      <c r="W77" s="364"/>
      <c r="X77" s="364"/>
      <c r="Y77" s="364"/>
      <c r="Z77" s="364"/>
      <c r="AA77" s="364"/>
      <c r="AB77" s="364"/>
      <c r="AC77" s="364"/>
      <c r="AD77" s="364"/>
      <c r="AE77" s="364"/>
      <c r="AF77" s="364"/>
      <c r="AG77" s="364"/>
      <c r="AH77" s="364"/>
      <c r="AI77" s="364"/>
      <c r="AJ77" s="364"/>
      <c r="AK77" s="364"/>
      <c r="AL77" s="364"/>
      <c r="AM77" s="364"/>
      <c r="AN77" s="364"/>
      <c r="AO77" s="364"/>
      <c r="AP77" s="364"/>
      <c r="AQ77" s="364"/>
      <c r="AR77" s="364"/>
      <c r="AS77" s="364"/>
      <c r="AT77" s="364"/>
      <c r="AU77" s="364"/>
    </row>
    <row r="78" spans="1:56" ht="12" customHeight="1" x14ac:dyDescent="0.25">
      <c r="C78" s="364"/>
      <c r="D78" s="364"/>
      <c r="E78" s="364"/>
      <c r="F78" s="364"/>
      <c r="G78" s="364"/>
      <c r="H78" s="364"/>
      <c r="I78" s="364"/>
      <c r="J78" s="364"/>
      <c r="K78" s="364"/>
      <c r="L78" s="364"/>
      <c r="M78" s="364"/>
      <c r="N78" s="364"/>
      <c r="O78" s="364"/>
      <c r="P78" s="364"/>
      <c r="Q78" s="364"/>
      <c r="R78" s="364"/>
      <c r="S78" s="364"/>
      <c r="T78" s="364"/>
      <c r="U78" s="364"/>
      <c r="V78" s="364"/>
      <c r="W78" s="364"/>
      <c r="X78" s="364"/>
      <c r="Y78" s="364"/>
      <c r="Z78" s="364"/>
      <c r="AA78" s="364"/>
      <c r="AB78" s="364"/>
      <c r="AC78" s="364"/>
      <c r="AD78" s="364"/>
      <c r="AE78" s="364"/>
      <c r="AF78" s="364"/>
      <c r="AG78" s="364"/>
      <c r="AH78" s="364"/>
      <c r="AI78" s="364"/>
      <c r="AJ78" s="364"/>
      <c r="AK78" s="364"/>
      <c r="AL78" s="364"/>
      <c r="AM78" s="364"/>
      <c r="AN78" s="364"/>
      <c r="AO78" s="364"/>
      <c r="AP78" s="364"/>
      <c r="AQ78" s="364"/>
      <c r="AR78" s="364"/>
      <c r="AS78" s="364"/>
      <c r="AT78" s="364"/>
      <c r="AU78" s="364"/>
    </row>
    <row r="79" spans="1:56" ht="12" customHeight="1" x14ac:dyDescent="0.25">
      <c r="C79" s="364"/>
      <c r="D79" s="364"/>
      <c r="E79" s="364"/>
      <c r="F79" s="364"/>
      <c r="G79" s="364"/>
      <c r="H79" s="364"/>
      <c r="I79" s="364"/>
      <c r="J79" s="364"/>
      <c r="K79" s="364"/>
      <c r="L79" s="364"/>
      <c r="M79" s="364"/>
      <c r="N79" s="364"/>
      <c r="O79" s="364"/>
      <c r="P79" s="364"/>
      <c r="Q79" s="364"/>
      <c r="R79" s="364"/>
      <c r="S79" s="364"/>
      <c r="T79" s="364"/>
      <c r="U79" s="364"/>
      <c r="V79" s="364"/>
      <c r="W79" s="364"/>
      <c r="X79" s="364"/>
      <c r="Y79" s="364"/>
      <c r="Z79" s="364"/>
      <c r="AA79" s="364"/>
      <c r="AB79" s="364"/>
      <c r="AC79" s="364"/>
      <c r="AD79" s="364"/>
      <c r="AE79" s="364"/>
      <c r="AF79" s="364"/>
      <c r="AG79" s="364"/>
      <c r="AH79" s="364"/>
      <c r="AI79" s="364"/>
      <c r="AJ79" s="364"/>
      <c r="AK79" s="364"/>
      <c r="AL79" s="364"/>
      <c r="AM79" s="364"/>
      <c r="AN79" s="364"/>
      <c r="AO79" s="364"/>
      <c r="AP79" s="364"/>
      <c r="AQ79" s="364"/>
      <c r="AR79" s="364"/>
      <c r="AS79" s="364"/>
      <c r="AT79" s="364"/>
      <c r="AU79" s="364"/>
    </row>
    <row r="80" spans="1:56" ht="12" customHeight="1" x14ac:dyDescent="0.25">
      <c r="A80" s="295" t="s">
        <v>189</v>
      </c>
      <c r="B80" s="295"/>
      <c r="C80" s="295"/>
      <c r="D80" s="295"/>
      <c r="E80" s="295"/>
      <c r="F80" s="295"/>
      <c r="G80" s="295"/>
      <c r="H80" s="295"/>
      <c r="I80" s="295"/>
      <c r="J80" s="295"/>
      <c r="K80" s="295"/>
      <c r="L80" s="295"/>
      <c r="M80" s="295"/>
      <c r="N80" s="295"/>
      <c r="O80" s="295"/>
      <c r="P80" s="295"/>
      <c r="Q80" s="295"/>
      <c r="R80" s="295"/>
      <c r="S80" s="295"/>
      <c r="T80" s="295"/>
      <c r="U80" s="295"/>
      <c r="V80" s="295"/>
      <c r="W80" s="295"/>
      <c r="X80" s="295"/>
      <c r="Y80" s="295"/>
      <c r="Z80" s="295"/>
      <c r="AA80" s="295"/>
      <c r="AB80" s="295"/>
      <c r="AC80" s="295"/>
      <c r="AD80" s="295"/>
      <c r="AE80" s="295"/>
      <c r="AF80" s="295"/>
      <c r="AG80" s="295"/>
      <c r="AH80" s="295"/>
      <c r="AI80" s="295"/>
      <c r="AJ80" s="295"/>
      <c r="AK80" s="295"/>
      <c r="AL80" s="295"/>
      <c r="AM80" s="295"/>
      <c r="AN80" s="295"/>
      <c r="AO80" s="295"/>
      <c r="AP80" s="295"/>
      <c r="AQ80" s="295"/>
      <c r="AR80" s="295"/>
      <c r="AS80" s="295"/>
      <c r="AT80" s="295"/>
      <c r="AU80" s="295"/>
      <c r="AV80" s="295"/>
    </row>
    <row r="82" spans="1:48" ht="12" customHeight="1" x14ac:dyDescent="0.25">
      <c r="A82" s="94"/>
      <c r="B82" s="94"/>
      <c r="C82" s="94"/>
      <c r="D82" s="94"/>
      <c r="E82" s="94"/>
      <c r="F82" s="94"/>
      <c r="G82" s="94"/>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291" t="s">
        <v>186</v>
      </c>
      <c r="AO82" s="291"/>
      <c r="AP82" s="291"/>
      <c r="AQ82" s="291"/>
      <c r="AR82" s="94"/>
      <c r="AS82" s="291" t="s">
        <v>190</v>
      </c>
      <c r="AT82" s="291"/>
      <c r="AU82" s="291"/>
      <c r="AV82" s="291"/>
    </row>
    <row r="83" spans="1:48" ht="12" customHeight="1" x14ac:dyDescent="0.25">
      <c r="A83" s="94"/>
      <c r="B83" s="94"/>
      <c r="C83" s="94"/>
      <c r="D83" s="94"/>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291"/>
      <c r="AO83" s="291"/>
      <c r="AP83" s="291"/>
      <c r="AQ83" s="291"/>
      <c r="AR83" s="94"/>
      <c r="AS83" s="291"/>
      <c r="AT83" s="291"/>
      <c r="AU83" s="291"/>
      <c r="AV83" s="291"/>
    </row>
    <row r="84" spans="1:48" ht="12" customHeight="1" x14ac:dyDescent="0.25">
      <c r="A84" s="94"/>
      <c r="B84" s="94"/>
      <c r="C84" s="94"/>
      <c r="D84" s="94"/>
      <c r="E84" s="94"/>
      <c r="F84" s="94"/>
      <c r="G84" s="94"/>
      <c r="H84" s="94"/>
      <c r="I84" s="94"/>
      <c r="J84" s="94"/>
      <c r="K84" s="94"/>
      <c r="L84" s="94"/>
      <c r="M84" s="94"/>
      <c r="N84" s="94"/>
      <c r="O84" s="94"/>
      <c r="P84" s="94"/>
      <c r="Q84" s="94"/>
      <c r="R84" s="94"/>
      <c r="S84" s="94"/>
      <c r="T84" s="94"/>
      <c r="U84" s="94"/>
      <c r="V84" s="94"/>
      <c r="W84" s="94"/>
      <c r="X84" s="94"/>
      <c r="Y84" s="94"/>
      <c r="Z84" s="94"/>
      <c r="AA84" s="94"/>
      <c r="AB84" s="94"/>
      <c r="AC84" s="94"/>
      <c r="AD84" s="94"/>
      <c r="AE84" s="94"/>
      <c r="AF84" s="94"/>
      <c r="AG84" s="94"/>
      <c r="AH84" s="94"/>
      <c r="AI84" s="94"/>
      <c r="AJ84" s="94"/>
      <c r="AK84" s="94"/>
      <c r="AL84" s="94"/>
      <c r="AM84" s="94"/>
      <c r="AN84" s="94"/>
      <c r="AO84" s="94"/>
      <c r="AP84" s="94"/>
      <c r="AQ84" s="94"/>
      <c r="AR84" s="94"/>
      <c r="AS84" s="94"/>
      <c r="AT84" s="94"/>
      <c r="AU84" s="94"/>
      <c r="AV84" s="94"/>
    </row>
    <row r="85" spans="1:48" ht="12" customHeight="1" x14ac:dyDescent="0.25">
      <c r="A85" s="94"/>
      <c r="B85" s="94"/>
      <c r="C85" s="94"/>
      <c r="D85" s="94"/>
      <c r="E85" s="94"/>
      <c r="F85" s="94"/>
      <c r="G85" s="94"/>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c r="AL85" s="94"/>
      <c r="AM85" s="94"/>
      <c r="AN85" s="94"/>
      <c r="AO85" s="94"/>
      <c r="AP85" s="94"/>
      <c r="AQ85" s="94"/>
      <c r="AR85" s="94"/>
      <c r="AS85" s="94"/>
      <c r="AT85" s="94"/>
      <c r="AU85" s="94"/>
      <c r="AV85" s="94"/>
    </row>
    <row r="86" spans="1:48" ht="12" customHeight="1" x14ac:dyDescent="0.25">
      <c r="A86" s="94"/>
      <c r="B86" s="94"/>
      <c r="C86" s="94"/>
      <c r="D86" s="94"/>
      <c r="E86" s="94"/>
      <c r="F86" s="94"/>
      <c r="G86" s="94"/>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94"/>
      <c r="AM86" s="94"/>
      <c r="AN86" s="94"/>
      <c r="AO86" s="94"/>
      <c r="AP86" s="94"/>
      <c r="AQ86" s="94"/>
      <c r="AR86" s="94"/>
      <c r="AS86" s="94"/>
      <c r="AT86" s="94"/>
      <c r="AU86" s="94"/>
      <c r="AV86" s="94"/>
    </row>
    <row r="87" spans="1:48" ht="12" customHeight="1" x14ac:dyDescent="0.25">
      <c r="A87" s="94"/>
      <c r="B87" s="94"/>
      <c r="C87" s="94"/>
      <c r="D87" s="94"/>
      <c r="E87" s="94"/>
      <c r="F87" s="94"/>
      <c r="G87" s="94"/>
      <c r="H87" s="94"/>
      <c r="I87" s="94"/>
      <c r="J87" s="94"/>
      <c r="K87" s="94"/>
      <c r="L87" s="94"/>
      <c r="M87" s="94"/>
      <c r="N87" s="94"/>
      <c r="O87" s="94"/>
      <c r="P87" s="94"/>
      <c r="Q87" s="94"/>
      <c r="R87" s="94"/>
      <c r="S87" s="94"/>
      <c r="T87" s="94"/>
      <c r="U87" s="94"/>
      <c r="V87" s="94"/>
      <c r="W87" s="94"/>
      <c r="X87" s="94"/>
      <c r="Y87" s="94"/>
      <c r="Z87" s="94"/>
      <c r="AA87" s="94"/>
      <c r="AB87" s="94"/>
      <c r="AC87" s="94"/>
      <c r="AD87" s="94"/>
      <c r="AE87" s="94"/>
      <c r="AF87" s="94"/>
      <c r="AG87" s="94"/>
      <c r="AH87" s="94"/>
      <c r="AI87" s="94"/>
      <c r="AJ87" s="94"/>
      <c r="AK87" s="94"/>
      <c r="AL87" s="94"/>
      <c r="AM87" s="94"/>
      <c r="AN87" s="94"/>
      <c r="AO87" s="94"/>
      <c r="AP87" s="94"/>
      <c r="AQ87" s="94"/>
      <c r="AR87" s="94"/>
      <c r="AS87" s="94"/>
      <c r="AT87" s="94"/>
      <c r="AU87" s="94"/>
      <c r="AV87" s="94"/>
    </row>
    <row r="88" spans="1:48" ht="12" customHeight="1" x14ac:dyDescent="0.25">
      <c r="A88" s="94"/>
      <c r="B88" s="94"/>
      <c r="C88" s="94"/>
      <c r="D88" s="94"/>
      <c r="E88" s="94"/>
      <c r="F88" s="94"/>
      <c r="G88" s="94"/>
      <c r="H88" s="94"/>
      <c r="I88" s="94"/>
      <c r="J88" s="94"/>
      <c r="K88" s="94"/>
      <c r="L88" s="94"/>
      <c r="M88" s="94"/>
      <c r="N88" s="94"/>
      <c r="O88" s="94"/>
      <c r="P88" s="94"/>
      <c r="Q88" s="94"/>
      <c r="R88" s="94"/>
      <c r="S88" s="94"/>
      <c r="T88" s="94"/>
      <c r="U88" s="94"/>
      <c r="V88" s="94"/>
      <c r="W88" s="94"/>
      <c r="X88" s="94"/>
      <c r="Y88" s="94"/>
      <c r="Z88" s="94"/>
      <c r="AA88" s="94"/>
      <c r="AB88" s="94"/>
      <c r="AC88" s="94"/>
      <c r="AD88" s="94"/>
      <c r="AE88" s="94"/>
      <c r="AF88" s="94"/>
      <c r="AG88" s="94"/>
      <c r="AH88" s="94"/>
      <c r="AI88" s="94"/>
      <c r="AJ88" s="94"/>
      <c r="AK88" s="94"/>
      <c r="AL88" s="94"/>
      <c r="AM88" s="94"/>
      <c r="AN88" s="94"/>
      <c r="AO88" s="94"/>
      <c r="AP88" s="94"/>
      <c r="AQ88" s="94"/>
      <c r="AR88" s="94"/>
      <c r="AS88" s="94"/>
      <c r="AT88" s="94"/>
      <c r="AU88" s="94"/>
      <c r="AV88" s="94"/>
    </row>
    <row r="89" spans="1:48" ht="12" customHeight="1" x14ac:dyDescent="0.25">
      <c r="A89" s="94"/>
      <c r="B89" s="94"/>
      <c r="C89" s="94"/>
      <c r="D89" s="94"/>
      <c r="E89" s="94"/>
      <c r="F89" s="94"/>
      <c r="G89" s="94"/>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94"/>
    </row>
    <row r="90" spans="1:48" ht="12" customHeight="1" x14ac:dyDescent="0.25">
      <c r="A90" s="94"/>
      <c r="B90" s="94"/>
      <c r="C90" s="94"/>
      <c r="D90" s="94"/>
      <c r="E90" s="94"/>
      <c r="F90" s="94"/>
      <c r="G90" s="94"/>
      <c r="H90" s="94"/>
      <c r="I90" s="94"/>
      <c r="J90" s="94"/>
      <c r="K90" s="94"/>
      <c r="L90" s="94"/>
      <c r="M90" s="94"/>
      <c r="N90" s="94"/>
      <c r="O90" s="94"/>
      <c r="P90" s="94"/>
      <c r="Q90" s="94"/>
      <c r="R90" s="94"/>
      <c r="S90" s="94"/>
      <c r="T90" s="94"/>
      <c r="U90" s="94"/>
      <c r="V90" s="94"/>
      <c r="W90" s="94"/>
      <c r="X90" s="94"/>
      <c r="Y90" s="94"/>
      <c r="Z90" s="94"/>
      <c r="AA90" s="94"/>
      <c r="AB90" s="94"/>
      <c r="AC90" s="94"/>
      <c r="AD90" s="94"/>
      <c r="AE90" s="94"/>
      <c r="AF90" s="94"/>
      <c r="AG90" s="94"/>
      <c r="AH90" s="94"/>
      <c r="AI90" s="94"/>
      <c r="AJ90" s="94"/>
      <c r="AK90" s="94"/>
      <c r="AL90" s="94"/>
      <c r="AM90" s="94"/>
      <c r="AN90" s="94"/>
      <c r="AO90" s="94"/>
      <c r="AP90" s="94"/>
      <c r="AQ90" s="94"/>
      <c r="AR90" s="94"/>
      <c r="AS90" s="94"/>
      <c r="AT90" s="94"/>
      <c r="AU90" s="94"/>
      <c r="AV90" s="94"/>
    </row>
    <row r="91" spans="1:48" ht="12" customHeight="1" x14ac:dyDescent="0.25">
      <c r="A91" s="94"/>
      <c r="B91" s="94"/>
      <c r="C91" s="94"/>
      <c r="D91" s="94"/>
      <c r="E91" s="94"/>
      <c r="F91" s="94"/>
      <c r="G91" s="94"/>
      <c r="H91" s="94"/>
      <c r="I91" s="94"/>
      <c r="J91" s="94"/>
      <c r="K91" s="94"/>
      <c r="L91" s="94"/>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row>
    <row r="92" spans="1:48" ht="12" customHeight="1" x14ac:dyDescent="0.25">
      <c r="A92" s="94"/>
      <c r="B92" s="94"/>
      <c r="C92" s="94"/>
      <c r="D92" s="94"/>
      <c r="E92" s="94"/>
      <c r="F92" s="94"/>
      <c r="G92" s="94"/>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c r="AG92" s="94"/>
      <c r="AH92" s="94"/>
      <c r="AI92" s="94"/>
      <c r="AJ92" s="94"/>
      <c r="AK92" s="94"/>
      <c r="AL92" s="94"/>
      <c r="AM92" s="94"/>
      <c r="AN92" s="94"/>
      <c r="AO92" s="94"/>
      <c r="AP92" s="94"/>
      <c r="AQ92" s="94"/>
      <c r="AR92" s="94"/>
      <c r="AS92" s="94"/>
      <c r="AT92" s="94"/>
      <c r="AU92" s="94"/>
      <c r="AV92" s="94"/>
    </row>
    <row r="93" spans="1:48" ht="12" customHeight="1" x14ac:dyDescent="0.25">
      <c r="A93" s="94"/>
      <c r="B93" s="94"/>
      <c r="C93" s="94"/>
      <c r="D93" s="94"/>
      <c r="E93" s="94"/>
      <c r="F93" s="94"/>
      <c r="G93" s="94"/>
      <c r="H93" s="94"/>
      <c r="I93" s="94"/>
      <c r="J93" s="94"/>
      <c r="K93" s="94"/>
      <c r="L93" s="94"/>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94"/>
    </row>
    <row r="94" spans="1:48" ht="12" customHeight="1" x14ac:dyDescent="0.25">
      <c r="A94" s="94"/>
      <c r="B94" s="94"/>
      <c r="C94" s="94"/>
      <c r="D94" s="94"/>
      <c r="E94" s="94"/>
      <c r="F94" s="94"/>
      <c r="G94" s="94"/>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4"/>
      <c r="AH94" s="94"/>
      <c r="AI94" s="94"/>
      <c r="AJ94" s="94"/>
      <c r="AK94" s="94"/>
      <c r="AL94" s="94"/>
      <c r="AM94" s="94"/>
      <c r="AN94" s="94"/>
      <c r="AO94" s="94"/>
      <c r="AP94" s="94"/>
      <c r="AQ94" s="94"/>
      <c r="AR94" s="94"/>
      <c r="AS94" s="94"/>
      <c r="AT94" s="94"/>
      <c r="AU94" s="94"/>
      <c r="AV94" s="94"/>
    </row>
    <row r="95" spans="1:48" ht="12" customHeight="1" x14ac:dyDescent="0.25">
      <c r="A95" s="94"/>
      <c r="B95" s="94"/>
      <c r="C95" s="94"/>
      <c r="D95" s="94"/>
      <c r="E95" s="94"/>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row>
    <row r="96" spans="1:48" ht="12" customHeight="1" x14ac:dyDescent="0.25">
      <c r="A96" s="94"/>
      <c r="B96" s="94"/>
      <c r="C96" s="94"/>
      <c r="D96" s="94"/>
      <c r="E96" s="94"/>
      <c r="F96" s="94"/>
      <c r="G96" s="94"/>
      <c r="H96" s="94"/>
      <c r="I96" s="94"/>
      <c r="J96" s="94"/>
      <c r="K96" s="94"/>
      <c r="L96" s="94"/>
      <c r="M96" s="94"/>
      <c r="N96" s="94"/>
      <c r="O96" s="94"/>
      <c r="P96" s="94"/>
      <c r="Q96" s="94"/>
      <c r="R96" s="94"/>
      <c r="S96" s="94"/>
      <c r="T96" s="94"/>
      <c r="U96" s="94"/>
      <c r="V96" s="94"/>
      <c r="W96" s="94"/>
      <c r="X96" s="94"/>
      <c r="Y96" s="94"/>
      <c r="Z96" s="94"/>
      <c r="AA96" s="94"/>
      <c r="AB96" s="94"/>
      <c r="AC96" s="94"/>
      <c r="AD96" s="94"/>
      <c r="AE96" s="94"/>
      <c r="AF96" s="94"/>
      <c r="AG96" s="94"/>
      <c r="AH96" s="94"/>
      <c r="AI96" s="94"/>
      <c r="AJ96" s="94"/>
      <c r="AK96" s="94"/>
      <c r="AL96" s="94"/>
      <c r="AM96" s="94"/>
      <c r="AN96" s="94"/>
      <c r="AO96" s="94"/>
      <c r="AP96" s="94"/>
      <c r="AQ96" s="94"/>
      <c r="AR96" s="94"/>
      <c r="AS96" s="94"/>
      <c r="AT96" s="94"/>
      <c r="AU96" s="94"/>
      <c r="AV96" s="94"/>
    </row>
    <row r="97" spans="1:48" ht="12" customHeight="1" x14ac:dyDescent="0.25">
      <c r="A97" s="94"/>
      <c r="B97" s="94"/>
      <c r="C97" s="94"/>
      <c r="D97" s="94"/>
      <c r="E97" s="94"/>
      <c r="F97" s="94"/>
      <c r="G97" s="94"/>
      <c r="H97" s="94"/>
      <c r="I97" s="94"/>
      <c r="J97" s="94"/>
      <c r="K97" s="94"/>
      <c r="L97" s="94"/>
      <c r="M97" s="94"/>
      <c r="N97" s="94"/>
      <c r="O97" s="94"/>
      <c r="P97" s="94"/>
      <c r="Q97" s="94"/>
      <c r="R97" s="94"/>
      <c r="S97" s="94"/>
      <c r="T97" s="94"/>
      <c r="U97" s="94"/>
      <c r="V97" s="94"/>
      <c r="W97" s="94"/>
      <c r="X97" s="94"/>
      <c r="Y97" s="94"/>
      <c r="Z97" s="94"/>
      <c r="AA97" s="94"/>
      <c r="AB97" s="94"/>
      <c r="AC97" s="94"/>
      <c r="AD97" s="94"/>
      <c r="AE97" s="94"/>
      <c r="AF97" s="94"/>
      <c r="AG97" s="94"/>
      <c r="AH97" s="94"/>
      <c r="AI97" s="94"/>
      <c r="AJ97" s="94"/>
      <c r="AK97" s="94"/>
      <c r="AL97" s="94"/>
      <c r="AM97" s="94"/>
      <c r="AN97" s="94"/>
      <c r="AO97" s="94"/>
      <c r="AP97" s="94"/>
      <c r="AQ97" s="94"/>
      <c r="AR97" s="94"/>
      <c r="AS97" s="94"/>
      <c r="AT97" s="94"/>
      <c r="AU97" s="94"/>
      <c r="AV97" s="94"/>
    </row>
    <row r="98" spans="1:48" ht="12" customHeight="1" x14ac:dyDescent="0.25">
      <c r="A98" s="94"/>
      <c r="B98" s="94"/>
      <c r="C98" s="94"/>
      <c r="D98" s="94"/>
      <c r="E98" s="94"/>
      <c r="F98" s="94"/>
      <c r="G98" s="94"/>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94"/>
      <c r="AV98" s="94"/>
    </row>
    <row r="99" spans="1:48" ht="12" customHeight="1" x14ac:dyDescent="0.25">
      <c r="A99" s="94"/>
      <c r="B99" s="94"/>
      <c r="C99" s="94"/>
      <c r="D99" s="94"/>
      <c r="E99" s="94"/>
      <c r="F99" s="94"/>
      <c r="G99" s="94"/>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94"/>
    </row>
    <row r="100" spans="1:48" ht="12" customHeight="1" x14ac:dyDescent="0.25">
      <c r="A100" s="94"/>
      <c r="B100" s="94"/>
      <c r="C100" s="94"/>
      <c r="D100" s="94"/>
      <c r="E100" s="94"/>
      <c r="F100" s="94"/>
      <c r="G100" s="94"/>
      <c r="H100" s="94"/>
      <c r="I100" s="94"/>
      <c r="J100" s="94"/>
      <c r="K100" s="94"/>
      <c r="L100" s="94"/>
      <c r="M100" s="94"/>
      <c r="N100" s="94"/>
      <c r="O100" s="94"/>
      <c r="P100" s="94"/>
      <c r="Q100" s="94"/>
      <c r="R100" s="94"/>
      <c r="S100" s="94"/>
      <c r="T100" s="94"/>
      <c r="U100" s="94"/>
      <c r="V100" s="94"/>
      <c r="W100" s="94"/>
      <c r="X100" s="94"/>
      <c r="Y100" s="94"/>
      <c r="Z100" s="94"/>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94"/>
    </row>
    <row r="101" spans="1:48" ht="12" customHeight="1" x14ac:dyDescent="0.25">
      <c r="A101" s="94"/>
      <c r="B101" s="94"/>
      <c r="C101" s="94"/>
      <c r="D101" s="94"/>
      <c r="E101" s="94"/>
      <c r="F101" s="94"/>
      <c r="G101" s="94"/>
      <c r="H101" s="94"/>
      <c r="I101" s="94"/>
      <c r="J101" s="94"/>
      <c r="K101" s="94"/>
      <c r="L101" s="94"/>
      <c r="M101" s="94"/>
      <c r="N101" s="94"/>
      <c r="O101" s="94"/>
      <c r="P101" s="94"/>
      <c r="Q101" s="94"/>
      <c r="R101" s="94"/>
      <c r="S101" s="94"/>
      <c r="T101" s="94"/>
      <c r="U101" s="94"/>
      <c r="V101" s="94"/>
      <c r="W101" s="94"/>
      <c r="X101" s="94"/>
      <c r="Y101" s="94"/>
      <c r="Z101" s="94"/>
      <c r="AA101" s="94"/>
      <c r="AB101" s="94"/>
      <c r="AC101" s="94"/>
      <c r="AD101" s="94"/>
      <c r="AE101" s="94"/>
      <c r="AF101" s="94"/>
      <c r="AG101" s="94"/>
      <c r="AH101" s="94"/>
      <c r="AI101" s="94"/>
      <c r="AJ101" s="94"/>
      <c r="AK101" s="94"/>
      <c r="AL101" s="94"/>
      <c r="AM101" s="94"/>
      <c r="AN101" s="94"/>
      <c r="AO101" s="94"/>
      <c r="AP101" s="94"/>
      <c r="AQ101" s="94"/>
      <c r="AR101" s="94"/>
      <c r="AS101" s="94"/>
      <c r="AT101" s="94"/>
      <c r="AU101" s="94"/>
      <c r="AV101" s="94"/>
    </row>
    <row r="102" spans="1:48" ht="12" customHeight="1" x14ac:dyDescent="0.25">
      <c r="A102" s="94"/>
      <c r="B102" s="94"/>
      <c r="C102" s="94"/>
      <c r="D102" s="94"/>
      <c r="E102" s="94"/>
      <c r="F102" s="94"/>
      <c r="G102" s="94"/>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row>
    <row r="103" spans="1:48" ht="12" customHeight="1" x14ac:dyDescent="0.25">
      <c r="A103" s="94"/>
      <c r="B103" s="94"/>
      <c r="C103" s="94"/>
      <c r="D103" s="94"/>
      <c r="E103" s="94"/>
      <c r="F103" s="94"/>
      <c r="G103" s="94"/>
      <c r="H103" s="94"/>
      <c r="I103" s="94"/>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94"/>
      <c r="AG103" s="94"/>
      <c r="AH103" s="94"/>
      <c r="AI103" s="94"/>
      <c r="AJ103" s="94"/>
      <c r="AK103" s="94"/>
      <c r="AL103" s="94"/>
      <c r="AM103" s="94"/>
      <c r="AN103" s="94"/>
      <c r="AO103" s="94"/>
      <c r="AP103" s="94"/>
      <c r="AQ103" s="94"/>
      <c r="AR103" s="94"/>
      <c r="AS103" s="94"/>
      <c r="AT103" s="94"/>
      <c r="AU103" s="94"/>
      <c r="AV103" s="94"/>
    </row>
    <row r="104" spans="1:48" ht="12" customHeight="1" x14ac:dyDescent="0.25">
      <c r="A104" s="94"/>
      <c r="B104" s="94"/>
      <c r="C104" s="94"/>
      <c r="D104" s="94"/>
      <c r="E104" s="94"/>
      <c r="F104" s="94"/>
      <c r="G104" s="94"/>
      <c r="H104" s="94"/>
      <c r="I104" s="94"/>
      <c r="J104" s="94"/>
      <c r="K104" s="94"/>
      <c r="L104" s="94"/>
      <c r="M104" s="94"/>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row>
    <row r="105" spans="1:48" ht="12" customHeight="1" x14ac:dyDescent="0.25">
      <c r="A105" s="94"/>
      <c r="B105" s="94"/>
      <c r="C105" s="94"/>
      <c r="D105" s="94"/>
      <c r="E105" s="94"/>
      <c r="F105" s="94"/>
      <c r="G105" s="94"/>
      <c r="H105" s="94"/>
      <c r="I105" s="94"/>
      <c r="J105" s="94"/>
      <c r="K105" s="94"/>
      <c r="L105" s="94"/>
      <c r="M105" s="94"/>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row>
    <row r="106" spans="1:48" ht="12" customHeight="1" x14ac:dyDescent="0.25">
      <c r="A106" s="94"/>
      <c r="B106" s="94"/>
      <c r="C106" s="94"/>
      <c r="D106" s="94"/>
      <c r="E106" s="94"/>
      <c r="F106" s="94"/>
      <c r="G106" s="94"/>
      <c r="H106" s="94"/>
      <c r="I106" s="94"/>
      <c r="J106" s="94"/>
      <c r="K106" s="94"/>
      <c r="L106" s="94"/>
      <c r="M106" s="94"/>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row>
    <row r="107" spans="1:48" ht="12" customHeight="1" x14ac:dyDescent="0.25">
      <c r="A107" s="94"/>
      <c r="B107" s="94"/>
      <c r="C107" s="94"/>
      <c r="D107" s="94"/>
      <c r="E107" s="94"/>
      <c r="F107" s="94"/>
      <c r="G107" s="94"/>
      <c r="H107" s="94"/>
      <c r="I107" s="94"/>
      <c r="J107" s="94"/>
      <c r="K107" s="94"/>
      <c r="L107" s="94"/>
      <c r="M107" s="94"/>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row>
    <row r="108" spans="1:48" ht="12" customHeight="1" x14ac:dyDescent="0.25">
      <c r="A108" s="94"/>
      <c r="B108" s="94"/>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row>
    <row r="109" spans="1:48" ht="12" customHeight="1" x14ac:dyDescent="0.25">
      <c r="A109" s="94"/>
      <c r="B109" s="94"/>
      <c r="C109" s="94"/>
      <c r="D109" s="94"/>
      <c r="E109" s="94"/>
      <c r="F109" s="94"/>
      <c r="G109" s="94"/>
      <c r="H109" s="94"/>
      <c r="I109" s="94"/>
      <c r="J109" s="94"/>
      <c r="K109" s="94"/>
      <c r="L109" s="94"/>
      <c r="M109" s="94"/>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row>
    <row r="110" spans="1:48" ht="12" customHeight="1" x14ac:dyDescent="0.25">
      <c r="A110" s="94"/>
      <c r="B110" s="94"/>
      <c r="C110" s="94"/>
      <c r="D110" s="94"/>
      <c r="E110" s="94"/>
      <c r="F110" s="94"/>
      <c r="G110" s="94"/>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row>
    <row r="111" spans="1:48" ht="12" customHeight="1" x14ac:dyDescent="0.25">
      <c r="A111" s="94"/>
      <c r="B111" s="94"/>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row>
    <row r="112" spans="1:48" ht="12" customHeight="1" x14ac:dyDescent="0.25">
      <c r="A112" s="94"/>
      <c r="B112" s="94"/>
      <c r="C112" s="94"/>
      <c r="D112" s="94"/>
      <c r="E112" s="94"/>
      <c r="F112" s="94"/>
      <c r="G112" s="94"/>
      <c r="H112" s="94"/>
      <c r="I112" s="94"/>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c r="AG112" s="94"/>
      <c r="AH112" s="94"/>
      <c r="AI112" s="94"/>
      <c r="AJ112" s="94"/>
      <c r="AK112" s="94"/>
      <c r="AL112" s="94"/>
      <c r="AM112" s="94"/>
      <c r="AN112" s="94"/>
      <c r="AO112" s="94"/>
      <c r="AP112" s="94"/>
      <c r="AQ112" s="94"/>
      <c r="AR112" s="94"/>
      <c r="AS112" s="94"/>
      <c r="AT112" s="94"/>
      <c r="AU112" s="94"/>
      <c r="AV112" s="94"/>
    </row>
    <row r="113" spans="1:48" ht="12" customHeight="1" x14ac:dyDescent="0.25">
      <c r="A113" s="94"/>
      <c r="B113" s="94"/>
      <c r="C113" s="94"/>
      <c r="D113" s="94"/>
      <c r="E113" s="94"/>
      <c r="F113" s="94"/>
      <c r="G113" s="94"/>
      <c r="H113" s="94"/>
      <c r="I113" s="94"/>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c r="AG113" s="94"/>
      <c r="AH113" s="94"/>
      <c r="AI113" s="94"/>
      <c r="AJ113" s="94"/>
      <c r="AK113" s="94"/>
      <c r="AL113" s="94"/>
      <c r="AM113" s="94"/>
      <c r="AN113" s="94"/>
      <c r="AO113" s="94"/>
      <c r="AP113" s="94"/>
      <c r="AQ113" s="94"/>
      <c r="AR113" s="94"/>
      <c r="AS113" s="94"/>
      <c r="AT113" s="94"/>
      <c r="AU113" s="94"/>
      <c r="AV113" s="94"/>
    </row>
    <row r="114" spans="1:48" ht="12" customHeight="1" x14ac:dyDescent="0.25">
      <c r="A114" s="94"/>
      <c r="B114" s="94"/>
      <c r="C114" s="94"/>
      <c r="D114" s="94"/>
      <c r="E114" s="94"/>
      <c r="F114" s="94"/>
      <c r="G114" s="94"/>
      <c r="H114" s="94"/>
      <c r="I114" s="94"/>
      <c r="J114" s="94"/>
      <c r="K114" s="94"/>
      <c r="L114" s="94"/>
      <c r="M114" s="94"/>
      <c r="N114" s="94"/>
      <c r="O114" s="94"/>
      <c r="P114" s="94"/>
      <c r="Q114" s="94"/>
      <c r="R114" s="94"/>
      <c r="S114" s="94"/>
      <c r="T114" s="94"/>
      <c r="U114" s="94"/>
      <c r="V114" s="94"/>
      <c r="W114" s="94"/>
      <c r="X114" s="94"/>
      <c r="Y114" s="94"/>
      <c r="Z114" s="94"/>
      <c r="AA114" s="94"/>
      <c r="AB114" s="94"/>
      <c r="AC114" s="94"/>
      <c r="AD114" s="94"/>
      <c r="AE114" s="94"/>
      <c r="AF114" s="94"/>
      <c r="AG114" s="94"/>
      <c r="AH114" s="94"/>
      <c r="AI114" s="94"/>
      <c r="AJ114" s="94"/>
      <c r="AK114" s="94"/>
      <c r="AL114" s="94"/>
      <c r="AM114" s="94"/>
      <c r="AN114" s="94"/>
      <c r="AO114" s="94"/>
      <c r="AP114" s="94"/>
      <c r="AQ114" s="94"/>
      <c r="AR114" s="94"/>
      <c r="AS114" s="94"/>
      <c r="AT114" s="94"/>
      <c r="AU114" s="94"/>
      <c r="AV114" s="94"/>
    </row>
    <row r="115" spans="1:48" ht="12" customHeight="1" x14ac:dyDescent="0.25">
      <c r="A115" s="94"/>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94"/>
    </row>
    <row r="116" spans="1:48" ht="12" customHeight="1" x14ac:dyDescent="0.25">
      <c r="A116" s="94"/>
      <c r="B116" s="94"/>
      <c r="C116" s="94"/>
      <c r="D116" s="94"/>
      <c r="E116" s="94"/>
      <c r="F116" s="94"/>
      <c r="G116" s="94"/>
      <c r="H116" s="94"/>
      <c r="I116" s="94"/>
      <c r="J116" s="94"/>
      <c r="K116" s="94"/>
      <c r="L116" s="94"/>
      <c r="M116" s="94"/>
      <c r="N116" s="94"/>
      <c r="O116" s="94"/>
      <c r="P116" s="94"/>
      <c r="Q116" s="94"/>
      <c r="R116" s="94"/>
      <c r="S116" s="94"/>
      <c r="T116" s="94"/>
      <c r="U116" s="94"/>
      <c r="V116" s="94"/>
      <c r="W116" s="94"/>
      <c r="X116" s="94"/>
      <c r="Y116" s="94"/>
      <c r="Z116" s="94"/>
      <c r="AA116" s="94"/>
      <c r="AB116" s="94"/>
      <c r="AC116" s="94"/>
      <c r="AD116" s="94"/>
      <c r="AE116" s="94"/>
      <c r="AF116" s="94"/>
      <c r="AG116" s="94"/>
      <c r="AH116" s="94"/>
      <c r="AI116" s="94"/>
      <c r="AJ116" s="94"/>
      <c r="AK116" s="94"/>
      <c r="AL116" s="94"/>
      <c r="AM116" s="94"/>
      <c r="AN116" s="94"/>
      <c r="AO116" s="94"/>
      <c r="AP116" s="94"/>
      <c r="AQ116" s="94"/>
      <c r="AR116" s="94"/>
      <c r="AS116" s="94"/>
      <c r="AT116" s="94"/>
      <c r="AU116" s="94"/>
      <c r="AV116" s="94"/>
    </row>
    <row r="117" spans="1:48" ht="12" customHeight="1" x14ac:dyDescent="0.25">
      <c r="A117" s="94"/>
      <c r="B117" s="94"/>
      <c r="C117" s="94"/>
      <c r="D117" s="94"/>
      <c r="E117" s="94"/>
      <c r="F117" s="94"/>
      <c r="G117" s="94"/>
      <c r="H117" s="94"/>
      <c r="I117" s="94"/>
      <c r="J117" s="94"/>
      <c r="K117" s="94"/>
      <c r="L117" s="94"/>
      <c r="M117" s="94"/>
      <c r="N117" s="94"/>
      <c r="O117" s="94"/>
      <c r="P117" s="94"/>
      <c r="Q117" s="94"/>
      <c r="R117" s="94"/>
      <c r="S117" s="94"/>
      <c r="T117" s="94"/>
      <c r="U117" s="94"/>
      <c r="V117" s="94"/>
      <c r="W117" s="94"/>
      <c r="X117" s="94"/>
      <c r="Y117" s="94"/>
      <c r="Z117" s="94"/>
      <c r="AA117" s="94"/>
      <c r="AB117" s="94"/>
      <c r="AC117" s="94"/>
      <c r="AD117" s="94"/>
      <c r="AE117" s="94"/>
      <c r="AF117" s="94"/>
      <c r="AG117" s="94"/>
      <c r="AH117" s="94"/>
      <c r="AI117" s="94"/>
      <c r="AJ117" s="94"/>
      <c r="AK117" s="94"/>
      <c r="AL117" s="94"/>
      <c r="AM117" s="94"/>
      <c r="AN117" s="94"/>
      <c r="AO117" s="94"/>
      <c r="AP117" s="94"/>
      <c r="AQ117" s="94"/>
      <c r="AR117" s="94"/>
      <c r="AS117" s="94"/>
      <c r="AT117" s="94"/>
      <c r="AU117" s="94"/>
      <c r="AV117" s="94"/>
    </row>
    <row r="118" spans="1:48" ht="12" customHeight="1" x14ac:dyDescent="0.25">
      <c r="A118" s="94"/>
      <c r="B118" s="94"/>
      <c r="C118" s="94"/>
      <c r="D118" s="94"/>
      <c r="E118" s="94"/>
      <c r="F118" s="94"/>
      <c r="G118" s="94"/>
      <c r="H118" s="94"/>
      <c r="I118" s="94"/>
      <c r="J118" s="94"/>
      <c r="K118" s="94"/>
      <c r="L118" s="94"/>
      <c r="M118" s="94"/>
      <c r="N118" s="94"/>
      <c r="O118" s="94"/>
      <c r="P118" s="94"/>
      <c r="Q118" s="94"/>
      <c r="R118" s="94"/>
      <c r="S118" s="94"/>
      <c r="T118" s="94"/>
      <c r="U118" s="94"/>
      <c r="V118" s="94"/>
      <c r="W118" s="94"/>
      <c r="X118" s="94"/>
      <c r="Y118" s="94"/>
      <c r="Z118" s="94"/>
      <c r="AA118" s="94"/>
      <c r="AB118" s="94"/>
      <c r="AC118" s="94"/>
      <c r="AD118" s="94"/>
      <c r="AE118" s="94"/>
      <c r="AF118" s="94"/>
      <c r="AG118" s="94"/>
      <c r="AH118" s="94"/>
      <c r="AI118" s="94"/>
      <c r="AJ118" s="94"/>
      <c r="AK118" s="94"/>
      <c r="AL118" s="94"/>
      <c r="AM118" s="94"/>
      <c r="AN118" s="94"/>
      <c r="AO118" s="94"/>
      <c r="AP118" s="94"/>
      <c r="AQ118" s="94"/>
      <c r="AR118" s="94"/>
      <c r="AS118" s="94"/>
      <c r="AT118" s="94"/>
      <c r="AU118" s="94"/>
      <c r="AV118" s="94"/>
    </row>
    <row r="119" spans="1:48" ht="12" customHeight="1" x14ac:dyDescent="0.25">
      <c r="A119" s="94"/>
      <c r="B119" s="94"/>
      <c r="C119" s="94"/>
      <c r="D119" s="94"/>
      <c r="E119" s="94"/>
      <c r="F119" s="94"/>
      <c r="G119" s="94"/>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row>
    <row r="120" spans="1:48" ht="12" customHeight="1" x14ac:dyDescent="0.25">
      <c r="A120" s="94"/>
      <c r="B120" s="94"/>
      <c r="C120" s="94"/>
      <c r="D120" s="94"/>
      <c r="E120" s="94"/>
      <c r="F120" s="94"/>
      <c r="G120" s="94"/>
      <c r="H120" s="94"/>
      <c r="I120" s="94"/>
      <c r="J120" s="94"/>
      <c r="K120" s="94"/>
      <c r="L120" s="94"/>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94"/>
      <c r="AJ120" s="94"/>
      <c r="AK120" s="94"/>
      <c r="AL120" s="94"/>
      <c r="AM120" s="94"/>
      <c r="AN120" s="94"/>
      <c r="AO120" s="94"/>
      <c r="AP120" s="94"/>
      <c r="AQ120" s="94"/>
      <c r="AR120" s="94"/>
      <c r="AS120" s="94"/>
      <c r="AT120" s="94"/>
      <c r="AU120" s="94"/>
      <c r="AV120" s="94"/>
    </row>
    <row r="121" spans="1:48" ht="12" customHeight="1" x14ac:dyDescent="0.25">
      <c r="A121" s="94"/>
      <c r="B121" s="94"/>
      <c r="C121" s="94"/>
      <c r="D121" s="94"/>
      <c r="E121" s="94"/>
      <c r="F121" s="94"/>
      <c r="G121" s="94"/>
      <c r="H121" s="94"/>
      <c r="I121" s="94"/>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94"/>
    </row>
    <row r="122" spans="1:48" ht="12" customHeight="1" x14ac:dyDescent="0.25">
      <c r="A122" s="94"/>
      <c r="B122" s="94"/>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row>
    <row r="123" spans="1:48" ht="12" customHeight="1" x14ac:dyDescent="0.25">
      <c r="A123" s="94"/>
      <c r="B123" s="94"/>
      <c r="C123" s="94"/>
      <c r="D123" s="94"/>
      <c r="E123" s="94"/>
      <c r="F123" s="94"/>
      <c r="G123" s="94"/>
      <c r="H123" s="94"/>
      <c r="I123" s="94"/>
      <c r="J123" s="94"/>
      <c r="K123" s="94"/>
      <c r="L123" s="94"/>
      <c r="M123" s="94"/>
      <c r="N123" s="94"/>
      <c r="O123" s="94"/>
      <c r="P123" s="94"/>
      <c r="Q123" s="94"/>
      <c r="R123" s="94"/>
      <c r="S123" s="94"/>
      <c r="T123" s="94"/>
      <c r="U123" s="94"/>
      <c r="V123" s="94"/>
      <c r="W123" s="94"/>
      <c r="X123" s="94"/>
      <c r="Y123" s="94"/>
      <c r="Z123" s="94"/>
      <c r="AA123" s="94"/>
      <c r="AB123" s="94"/>
      <c r="AC123" s="94"/>
      <c r="AD123" s="94"/>
      <c r="AE123" s="94"/>
      <c r="AF123" s="94"/>
      <c r="AG123" s="94"/>
      <c r="AH123" s="94"/>
      <c r="AI123" s="94"/>
      <c r="AJ123" s="94"/>
      <c r="AK123" s="94"/>
      <c r="AL123" s="94"/>
      <c r="AM123" s="94"/>
      <c r="AN123" s="94"/>
      <c r="AO123" s="94"/>
      <c r="AP123" s="94"/>
      <c r="AQ123" s="94"/>
      <c r="AR123" s="94"/>
      <c r="AS123" s="94"/>
      <c r="AT123" s="94"/>
      <c r="AU123" s="94"/>
      <c r="AV123" s="94"/>
    </row>
    <row r="124" spans="1:48" ht="12" customHeight="1" x14ac:dyDescent="0.25">
      <c r="A124" s="94"/>
      <c r="B124" s="94"/>
      <c r="C124" s="94"/>
      <c r="D124" s="94"/>
      <c r="E124" s="94"/>
      <c r="F124" s="94"/>
      <c r="G124" s="94"/>
      <c r="H124" s="94"/>
      <c r="I124" s="94"/>
      <c r="J124" s="94"/>
      <c r="K124" s="94"/>
      <c r="L124" s="94"/>
      <c r="M124" s="94"/>
      <c r="N124" s="94"/>
      <c r="O124" s="94"/>
      <c r="P124" s="94"/>
      <c r="Q124" s="94"/>
      <c r="R124" s="94"/>
      <c r="S124" s="94"/>
      <c r="T124" s="94"/>
      <c r="U124" s="94"/>
      <c r="V124" s="94"/>
      <c r="W124" s="94"/>
      <c r="X124" s="94"/>
      <c r="Y124" s="94"/>
      <c r="Z124" s="94"/>
      <c r="AA124" s="94"/>
      <c r="AB124" s="94"/>
      <c r="AC124" s="94"/>
      <c r="AD124" s="94"/>
      <c r="AE124" s="94"/>
      <c r="AF124" s="94"/>
      <c r="AG124" s="94"/>
      <c r="AH124" s="94"/>
      <c r="AI124" s="94"/>
      <c r="AJ124" s="94"/>
      <c r="AK124" s="94"/>
      <c r="AL124" s="94"/>
      <c r="AM124" s="94"/>
      <c r="AN124" s="94"/>
      <c r="AO124" s="94"/>
      <c r="AP124" s="94"/>
      <c r="AQ124" s="94"/>
      <c r="AR124" s="94"/>
      <c r="AS124" s="94"/>
      <c r="AT124" s="94"/>
      <c r="AU124" s="94"/>
      <c r="AV124" s="94"/>
    </row>
    <row r="125" spans="1:48" ht="12" customHeight="1" x14ac:dyDescent="0.25">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row>
    <row r="126" spans="1:48" ht="12" customHeight="1" x14ac:dyDescent="0.25">
      <c r="A126" s="94"/>
      <c r="B126" s="94"/>
      <c r="C126" s="94"/>
      <c r="D126" s="94"/>
      <c r="E126" s="94"/>
      <c r="F126" s="94"/>
      <c r="G126" s="94"/>
      <c r="H126" s="94"/>
      <c r="I126" s="94"/>
      <c r="J126" s="94"/>
      <c r="K126" s="94"/>
      <c r="L126" s="94"/>
      <c r="M126" s="94"/>
      <c r="N126" s="94"/>
      <c r="O126" s="94"/>
      <c r="P126" s="94"/>
      <c r="Q126" s="94"/>
      <c r="R126" s="94"/>
      <c r="S126" s="94"/>
      <c r="T126" s="94"/>
      <c r="U126" s="94"/>
      <c r="V126" s="94"/>
      <c r="W126" s="94"/>
      <c r="X126" s="94"/>
      <c r="Y126" s="94"/>
      <c r="Z126" s="94"/>
      <c r="AA126" s="94"/>
      <c r="AB126" s="94"/>
      <c r="AC126" s="94"/>
      <c r="AD126" s="94"/>
      <c r="AE126" s="94"/>
      <c r="AF126" s="94"/>
      <c r="AG126" s="94"/>
      <c r="AH126" s="94"/>
      <c r="AI126" s="94"/>
      <c r="AJ126" s="94"/>
      <c r="AK126" s="94"/>
      <c r="AL126" s="94"/>
      <c r="AM126" s="94"/>
      <c r="AN126" s="94"/>
      <c r="AO126" s="94"/>
      <c r="AP126" s="94"/>
      <c r="AQ126" s="94"/>
      <c r="AR126" s="94"/>
      <c r="AS126" s="94"/>
      <c r="AT126" s="94"/>
      <c r="AU126" s="94"/>
      <c r="AV126" s="94"/>
    </row>
    <row r="127" spans="1:48" ht="12" customHeight="1" x14ac:dyDescent="0.25">
      <c r="A127" s="94"/>
      <c r="B127" s="94"/>
      <c r="C127" s="94"/>
      <c r="D127" s="94"/>
      <c r="E127" s="94"/>
      <c r="F127" s="94"/>
      <c r="G127" s="94"/>
      <c r="H127" s="94"/>
      <c r="I127" s="94"/>
      <c r="J127" s="94"/>
      <c r="K127" s="94"/>
      <c r="L127" s="94"/>
      <c r="M127" s="94"/>
      <c r="N127" s="94"/>
      <c r="O127" s="94"/>
      <c r="P127" s="94"/>
      <c r="Q127" s="94"/>
      <c r="R127" s="94"/>
      <c r="S127" s="94"/>
      <c r="T127" s="94"/>
      <c r="U127" s="94"/>
      <c r="V127" s="94"/>
      <c r="W127" s="94"/>
      <c r="X127" s="94"/>
      <c r="Y127" s="94"/>
      <c r="Z127" s="94"/>
      <c r="AA127" s="94"/>
      <c r="AB127" s="94"/>
      <c r="AC127" s="94"/>
      <c r="AD127" s="94"/>
      <c r="AE127" s="94"/>
      <c r="AF127" s="94"/>
      <c r="AG127" s="94"/>
      <c r="AH127" s="94"/>
      <c r="AI127" s="94"/>
      <c r="AJ127" s="94"/>
      <c r="AK127" s="94"/>
      <c r="AL127" s="94"/>
      <c r="AM127" s="94"/>
      <c r="AN127" s="94"/>
      <c r="AO127" s="94"/>
      <c r="AP127" s="94"/>
      <c r="AQ127" s="94"/>
      <c r="AR127" s="94"/>
      <c r="AS127" s="94"/>
      <c r="AT127" s="94"/>
      <c r="AU127" s="94"/>
      <c r="AV127" s="94"/>
    </row>
    <row r="128" spans="1:48" ht="12" customHeight="1" x14ac:dyDescent="0.25">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94"/>
    </row>
    <row r="129" spans="1:48" ht="12" customHeight="1" x14ac:dyDescent="0.25">
      <c r="A129" s="94"/>
      <c r="B129" s="94"/>
      <c r="C129" s="94"/>
      <c r="D129" s="94"/>
      <c r="E129" s="94"/>
      <c r="F129" s="94"/>
      <c r="G129" s="94"/>
      <c r="H129" s="94"/>
      <c r="I129" s="94"/>
      <c r="J129" s="94"/>
      <c r="K129" s="94"/>
      <c r="L129" s="94"/>
      <c r="M129" s="94"/>
      <c r="N129" s="94"/>
      <c r="O129" s="94"/>
      <c r="P129" s="94"/>
      <c r="Q129" s="94"/>
      <c r="R129" s="94"/>
      <c r="S129" s="94"/>
      <c r="T129" s="94"/>
      <c r="U129" s="94"/>
      <c r="V129" s="94"/>
      <c r="W129" s="94"/>
      <c r="X129" s="94"/>
      <c r="Y129" s="94"/>
      <c r="Z129" s="94"/>
      <c r="AA129" s="94"/>
      <c r="AB129" s="94"/>
      <c r="AC129" s="94"/>
      <c r="AD129" s="94"/>
      <c r="AE129" s="94"/>
      <c r="AF129" s="94"/>
      <c r="AG129" s="94"/>
      <c r="AH129" s="94"/>
      <c r="AI129" s="94"/>
      <c r="AJ129" s="94"/>
      <c r="AK129" s="94"/>
      <c r="AL129" s="94"/>
      <c r="AM129" s="94"/>
      <c r="AN129" s="94"/>
      <c r="AO129" s="94"/>
      <c r="AP129" s="94"/>
      <c r="AQ129" s="94"/>
      <c r="AR129" s="94"/>
      <c r="AS129" s="94"/>
      <c r="AT129" s="94"/>
      <c r="AU129" s="94"/>
      <c r="AV129" s="94"/>
    </row>
    <row r="130" spans="1:48" ht="12" customHeight="1" x14ac:dyDescent="0.25">
      <c r="A130" s="94"/>
      <c r="B130" s="94"/>
      <c r="C130" s="94"/>
      <c r="D130" s="94"/>
      <c r="E130" s="94"/>
      <c r="F130" s="94"/>
      <c r="G130" s="94"/>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c r="AT130" s="94"/>
      <c r="AU130" s="94"/>
      <c r="AV130" s="94"/>
    </row>
    <row r="131" spans="1:48" ht="12" customHeight="1" x14ac:dyDescent="0.25">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row>
    <row r="132" spans="1:48" ht="12" customHeight="1" x14ac:dyDescent="0.25">
      <c r="A132" s="94"/>
      <c r="B132" s="94"/>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row>
    <row r="133" spans="1:48" ht="12" customHeight="1" x14ac:dyDescent="0.25">
      <c r="A133" s="94"/>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c r="AR133" s="94"/>
      <c r="AS133" s="94"/>
      <c r="AT133" s="94"/>
      <c r="AU133" s="94"/>
      <c r="AV133" s="94"/>
    </row>
    <row r="134" spans="1:48" ht="12" customHeight="1" x14ac:dyDescent="0.25">
      <c r="A134" s="94"/>
      <c r="B134" s="94"/>
      <c r="C134" s="94"/>
      <c r="D134" s="94"/>
      <c r="E134" s="94"/>
      <c r="F134" s="94"/>
      <c r="G134" s="94"/>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c r="AR134" s="94"/>
      <c r="AS134" s="94"/>
      <c r="AT134" s="94"/>
      <c r="AU134" s="94"/>
      <c r="AV134" s="94"/>
    </row>
    <row r="135" spans="1:48" ht="12" customHeight="1" x14ac:dyDescent="0.25">
      <c r="A135" s="94"/>
      <c r="B135" s="94"/>
      <c r="C135" s="94"/>
      <c r="D135" s="94"/>
      <c r="E135" s="94"/>
      <c r="F135" s="94"/>
      <c r="G135" s="94"/>
      <c r="H135" s="94"/>
      <c r="I135" s="94"/>
      <c r="J135" s="94"/>
      <c r="K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c r="AR135" s="94"/>
      <c r="AS135" s="94"/>
      <c r="AT135" s="94"/>
      <c r="AU135" s="94"/>
      <c r="AV135" s="94"/>
    </row>
    <row r="136" spans="1:48" ht="12" customHeight="1" x14ac:dyDescent="0.25">
      <c r="A136" s="94"/>
      <c r="B136" s="94"/>
      <c r="C136" s="94"/>
      <c r="D136" s="94"/>
      <c r="E136" s="94"/>
      <c r="F136" s="94"/>
      <c r="G136" s="94"/>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row>
    <row r="137" spans="1:48" ht="12" customHeight="1" x14ac:dyDescent="0.25">
      <c r="A137" s="94"/>
      <c r="B137" s="94"/>
      <c r="C137" s="94"/>
      <c r="D137" s="94"/>
      <c r="E137" s="94"/>
      <c r="F137" s="94"/>
      <c r="G137" s="94"/>
      <c r="H137" s="94"/>
      <c r="I137" s="94"/>
      <c r="J137" s="94"/>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c r="AS137" s="94"/>
      <c r="AT137" s="94"/>
      <c r="AU137" s="94"/>
      <c r="AV137" s="94"/>
    </row>
    <row r="138" spans="1:48" ht="12" customHeight="1" x14ac:dyDescent="0.25">
      <c r="A138" s="94"/>
      <c r="B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row>
    <row r="139" spans="1:48" ht="12" customHeight="1" x14ac:dyDescent="0.25">
      <c r="A139" s="94"/>
      <c r="B139" s="94"/>
      <c r="C139" s="94"/>
      <c r="D139" s="94"/>
      <c r="E139" s="94"/>
      <c r="F139" s="94"/>
      <c r="G139" s="94"/>
      <c r="H139" s="94"/>
      <c r="I139" s="94"/>
      <c r="J139" s="94"/>
      <c r="K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94"/>
    </row>
    <row r="140" spans="1:48" ht="12" customHeight="1" x14ac:dyDescent="0.25">
      <c r="A140" s="94"/>
      <c r="B140" s="94"/>
      <c r="C140" s="94"/>
      <c r="D140" s="94"/>
      <c r="E140" s="94"/>
      <c r="F140" s="94"/>
      <c r="G140" s="94"/>
      <c r="H140" s="94"/>
      <c r="I140" s="94"/>
      <c r="J140" s="94"/>
      <c r="K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c r="AR140" s="94"/>
      <c r="AS140" s="94"/>
      <c r="AT140" s="94"/>
      <c r="AU140" s="94"/>
      <c r="AV140" s="94"/>
    </row>
    <row r="141" spans="1:48" ht="12" customHeight="1" x14ac:dyDescent="0.25">
      <c r="A141" s="94"/>
      <c r="B141" s="94"/>
      <c r="C141" s="94"/>
      <c r="D141" s="94"/>
      <c r="E141" s="94"/>
      <c r="F141" s="94"/>
      <c r="G141" s="94"/>
      <c r="H141" s="94"/>
      <c r="I141" s="94"/>
      <c r="J141" s="94"/>
      <c r="K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c r="AR141" s="94"/>
      <c r="AS141" s="94"/>
      <c r="AT141" s="94"/>
      <c r="AU141" s="94"/>
      <c r="AV141" s="94"/>
    </row>
    <row r="142" spans="1:48" ht="12" customHeight="1" x14ac:dyDescent="0.25">
      <c r="A142" s="94"/>
      <c r="B142" s="94"/>
      <c r="C142" s="94"/>
      <c r="D142" s="94"/>
      <c r="E142" s="94"/>
      <c r="F142" s="94"/>
      <c r="G142" s="94"/>
      <c r="H142" s="94"/>
      <c r="I142" s="94"/>
      <c r="J142" s="94"/>
      <c r="K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c r="AR142" s="94"/>
      <c r="AS142" s="94"/>
      <c r="AT142" s="94"/>
      <c r="AU142" s="94"/>
      <c r="AV142" s="94"/>
    </row>
    <row r="143" spans="1:48" ht="12" customHeight="1" x14ac:dyDescent="0.25">
      <c r="A143" s="94"/>
      <c r="B143" s="94"/>
      <c r="C143" s="94"/>
      <c r="D143" s="94"/>
      <c r="E143" s="94"/>
      <c r="F143" s="94"/>
      <c r="G143" s="94"/>
      <c r="H143" s="94"/>
      <c r="I143" s="94"/>
      <c r="J143" s="94"/>
      <c r="K143" s="94"/>
      <c r="L143" s="94"/>
      <c r="M143" s="94"/>
      <c r="N143" s="94"/>
      <c r="O143" s="94"/>
      <c r="P143" s="94"/>
      <c r="Q143" s="94"/>
      <c r="R143" s="94"/>
      <c r="S143" s="94"/>
      <c r="T143" s="94"/>
      <c r="U143" s="94"/>
      <c r="V143" s="94"/>
      <c r="W143" s="94"/>
      <c r="X143" s="94"/>
      <c r="Y143" s="94"/>
      <c r="Z143" s="94"/>
      <c r="AA143" s="94"/>
      <c r="AB143" s="94"/>
      <c r="AC143" s="94"/>
      <c r="AD143" s="94"/>
      <c r="AE143" s="94"/>
      <c r="AF143" s="94"/>
      <c r="AG143" s="94"/>
      <c r="AH143" s="94"/>
      <c r="AI143" s="94"/>
      <c r="AJ143" s="94"/>
      <c r="AK143" s="94"/>
      <c r="AL143" s="94"/>
      <c r="AM143" s="94"/>
      <c r="AN143" s="94"/>
      <c r="AO143" s="94"/>
      <c r="AP143" s="94"/>
      <c r="AQ143" s="94"/>
      <c r="AR143" s="94"/>
      <c r="AS143" s="94"/>
      <c r="AT143" s="94"/>
      <c r="AU143" s="94"/>
      <c r="AV143" s="94"/>
    </row>
    <row r="144" spans="1:48" ht="12" customHeight="1" x14ac:dyDescent="0.25">
      <c r="A144" s="94"/>
      <c r="B144" s="94"/>
      <c r="C144" s="94"/>
      <c r="D144" s="94"/>
      <c r="E144" s="94"/>
      <c r="F144" s="94"/>
      <c r="G144" s="94"/>
      <c r="H144" s="94"/>
      <c r="I144" s="94"/>
      <c r="J144" s="94"/>
      <c r="K144" s="94"/>
      <c r="L144" s="94"/>
      <c r="M144" s="94"/>
      <c r="N144" s="94"/>
      <c r="O144" s="94"/>
      <c r="P144" s="94"/>
      <c r="Q144" s="94"/>
      <c r="R144" s="94"/>
      <c r="S144" s="94"/>
      <c r="T144" s="94"/>
      <c r="U144" s="94"/>
      <c r="V144" s="94"/>
      <c r="W144" s="94"/>
      <c r="X144" s="94"/>
      <c r="Y144" s="94"/>
      <c r="Z144" s="94"/>
      <c r="AA144" s="94"/>
      <c r="AB144" s="94"/>
      <c r="AC144" s="94"/>
      <c r="AD144" s="94"/>
      <c r="AE144" s="94"/>
      <c r="AF144" s="94"/>
      <c r="AG144" s="94"/>
      <c r="AH144" s="94"/>
      <c r="AI144" s="94"/>
      <c r="AJ144" s="94"/>
      <c r="AK144" s="94"/>
      <c r="AL144" s="94"/>
      <c r="AM144" s="94"/>
      <c r="AN144" s="94"/>
      <c r="AO144" s="94"/>
      <c r="AP144" s="94"/>
      <c r="AQ144" s="94"/>
      <c r="AR144" s="94"/>
      <c r="AS144" s="94"/>
      <c r="AT144" s="94"/>
      <c r="AU144" s="94"/>
      <c r="AV144" s="94"/>
    </row>
    <row r="145" spans="1:48" ht="12" customHeight="1" x14ac:dyDescent="0.25">
      <c r="A145" s="94"/>
      <c r="B145" s="94"/>
      <c r="C145" s="94"/>
      <c r="D145" s="94"/>
      <c r="E145" s="94"/>
      <c r="F145" s="94"/>
      <c r="G145" s="94"/>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c r="AS145" s="94"/>
      <c r="AT145" s="94"/>
      <c r="AU145" s="94"/>
      <c r="AV145" s="94"/>
    </row>
    <row r="146" spans="1:48" ht="12" customHeight="1" x14ac:dyDescent="0.25">
      <c r="A146" s="94"/>
      <c r="B146" s="94"/>
      <c r="C146" s="94"/>
      <c r="D146" s="94"/>
      <c r="E146" s="94"/>
      <c r="F146" s="94"/>
      <c r="G146" s="94"/>
      <c r="H146" s="94"/>
      <c r="I146" s="94"/>
      <c r="J146" s="94"/>
      <c r="K146" s="94"/>
      <c r="L146" s="94"/>
      <c r="M146" s="94"/>
      <c r="N146" s="94"/>
      <c r="O146" s="94"/>
      <c r="P146" s="94"/>
      <c r="Q146" s="94"/>
      <c r="R146" s="94"/>
      <c r="S146" s="94"/>
      <c r="T146" s="94"/>
      <c r="U146" s="94"/>
      <c r="V146" s="94"/>
      <c r="W146" s="94"/>
      <c r="X146" s="94"/>
      <c r="Y146" s="94"/>
      <c r="Z146" s="94"/>
      <c r="AA146" s="94"/>
      <c r="AB146" s="94"/>
      <c r="AC146" s="94"/>
      <c r="AD146" s="94"/>
      <c r="AE146" s="94"/>
      <c r="AF146" s="94"/>
      <c r="AG146" s="94"/>
      <c r="AH146" s="94"/>
      <c r="AI146" s="94"/>
      <c r="AJ146" s="94"/>
      <c r="AK146" s="94"/>
      <c r="AL146" s="94"/>
      <c r="AM146" s="94"/>
      <c r="AN146" s="94"/>
      <c r="AO146" s="94"/>
      <c r="AP146" s="94"/>
      <c r="AQ146" s="94"/>
      <c r="AR146" s="94"/>
      <c r="AS146" s="94"/>
      <c r="AT146" s="94"/>
      <c r="AU146" s="94"/>
      <c r="AV146" s="94"/>
    </row>
    <row r="147" spans="1:48" ht="12" customHeight="1" x14ac:dyDescent="0.25">
      <c r="A147" s="94"/>
      <c r="B147" s="94"/>
      <c r="C147" s="94"/>
      <c r="D147" s="94"/>
      <c r="E147" s="94"/>
      <c r="F147" s="94"/>
      <c r="G147" s="94"/>
      <c r="H147" s="94"/>
      <c r="I147" s="94"/>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94"/>
    </row>
    <row r="148" spans="1:48" ht="12" customHeight="1" x14ac:dyDescent="0.25">
      <c r="A148" s="94"/>
      <c r="B148" s="94"/>
      <c r="C148" s="94"/>
      <c r="D148" s="94"/>
      <c r="E148" s="94"/>
      <c r="F148" s="94"/>
      <c r="G148" s="94"/>
      <c r="H148" s="94"/>
      <c r="I148" s="94"/>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c r="AI148" s="94"/>
      <c r="AJ148" s="94"/>
      <c r="AK148" s="94"/>
      <c r="AL148" s="94"/>
      <c r="AM148" s="94"/>
      <c r="AN148" s="94"/>
      <c r="AO148" s="94"/>
      <c r="AP148" s="94"/>
      <c r="AQ148" s="94"/>
      <c r="AR148" s="94"/>
      <c r="AS148" s="94"/>
      <c r="AT148" s="94"/>
      <c r="AU148" s="94"/>
      <c r="AV148" s="94"/>
    </row>
    <row r="149" spans="1:48" ht="12" customHeight="1" x14ac:dyDescent="0.25">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94"/>
    </row>
    <row r="150" spans="1:48" ht="12" customHeight="1" x14ac:dyDescent="0.25">
      <c r="A150" s="94"/>
      <c r="B150" s="94"/>
      <c r="C150" s="94"/>
      <c r="D150" s="94"/>
      <c r="E150" s="94"/>
      <c r="F150" s="94"/>
      <c r="G150" s="94"/>
      <c r="H150" s="94"/>
      <c r="I150" s="94"/>
      <c r="J150" s="94"/>
      <c r="K150" s="94"/>
      <c r="L150" s="94"/>
      <c r="M150" s="94"/>
      <c r="N150" s="94"/>
      <c r="O150" s="94"/>
      <c r="P150" s="94"/>
      <c r="Q150" s="94"/>
      <c r="R150" s="94"/>
      <c r="S150" s="94"/>
      <c r="T150" s="94"/>
      <c r="U150" s="94"/>
      <c r="V150" s="94"/>
      <c r="W150" s="94"/>
      <c r="X150" s="94"/>
      <c r="Y150" s="94"/>
      <c r="Z150" s="94"/>
      <c r="AA150" s="94"/>
      <c r="AB150" s="94"/>
      <c r="AC150" s="94"/>
      <c r="AD150" s="94"/>
      <c r="AE150" s="94"/>
      <c r="AF150" s="94"/>
      <c r="AG150" s="94"/>
      <c r="AH150" s="94"/>
      <c r="AI150" s="94"/>
      <c r="AJ150" s="94"/>
      <c r="AK150" s="94"/>
      <c r="AL150" s="94"/>
      <c r="AM150" s="94"/>
      <c r="AN150" s="94"/>
      <c r="AO150" s="94"/>
      <c r="AP150" s="94"/>
      <c r="AQ150" s="94"/>
      <c r="AR150" s="94"/>
      <c r="AS150" s="94"/>
      <c r="AT150" s="94"/>
      <c r="AU150" s="94"/>
      <c r="AV150" s="94"/>
    </row>
    <row r="151" spans="1:48" ht="12" customHeight="1" x14ac:dyDescent="0.25">
      <c r="A151" s="94"/>
      <c r="B151" s="94"/>
      <c r="C151" s="94"/>
      <c r="D151" s="94"/>
      <c r="E151" s="94"/>
      <c r="F151" s="94"/>
      <c r="G151" s="94"/>
      <c r="H151" s="94"/>
      <c r="I151" s="94"/>
      <c r="J151" s="94"/>
      <c r="K151" s="94"/>
      <c r="L151" s="94"/>
      <c r="M151" s="94"/>
      <c r="N151" s="94"/>
      <c r="O151" s="94"/>
      <c r="P151" s="94"/>
      <c r="Q151" s="94"/>
      <c r="R151" s="94"/>
      <c r="S151" s="94"/>
      <c r="T151" s="94"/>
      <c r="U151" s="94"/>
      <c r="V151" s="94"/>
      <c r="W151" s="94"/>
      <c r="X151" s="94"/>
      <c r="Y151" s="94"/>
      <c r="Z151" s="94"/>
      <c r="AA151" s="94"/>
      <c r="AB151" s="94"/>
      <c r="AC151" s="94"/>
      <c r="AD151" s="94"/>
      <c r="AE151" s="94"/>
      <c r="AF151" s="94"/>
      <c r="AG151" s="94"/>
      <c r="AH151" s="94"/>
      <c r="AI151" s="94"/>
      <c r="AJ151" s="94"/>
      <c r="AK151" s="94"/>
      <c r="AL151" s="94"/>
      <c r="AM151" s="94"/>
      <c r="AN151" s="94"/>
      <c r="AO151" s="94"/>
      <c r="AP151" s="94"/>
      <c r="AQ151" s="94"/>
      <c r="AR151" s="94"/>
      <c r="AS151" s="94"/>
      <c r="AT151" s="94"/>
      <c r="AU151" s="94"/>
      <c r="AV151" s="94"/>
    </row>
    <row r="152" spans="1:48" ht="12" customHeight="1" x14ac:dyDescent="0.25">
      <c r="A152" s="94"/>
      <c r="B152" s="94"/>
      <c r="C152" s="94"/>
      <c r="D152" s="94"/>
      <c r="E152" s="94"/>
      <c r="F152" s="94"/>
      <c r="G152" s="94"/>
      <c r="H152" s="94"/>
      <c r="I152" s="94"/>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row>
    <row r="153" spans="1:48" ht="12" customHeight="1" x14ac:dyDescent="0.25">
      <c r="A153" s="94"/>
      <c r="B153" s="94"/>
      <c r="C153" s="94"/>
      <c r="D153" s="94"/>
      <c r="E153" s="94"/>
      <c r="F153" s="94"/>
      <c r="G153" s="94"/>
      <c r="H153" s="94"/>
      <c r="I153" s="94"/>
      <c r="J153" s="94"/>
      <c r="K153" s="94"/>
      <c r="L153" s="94"/>
      <c r="M153" s="94"/>
      <c r="N153" s="94"/>
      <c r="O153" s="94"/>
      <c r="P153" s="94"/>
      <c r="Q153" s="94"/>
      <c r="R153" s="94"/>
      <c r="S153" s="94"/>
      <c r="T153" s="94"/>
      <c r="U153" s="94"/>
      <c r="V153" s="94"/>
      <c r="W153" s="94"/>
      <c r="X153" s="94"/>
      <c r="Y153" s="94"/>
      <c r="Z153" s="94"/>
      <c r="AA153" s="94"/>
      <c r="AB153" s="94"/>
      <c r="AC153" s="94"/>
      <c r="AD153" s="94"/>
      <c r="AE153" s="94"/>
      <c r="AF153" s="94"/>
      <c r="AG153" s="94"/>
      <c r="AH153" s="94"/>
      <c r="AI153" s="94"/>
      <c r="AJ153" s="94"/>
      <c r="AK153" s="94"/>
      <c r="AL153" s="94"/>
      <c r="AM153" s="94"/>
      <c r="AN153" s="94"/>
      <c r="AO153" s="94"/>
      <c r="AP153" s="94"/>
      <c r="AQ153" s="94"/>
      <c r="AR153" s="94"/>
      <c r="AS153" s="94"/>
      <c r="AT153" s="94"/>
      <c r="AU153" s="94"/>
      <c r="AV153" s="94"/>
    </row>
    <row r="154" spans="1:48" ht="12" customHeight="1" x14ac:dyDescent="0.25">
      <c r="A154" s="94"/>
      <c r="B154" s="94"/>
      <c r="C154" s="94"/>
      <c r="D154" s="94"/>
      <c r="E154" s="94"/>
      <c r="F154" s="94"/>
      <c r="G154" s="94"/>
      <c r="H154" s="94"/>
      <c r="I154" s="94"/>
      <c r="J154" s="94"/>
      <c r="K154" s="94"/>
      <c r="L154" s="94"/>
      <c r="M154" s="94"/>
      <c r="N154" s="94"/>
      <c r="O154" s="94"/>
      <c r="P154" s="94"/>
      <c r="Q154" s="94"/>
      <c r="R154" s="94"/>
      <c r="S154" s="94"/>
      <c r="T154" s="94"/>
      <c r="U154" s="94"/>
      <c r="V154" s="94"/>
      <c r="W154" s="94"/>
      <c r="X154" s="94"/>
      <c r="Y154" s="94"/>
      <c r="Z154" s="94"/>
      <c r="AA154" s="94"/>
      <c r="AB154" s="94"/>
      <c r="AC154" s="94"/>
      <c r="AD154" s="94"/>
      <c r="AE154" s="94"/>
      <c r="AF154" s="94"/>
      <c r="AG154" s="94"/>
      <c r="AH154" s="94"/>
      <c r="AI154" s="94"/>
      <c r="AJ154" s="94"/>
      <c r="AK154" s="94"/>
      <c r="AL154" s="94"/>
      <c r="AM154" s="94"/>
      <c r="AN154" s="94"/>
      <c r="AO154" s="94"/>
      <c r="AP154" s="94"/>
      <c r="AQ154" s="94"/>
      <c r="AR154" s="94"/>
      <c r="AS154" s="94"/>
      <c r="AT154" s="94"/>
      <c r="AU154" s="94"/>
      <c r="AV154" s="94"/>
    </row>
    <row r="155" spans="1:48" ht="12" customHeight="1" x14ac:dyDescent="0.25">
      <c r="A155" s="94"/>
      <c r="B155" s="94"/>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row>
    <row r="156" spans="1:48" ht="12" customHeight="1" x14ac:dyDescent="0.25">
      <c r="A156" s="94"/>
      <c r="B156" s="94"/>
      <c r="C156" s="94"/>
      <c r="D156" s="94"/>
      <c r="E156" s="94"/>
      <c r="F156" s="94"/>
      <c r="G156" s="94"/>
      <c r="H156" s="94"/>
      <c r="I156" s="94"/>
      <c r="J156" s="94"/>
      <c r="K156" s="94"/>
      <c r="L156" s="94"/>
      <c r="M156" s="94"/>
      <c r="N156" s="94"/>
      <c r="O156" s="94"/>
      <c r="P156" s="94"/>
      <c r="Q156" s="94"/>
      <c r="R156" s="94"/>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row>
    <row r="157" spans="1:48" ht="12" customHeight="1" x14ac:dyDescent="0.25">
      <c r="A157" s="94"/>
      <c r="B157" s="94"/>
      <c r="C157" s="94"/>
      <c r="D157" s="94"/>
      <c r="E157" s="94"/>
      <c r="F157" s="94"/>
      <c r="G157" s="94"/>
      <c r="H157" s="94"/>
      <c r="I157" s="94"/>
      <c r="J157" s="94"/>
      <c r="K157" s="94"/>
      <c r="L157" s="94"/>
      <c r="M157" s="94"/>
      <c r="N157" s="94"/>
      <c r="O157" s="94"/>
      <c r="P157" s="94"/>
      <c r="Q157" s="94"/>
      <c r="R157" s="94"/>
      <c r="S157" s="94"/>
      <c r="T157" s="94"/>
      <c r="U157" s="94"/>
      <c r="V157" s="94"/>
      <c r="W157" s="94"/>
      <c r="X157" s="94"/>
      <c r="Y157" s="94"/>
      <c r="Z157" s="94"/>
      <c r="AA157" s="94"/>
      <c r="AB157" s="94"/>
      <c r="AC157" s="94"/>
      <c r="AD157" s="94"/>
      <c r="AE157" s="94"/>
      <c r="AF157" s="94"/>
      <c r="AG157" s="94"/>
      <c r="AH157" s="94"/>
      <c r="AI157" s="94"/>
      <c r="AJ157" s="94"/>
      <c r="AK157" s="94"/>
      <c r="AL157" s="94"/>
      <c r="AM157" s="94"/>
      <c r="AN157" s="94"/>
      <c r="AO157" s="94"/>
      <c r="AP157" s="94"/>
      <c r="AQ157" s="94"/>
      <c r="AR157" s="94"/>
      <c r="AS157" s="94"/>
      <c r="AT157" s="94"/>
      <c r="AU157" s="94"/>
      <c r="AV157" s="94"/>
    </row>
    <row r="158" spans="1:48" ht="12" customHeight="1" x14ac:dyDescent="0.25">
      <c r="A158" s="94"/>
      <c r="B158" s="94"/>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row>
    <row r="159" spans="1:48" ht="12" customHeight="1" x14ac:dyDescent="0.25">
      <c r="A159" s="94"/>
      <c r="B159" s="94"/>
      <c r="C159" s="94"/>
      <c r="D159" s="94"/>
      <c r="E159" s="94"/>
      <c r="F159" s="94"/>
      <c r="G159" s="94"/>
      <c r="H159" s="94"/>
      <c r="I159" s="94"/>
      <c r="J159" s="94"/>
      <c r="K159" s="94"/>
      <c r="L159" s="94"/>
      <c r="M159" s="94"/>
      <c r="N159" s="94"/>
      <c r="O159" s="94"/>
      <c r="P159" s="94"/>
      <c r="Q159" s="94"/>
      <c r="R159" s="94"/>
      <c r="S159" s="94"/>
      <c r="T159" s="94"/>
      <c r="U159" s="94"/>
      <c r="V159" s="94"/>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row>
    <row r="160" spans="1:48" ht="12" customHeight="1" x14ac:dyDescent="0.25">
      <c r="A160" s="94"/>
      <c r="B160" s="94"/>
      <c r="C160" s="94"/>
      <c r="D160" s="94"/>
      <c r="E160" s="94"/>
      <c r="F160" s="94"/>
      <c r="G160" s="94"/>
      <c r="H160" s="94"/>
      <c r="I160" s="94"/>
      <c r="J160" s="94"/>
      <c r="K160" s="94"/>
      <c r="L160" s="94"/>
      <c r="M160" s="94"/>
      <c r="N160" s="94"/>
      <c r="O160" s="94"/>
      <c r="P160" s="94"/>
      <c r="Q160" s="94"/>
      <c r="R160" s="94"/>
      <c r="S160" s="94"/>
      <c r="T160" s="94"/>
      <c r="U160" s="94"/>
      <c r="V160" s="94"/>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94"/>
    </row>
    <row r="161" spans="1:48" ht="12" customHeight="1" x14ac:dyDescent="0.25">
      <c r="A161" s="94"/>
      <c r="B161" s="94"/>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row>
    <row r="162" spans="1:48" ht="12" customHeight="1" x14ac:dyDescent="0.25">
      <c r="A162" s="94"/>
      <c r="B162" s="94"/>
      <c r="C162" s="94"/>
      <c r="D162" s="94"/>
      <c r="E162" s="94"/>
      <c r="F162" s="94"/>
      <c r="G162" s="94"/>
      <c r="H162" s="94"/>
      <c r="I162" s="94"/>
      <c r="J162" s="94"/>
      <c r="K162" s="94"/>
      <c r="L162" s="94"/>
      <c r="M162" s="94"/>
      <c r="N162" s="94"/>
      <c r="O162" s="94"/>
      <c r="P162" s="94"/>
      <c r="Q162" s="94"/>
      <c r="R162" s="94"/>
      <c r="S162" s="94"/>
      <c r="T162" s="94"/>
      <c r="U162" s="94"/>
      <c r="V162" s="94"/>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94"/>
    </row>
    <row r="163" spans="1:48" ht="12" customHeight="1" x14ac:dyDescent="0.25">
      <c r="A163" s="94"/>
      <c r="B163" s="94"/>
      <c r="C163" s="94"/>
      <c r="D163" s="94"/>
      <c r="E163" s="94"/>
      <c r="F163" s="94"/>
      <c r="G163" s="94"/>
      <c r="H163" s="94"/>
      <c r="I163" s="94"/>
      <c r="J163" s="94"/>
      <c r="K163" s="94"/>
      <c r="L163" s="94"/>
      <c r="M163" s="94"/>
      <c r="N163" s="94"/>
      <c r="O163" s="94"/>
      <c r="P163" s="94"/>
      <c r="Q163" s="94"/>
      <c r="R163" s="94"/>
      <c r="S163" s="94"/>
      <c r="T163" s="94"/>
      <c r="U163" s="94"/>
      <c r="V163" s="94"/>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row>
    <row r="164" spans="1:48" ht="12" customHeight="1" x14ac:dyDescent="0.25">
      <c r="A164" s="94"/>
      <c r="B164" s="94"/>
      <c r="C164" s="94"/>
      <c r="D164" s="94"/>
      <c r="E164" s="94"/>
      <c r="F164" s="94"/>
      <c r="G164" s="94"/>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row>
    <row r="165" spans="1:48" ht="12" customHeight="1" x14ac:dyDescent="0.25">
      <c r="A165" s="94"/>
      <c r="B165" s="94"/>
      <c r="C165" s="94"/>
      <c r="D165" s="94"/>
      <c r="E165" s="94"/>
      <c r="F165" s="94"/>
      <c r="G165" s="94"/>
      <c r="H165" s="94"/>
      <c r="I165" s="94"/>
      <c r="J165" s="94"/>
      <c r="K165" s="94"/>
      <c r="L165" s="94"/>
      <c r="M165" s="94"/>
      <c r="N165" s="94"/>
      <c r="O165" s="94"/>
      <c r="P165" s="94"/>
      <c r="Q165" s="94"/>
      <c r="R165" s="94"/>
      <c r="S165" s="94"/>
      <c r="T165" s="94"/>
      <c r="U165" s="94"/>
      <c r="V165" s="94"/>
      <c r="W165" s="94"/>
      <c r="X165" s="94"/>
      <c r="Y165" s="94"/>
      <c r="Z165" s="94"/>
      <c r="AA165" s="94"/>
      <c r="AB165" s="94"/>
      <c r="AC165" s="94"/>
      <c r="AD165" s="94"/>
      <c r="AE165" s="94"/>
      <c r="AF165" s="94"/>
      <c r="AG165" s="94"/>
      <c r="AH165" s="94"/>
      <c r="AI165" s="94"/>
      <c r="AJ165" s="94"/>
      <c r="AK165" s="94"/>
      <c r="AL165" s="94"/>
      <c r="AM165" s="94"/>
      <c r="AN165" s="94"/>
      <c r="AO165" s="94"/>
      <c r="AP165" s="94"/>
      <c r="AQ165" s="94"/>
      <c r="AR165" s="94"/>
      <c r="AS165" s="94"/>
      <c r="AT165" s="94"/>
      <c r="AU165" s="94"/>
      <c r="AV165" s="94"/>
    </row>
    <row r="166" spans="1:48" ht="12" customHeight="1" x14ac:dyDescent="0.25">
      <c r="A166" s="94"/>
      <c r="B166" s="94"/>
      <c r="C166" s="94"/>
      <c r="D166" s="94"/>
      <c r="E166" s="94"/>
      <c r="F166" s="94"/>
      <c r="G166" s="94"/>
      <c r="H166" s="94"/>
      <c r="I166" s="94"/>
      <c r="J166" s="94"/>
      <c r="K166" s="94"/>
      <c r="L166" s="94"/>
      <c r="M166" s="94"/>
      <c r="N166" s="94"/>
      <c r="O166" s="94"/>
      <c r="P166" s="94"/>
      <c r="Q166" s="94"/>
      <c r="R166" s="94"/>
      <c r="S166" s="94"/>
      <c r="T166" s="94"/>
      <c r="U166" s="94"/>
      <c r="V166" s="94"/>
      <c r="W166" s="94"/>
      <c r="X166" s="94"/>
      <c r="Y166" s="94"/>
      <c r="Z166" s="94"/>
      <c r="AA166" s="94"/>
      <c r="AB166" s="94"/>
      <c r="AC166" s="94"/>
      <c r="AD166" s="94"/>
      <c r="AE166" s="94"/>
      <c r="AF166" s="94"/>
      <c r="AG166" s="94"/>
      <c r="AH166" s="94"/>
      <c r="AI166" s="94"/>
      <c r="AJ166" s="94"/>
      <c r="AK166" s="94"/>
      <c r="AL166" s="94"/>
      <c r="AM166" s="94"/>
      <c r="AN166" s="94"/>
      <c r="AO166" s="94"/>
      <c r="AP166" s="94"/>
      <c r="AQ166" s="94"/>
      <c r="AR166" s="94"/>
      <c r="AS166" s="94"/>
      <c r="AT166" s="94"/>
      <c r="AU166" s="94"/>
      <c r="AV166" s="94"/>
    </row>
    <row r="167" spans="1:48" ht="12" customHeight="1" x14ac:dyDescent="0.25">
      <c r="A167" s="94"/>
      <c r="B167" s="94"/>
      <c r="C167" s="94"/>
      <c r="D167" s="94"/>
      <c r="E167" s="94"/>
      <c r="F167" s="94"/>
      <c r="G167" s="94"/>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c r="AG167" s="94"/>
      <c r="AH167" s="94"/>
      <c r="AI167" s="94"/>
      <c r="AJ167" s="94"/>
      <c r="AK167" s="94"/>
      <c r="AL167" s="94"/>
      <c r="AM167" s="94"/>
      <c r="AN167" s="94"/>
      <c r="AO167" s="94"/>
      <c r="AP167" s="94"/>
      <c r="AQ167" s="94"/>
      <c r="AR167" s="94"/>
      <c r="AS167" s="94"/>
      <c r="AT167" s="94"/>
      <c r="AU167" s="94"/>
      <c r="AV167" s="94"/>
    </row>
    <row r="168" spans="1:48" ht="12" customHeight="1" x14ac:dyDescent="0.25">
      <c r="A168" s="94"/>
      <c r="B168" s="94"/>
      <c r="C168" s="94"/>
      <c r="D168" s="94"/>
      <c r="E168" s="94"/>
      <c r="F168" s="94"/>
      <c r="G168" s="94"/>
      <c r="H168" s="94"/>
      <c r="I168" s="94"/>
      <c r="J168" s="94"/>
      <c r="K168" s="94"/>
      <c r="L168" s="94"/>
      <c r="M168" s="94"/>
      <c r="N168" s="94"/>
      <c r="O168" s="94"/>
      <c r="P168" s="94"/>
      <c r="Q168" s="94"/>
      <c r="R168" s="94"/>
      <c r="S168" s="94"/>
      <c r="T168" s="94"/>
      <c r="U168" s="94"/>
      <c r="V168" s="94"/>
      <c r="W168" s="94"/>
      <c r="X168" s="94"/>
      <c r="Y168" s="94"/>
      <c r="Z168" s="94"/>
      <c r="AA168" s="94"/>
      <c r="AB168" s="94"/>
      <c r="AC168" s="94"/>
      <c r="AD168" s="94"/>
      <c r="AE168" s="94"/>
      <c r="AF168" s="94"/>
      <c r="AG168" s="94"/>
      <c r="AH168" s="94"/>
      <c r="AI168" s="94"/>
      <c r="AJ168" s="94"/>
      <c r="AK168" s="94"/>
      <c r="AL168" s="94"/>
      <c r="AM168" s="94"/>
      <c r="AN168" s="94"/>
      <c r="AO168" s="94"/>
      <c r="AP168" s="94"/>
      <c r="AQ168" s="94"/>
      <c r="AR168" s="94"/>
      <c r="AS168" s="94"/>
      <c r="AT168" s="94"/>
      <c r="AU168" s="94"/>
      <c r="AV168" s="94"/>
    </row>
    <row r="169" spans="1:48" ht="12" customHeight="1" x14ac:dyDescent="0.25">
      <c r="A169" s="94"/>
      <c r="B169" s="94"/>
      <c r="C169" s="94"/>
      <c r="D169" s="94"/>
      <c r="E169" s="94"/>
      <c r="F169" s="94"/>
      <c r="G169" s="94"/>
      <c r="H169" s="94"/>
      <c r="I169" s="94"/>
      <c r="J169" s="94"/>
      <c r="K169" s="94"/>
      <c r="L169" s="94"/>
      <c r="M169" s="94"/>
      <c r="N169" s="94"/>
      <c r="O169" s="94"/>
      <c r="P169" s="94"/>
      <c r="Q169" s="94"/>
      <c r="R169" s="94"/>
      <c r="S169" s="94"/>
      <c r="T169" s="94"/>
      <c r="U169" s="94"/>
      <c r="V169" s="94"/>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94"/>
    </row>
    <row r="170" spans="1:48" ht="12" customHeight="1" x14ac:dyDescent="0.25">
      <c r="A170" s="94"/>
      <c r="B170" s="94"/>
      <c r="C170" s="94"/>
      <c r="D170" s="94"/>
      <c r="E170" s="94"/>
      <c r="F170" s="94"/>
      <c r="G170" s="94"/>
      <c r="H170" s="94"/>
      <c r="I170" s="94"/>
      <c r="J170" s="94"/>
      <c r="K170" s="94"/>
      <c r="L170" s="94"/>
      <c r="M170" s="94"/>
      <c r="N170" s="94"/>
      <c r="O170" s="94"/>
      <c r="P170" s="94"/>
      <c r="Q170" s="94"/>
      <c r="R170" s="94"/>
      <c r="S170" s="94"/>
      <c r="T170" s="94"/>
      <c r="U170" s="94"/>
      <c r="V170" s="94"/>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row>
    <row r="171" spans="1:48" ht="12" customHeight="1" x14ac:dyDescent="0.25">
      <c r="A171" s="94"/>
      <c r="B171" s="94"/>
      <c r="C171" s="94"/>
      <c r="D171" s="94"/>
      <c r="E171" s="94"/>
      <c r="F171" s="94"/>
      <c r="G171" s="94"/>
      <c r="H171" s="94"/>
      <c r="I171" s="94"/>
      <c r="J171" s="94"/>
      <c r="K171" s="94"/>
      <c r="L171" s="94"/>
      <c r="M171" s="94"/>
      <c r="N171" s="94"/>
      <c r="O171" s="94"/>
      <c r="P171" s="94"/>
      <c r="Q171" s="94"/>
      <c r="R171" s="94"/>
      <c r="S171" s="94"/>
      <c r="T171" s="94"/>
      <c r="U171" s="94"/>
      <c r="V171" s="94"/>
      <c r="W171" s="94"/>
      <c r="X171" s="94"/>
      <c r="Y171" s="94"/>
      <c r="Z171" s="94"/>
      <c r="AA171" s="94"/>
      <c r="AB171" s="94"/>
      <c r="AC171" s="94"/>
      <c r="AD171" s="94"/>
      <c r="AE171" s="94"/>
      <c r="AF171" s="94"/>
      <c r="AG171" s="94"/>
      <c r="AH171" s="94"/>
      <c r="AI171" s="94"/>
      <c r="AJ171" s="94"/>
      <c r="AK171" s="94"/>
      <c r="AL171" s="94"/>
      <c r="AM171" s="94"/>
      <c r="AN171" s="94"/>
      <c r="AO171" s="94"/>
      <c r="AP171" s="94"/>
      <c r="AQ171" s="94"/>
      <c r="AR171" s="94"/>
      <c r="AS171" s="94"/>
      <c r="AT171" s="94"/>
      <c r="AU171" s="94"/>
      <c r="AV171" s="94"/>
    </row>
    <row r="172" spans="1:48" ht="12" customHeight="1" x14ac:dyDescent="0.25">
      <c r="A172" s="94"/>
      <c r="B172" s="94"/>
      <c r="C172" s="94"/>
      <c r="D172" s="94"/>
      <c r="E172" s="94"/>
      <c r="F172" s="94"/>
      <c r="G172" s="94"/>
      <c r="H172" s="94"/>
      <c r="I172" s="94"/>
      <c r="J172" s="94"/>
      <c r="K172" s="94"/>
      <c r="L172" s="94"/>
      <c r="M172" s="94"/>
      <c r="N172" s="94"/>
      <c r="O172" s="94"/>
      <c r="P172" s="94"/>
      <c r="Q172" s="94"/>
      <c r="R172" s="94"/>
      <c r="S172" s="94"/>
      <c r="T172" s="94"/>
      <c r="U172" s="94"/>
      <c r="V172" s="94"/>
      <c r="W172" s="94"/>
      <c r="X172" s="94"/>
      <c r="Y172" s="94"/>
      <c r="Z172" s="94"/>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row>
    <row r="173" spans="1:48" ht="12" customHeight="1" x14ac:dyDescent="0.25">
      <c r="A173" s="94"/>
      <c r="B173" s="94"/>
      <c r="C173" s="94"/>
      <c r="D173" s="94"/>
      <c r="E173" s="94"/>
      <c r="F173" s="94"/>
      <c r="G173" s="94"/>
      <c r="H173" s="94"/>
      <c r="I173" s="94"/>
      <c r="J173" s="94"/>
      <c r="K173" s="94"/>
      <c r="L173" s="94"/>
      <c r="M173" s="94"/>
      <c r="N173" s="94"/>
      <c r="O173" s="94"/>
      <c r="P173" s="94"/>
      <c r="Q173" s="94"/>
      <c r="R173" s="94"/>
      <c r="S173" s="94"/>
      <c r="T173" s="94"/>
      <c r="U173" s="94"/>
      <c r="V173" s="94"/>
      <c r="W173" s="94"/>
      <c r="X173" s="94"/>
      <c r="Y173" s="94"/>
      <c r="Z173" s="94"/>
      <c r="AA173" s="94"/>
      <c r="AB173" s="94"/>
      <c r="AC173" s="94"/>
      <c r="AD173" s="94"/>
      <c r="AE173" s="94"/>
      <c r="AF173" s="94"/>
      <c r="AG173" s="94"/>
      <c r="AH173" s="94"/>
      <c r="AI173" s="94"/>
      <c r="AJ173" s="94"/>
      <c r="AK173" s="94"/>
      <c r="AL173" s="94"/>
      <c r="AM173" s="94"/>
      <c r="AN173" s="94"/>
      <c r="AO173" s="94"/>
      <c r="AP173" s="94"/>
      <c r="AQ173" s="94"/>
      <c r="AR173" s="94"/>
      <c r="AS173" s="94"/>
      <c r="AT173" s="94"/>
      <c r="AU173" s="94"/>
      <c r="AV173" s="94"/>
    </row>
    <row r="174" spans="1:48" ht="12" customHeight="1" x14ac:dyDescent="0.25">
      <c r="A174" s="94"/>
      <c r="B174" s="94"/>
      <c r="C174" s="94"/>
      <c r="D174" s="94"/>
      <c r="E174" s="94"/>
      <c r="F174" s="94"/>
      <c r="G174" s="94"/>
      <c r="H174" s="94"/>
      <c r="I174" s="94"/>
      <c r="J174" s="94"/>
      <c r="K174" s="94"/>
      <c r="L174" s="94"/>
      <c r="M174" s="94"/>
      <c r="N174" s="94"/>
      <c r="O174" s="94"/>
      <c r="P174" s="94"/>
      <c r="Q174" s="94"/>
      <c r="R174" s="94"/>
      <c r="S174" s="94"/>
      <c r="T174" s="94"/>
      <c r="U174" s="94"/>
      <c r="V174" s="94"/>
      <c r="W174" s="94"/>
      <c r="X174" s="94"/>
      <c r="Y174" s="94"/>
      <c r="Z174" s="94"/>
      <c r="AA174" s="94"/>
      <c r="AB174" s="94"/>
      <c r="AC174" s="94"/>
      <c r="AD174" s="94"/>
      <c r="AE174" s="94"/>
      <c r="AF174" s="94"/>
      <c r="AG174" s="94"/>
      <c r="AH174" s="94"/>
      <c r="AI174" s="94"/>
      <c r="AJ174" s="94"/>
      <c r="AK174" s="94"/>
      <c r="AL174" s="94"/>
      <c r="AM174" s="94"/>
      <c r="AN174" s="94"/>
      <c r="AO174" s="94"/>
      <c r="AP174" s="94"/>
      <c r="AQ174" s="94"/>
      <c r="AR174" s="94"/>
      <c r="AS174" s="94"/>
      <c r="AT174" s="94"/>
      <c r="AU174" s="94"/>
      <c r="AV174" s="94"/>
    </row>
    <row r="175" spans="1:48" ht="12" customHeight="1" x14ac:dyDescent="0.25">
      <c r="A175" s="94"/>
      <c r="B175" s="94"/>
      <c r="C175" s="94"/>
      <c r="D175" s="94"/>
      <c r="E175" s="94"/>
      <c r="F175" s="94"/>
      <c r="G175" s="94"/>
      <c r="H175" s="94"/>
      <c r="I175" s="94"/>
      <c r="J175" s="94"/>
      <c r="K175" s="94"/>
      <c r="L175" s="94"/>
      <c r="M175" s="94"/>
      <c r="N175" s="94"/>
      <c r="O175" s="94"/>
      <c r="P175" s="94"/>
      <c r="Q175" s="94"/>
      <c r="R175" s="94"/>
      <c r="S175" s="94"/>
      <c r="T175" s="94"/>
      <c r="U175" s="94"/>
      <c r="V175" s="94"/>
      <c r="W175" s="94"/>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row>
    <row r="176" spans="1:48" ht="12" customHeight="1" x14ac:dyDescent="0.25">
      <c r="A176" s="94"/>
      <c r="B176" s="94"/>
      <c r="C176" s="94"/>
      <c r="D176" s="94"/>
      <c r="E176" s="94"/>
      <c r="F176" s="94"/>
      <c r="G176" s="94"/>
      <c r="H176" s="94"/>
      <c r="I176" s="94"/>
      <c r="J176" s="94"/>
      <c r="K176" s="94"/>
      <c r="L176" s="94"/>
      <c r="M176" s="94"/>
      <c r="N176" s="94"/>
      <c r="O176" s="94"/>
      <c r="P176" s="94"/>
      <c r="Q176" s="94"/>
      <c r="R176" s="94"/>
      <c r="S176" s="94"/>
      <c r="T176" s="94"/>
      <c r="U176" s="94"/>
      <c r="V176" s="94"/>
      <c r="W176" s="94"/>
      <c r="X176" s="94"/>
      <c r="Y176" s="94"/>
      <c r="Z176" s="94"/>
      <c r="AA176" s="94"/>
      <c r="AB176" s="94"/>
      <c r="AC176" s="94"/>
      <c r="AD176" s="94"/>
      <c r="AE176" s="94"/>
      <c r="AF176" s="94"/>
      <c r="AG176" s="94"/>
      <c r="AH176" s="94"/>
      <c r="AI176" s="94"/>
      <c r="AJ176" s="94"/>
      <c r="AK176" s="94"/>
      <c r="AL176" s="94"/>
      <c r="AM176" s="94"/>
      <c r="AN176" s="94"/>
      <c r="AO176" s="94"/>
      <c r="AP176" s="94"/>
      <c r="AQ176" s="94"/>
      <c r="AR176" s="94"/>
      <c r="AS176" s="94"/>
      <c r="AT176" s="94"/>
      <c r="AU176" s="94"/>
      <c r="AV176" s="94"/>
    </row>
    <row r="177" spans="1:48" ht="12" customHeight="1" x14ac:dyDescent="0.25">
      <c r="A177" s="94"/>
      <c r="B177" s="94"/>
      <c r="C177" s="94"/>
      <c r="D177" s="94"/>
      <c r="E177" s="94"/>
      <c r="F177" s="94"/>
      <c r="G177" s="94"/>
      <c r="H177" s="94"/>
      <c r="I177" s="94"/>
      <c r="J177" s="94"/>
      <c r="K177" s="94"/>
      <c r="L177" s="94"/>
      <c r="M177" s="94"/>
      <c r="N177" s="94"/>
      <c r="O177" s="94"/>
      <c r="P177" s="94"/>
      <c r="Q177" s="94"/>
      <c r="R177" s="94"/>
      <c r="S177" s="94"/>
      <c r="T177" s="94"/>
      <c r="U177" s="94"/>
      <c r="V177" s="94"/>
      <c r="W177" s="94"/>
      <c r="X177" s="94"/>
      <c r="Y177" s="94"/>
      <c r="Z177" s="94"/>
      <c r="AA177" s="94"/>
      <c r="AB177" s="94"/>
      <c r="AC177" s="94"/>
      <c r="AD177" s="94"/>
      <c r="AE177" s="94"/>
      <c r="AF177" s="94"/>
      <c r="AG177" s="94"/>
      <c r="AH177" s="94"/>
      <c r="AI177" s="94"/>
      <c r="AJ177" s="94"/>
      <c r="AK177" s="94"/>
      <c r="AL177" s="94"/>
      <c r="AM177" s="94"/>
      <c r="AN177" s="94"/>
      <c r="AO177" s="94"/>
      <c r="AP177" s="94"/>
      <c r="AQ177" s="94"/>
      <c r="AR177" s="94"/>
      <c r="AS177" s="94"/>
      <c r="AT177" s="94"/>
      <c r="AU177" s="94"/>
      <c r="AV177" s="94"/>
    </row>
    <row r="178" spans="1:48" ht="12" customHeight="1" x14ac:dyDescent="0.25">
      <c r="A178" s="94"/>
      <c r="B178" s="94"/>
      <c r="C178" s="94"/>
      <c r="D178" s="94"/>
      <c r="E178" s="94"/>
      <c r="F178" s="94"/>
      <c r="G178" s="94"/>
      <c r="H178" s="94"/>
      <c r="I178" s="94"/>
      <c r="J178" s="94"/>
      <c r="K178" s="94"/>
      <c r="L178" s="94"/>
      <c r="M178" s="94"/>
      <c r="N178" s="94"/>
      <c r="O178" s="94"/>
      <c r="P178" s="94"/>
      <c r="Q178" s="94"/>
      <c r="R178" s="94"/>
      <c r="S178" s="94"/>
      <c r="T178" s="94"/>
      <c r="U178" s="94"/>
      <c r="V178" s="94"/>
      <c r="W178" s="94"/>
      <c r="X178" s="94"/>
      <c r="Y178" s="94"/>
      <c r="Z178" s="94"/>
      <c r="AA178" s="94"/>
      <c r="AB178" s="94"/>
      <c r="AC178" s="94"/>
      <c r="AD178" s="94"/>
      <c r="AE178" s="94"/>
      <c r="AF178" s="94"/>
      <c r="AG178" s="94"/>
      <c r="AH178" s="94"/>
      <c r="AI178" s="94"/>
      <c r="AJ178" s="94"/>
      <c r="AK178" s="94"/>
      <c r="AL178" s="94"/>
      <c r="AM178" s="94"/>
      <c r="AN178" s="94"/>
      <c r="AO178" s="94"/>
      <c r="AP178" s="94"/>
      <c r="AQ178" s="94"/>
      <c r="AR178" s="94"/>
      <c r="AS178" s="94"/>
      <c r="AT178" s="94"/>
      <c r="AU178" s="94"/>
      <c r="AV178" s="94"/>
    </row>
    <row r="179" spans="1:48" ht="12" customHeight="1" x14ac:dyDescent="0.25">
      <c r="A179" s="94"/>
      <c r="B179" s="94"/>
      <c r="C179" s="94"/>
      <c r="D179" s="94"/>
      <c r="E179" s="94"/>
      <c r="F179" s="94"/>
      <c r="G179" s="94"/>
      <c r="H179" s="94"/>
      <c r="I179" s="94"/>
      <c r="J179" s="94"/>
      <c r="K179" s="94"/>
      <c r="L179" s="94"/>
      <c r="M179" s="94"/>
      <c r="N179" s="94"/>
      <c r="O179" s="94"/>
      <c r="P179" s="94"/>
      <c r="Q179" s="94"/>
      <c r="R179" s="94"/>
      <c r="S179" s="94"/>
      <c r="T179" s="94"/>
      <c r="U179" s="94"/>
      <c r="V179" s="94"/>
      <c r="W179" s="94"/>
      <c r="X179" s="94"/>
      <c r="Y179" s="94"/>
      <c r="Z179" s="94"/>
      <c r="AA179" s="94"/>
      <c r="AB179" s="94"/>
      <c r="AC179" s="94"/>
      <c r="AD179" s="94"/>
      <c r="AE179" s="94"/>
      <c r="AF179" s="94"/>
      <c r="AG179" s="94"/>
      <c r="AH179" s="94"/>
      <c r="AI179" s="94"/>
      <c r="AJ179" s="94"/>
      <c r="AK179" s="94"/>
      <c r="AL179" s="94"/>
      <c r="AM179" s="94"/>
      <c r="AN179" s="94"/>
      <c r="AO179" s="94"/>
      <c r="AP179" s="94"/>
      <c r="AQ179" s="94"/>
      <c r="AR179" s="94"/>
      <c r="AS179" s="94"/>
      <c r="AT179" s="94"/>
      <c r="AU179" s="94"/>
      <c r="AV179" s="94"/>
    </row>
    <row r="180" spans="1:48" ht="12" customHeight="1" x14ac:dyDescent="0.25">
      <c r="A180" s="94"/>
      <c r="B180" s="94"/>
      <c r="C180" s="94"/>
      <c r="D180" s="94"/>
      <c r="E180" s="94"/>
      <c r="F180" s="94"/>
      <c r="G180" s="94"/>
      <c r="H180" s="94"/>
      <c r="I180" s="94"/>
      <c r="J180" s="94"/>
      <c r="K180" s="94"/>
      <c r="L180" s="94"/>
      <c r="M180" s="94"/>
      <c r="N180" s="94"/>
      <c r="O180" s="94"/>
      <c r="P180" s="94"/>
      <c r="Q180" s="94"/>
      <c r="R180" s="94"/>
      <c r="S180" s="94"/>
      <c r="T180" s="94"/>
      <c r="U180" s="94"/>
      <c r="V180" s="94"/>
      <c r="W180" s="94"/>
      <c r="X180" s="94"/>
      <c r="Y180" s="94"/>
      <c r="Z180" s="94"/>
      <c r="AA180" s="94"/>
      <c r="AB180" s="94"/>
      <c r="AC180" s="94"/>
      <c r="AD180" s="94"/>
      <c r="AE180" s="94"/>
      <c r="AF180" s="94"/>
      <c r="AG180" s="94"/>
      <c r="AH180" s="94"/>
      <c r="AI180" s="94"/>
      <c r="AJ180" s="94"/>
      <c r="AK180" s="94"/>
      <c r="AL180" s="94"/>
      <c r="AM180" s="94"/>
      <c r="AN180" s="94"/>
      <c r="AO180" s="94"/>
      <c r="AP180" s="94"/>
      <c r="AQ180" s="94"/>
      <c r="AR180" s="94"/>
      <c r="AS180" s="94"/>
      <c r="AT180" s="94"/>
      <c r="AU180" s="94"/>
      <c r="AV180" s="94"/>
    </row>
    <row r="181" spans="1:48" ht="12" customHeight="1" x14ac:dyDescent="0.25">
      <c r="A181" s="94"/>
      <c r="B181" s="94"/>
      <c r="C181" s="94"/>
      <c r="D181" s="94"/>
      <c r="E181" s="94"/>
      <c r="F181" s="94"/>
      <c r="G181" s="94"/>
      <c r="H181" s="94"/>
      <c r="I181" s="94"/>
      <c r="J181" s="94"/>
      <c r="K181" s="94"/>
      <c r="L181" s="94"/>
      <c r="M181" s="94"/>
      <c r="N181" s="94"/>
      <c r="O181" s="94"/>
      <c r="P181" s="94"/>
      <c r="Q181" s="94"/>
      <c r="R181" s="94"/>
      <c r="S181" s="94"/>
      <c r="T181" s="94"/>
      <c r="U181" s="94"/>
      <c r="V181" s="94"/>
      <c r="W181" s="94"/>
      <c r="X181" s="94"/>
      <c r="Y181" s="94"/>
      <c r="Z181" s="94"/>
      <c r="AA181" s="94"/>
      <c r="AB181" s="94"/>
      <c r="AC181" s="94"/>
      <c r="AD181" s="94"/>
      <c r="AE181" s="94"/>
      <c r="AF181" s="94"/>
      <c r="AG181" s="94"/>
      <c r="AH181" s="94"/>
      <c r="AI181" s="94"/>
      <c r="AJ181" s="94"/>
      <c r="AK181" s="94"/>
      <c r="AL181" s="94"/>
      <c r="AM181" s="94"/>
      <c r="AN181" s="94"/>
      <c r="AO181" s="94"/>
      <c r="AP181" s="94"/>
      <c r="AQ181" s="94"/>
      <c r="AR181" s="94"/>
      <c r="AS181" s="94"/>
      <c r="AT181" s="94"/>
      <c r="AU181" s="94"/>
      <c r="AV181" s="94"/>
    </row>
    <row r="182" spans="1:48" ht="12" customHeight="1" x14ac:dyDescent="0.25">
      <c r="A182" s="94"/>
      <c r="B182" s="94"/>
      <c r="C182" s="94"/>
      <c r="D182" s="94"/>
      <c r="E182" s="94"/>
      <c r="F182" s="94"/>
      <c r="G182" s="94"/>
      <c r="H182" s="94"/>
      <c r="I182" s="94"/>
      <c r="J182" s="94"/>
      <c r="K182" s="94"/>
      <c r="L182" s="94"/>
      <c r="M182" s="94"/>
      <c r="N182" s="94"/>
      <c r="O182" s="94"/>
      <c r="P182" s="94"/>
      <c r="Q182" s="94"/>
      <c r="R182" s="94"/>
      <c r="S182" s="94"/>
      <c r="T182" s="94"/>
      <c r="U182" s="94"/>
      <c r="V182" s="94"/>
      <c r="W182" s="94"/>
      <c r="X182" s="94"/>
      <c r="Y182" s="94"/>
      <c r="Z182" s="94"/>
      <c r="AA182" s="94"/>
      <c r="AB182" s="94"/>
      <c r="AC182" s="94"/>
      <c r="AD182" s="94"/>
      <c r="AE182" s="94"/>
      <c r="AF182" s="94"/>
      <c r="AG182" s="94"/>
      <c r="AH182" s="94"/>
      <c r="AI182" s="94"/>
      <c r="AJ182" s="94"/>
      <c r="AK182" s="94"/>
      <c r="AL182" s="94"/>
      <c r="AM182" s="94"/>
      <c r="AN182" s="94"/>
      <c r="AO182" s="94"/>
      <c r="AP182" s="94"/>
      <c r="AQ182" s="94"/>
      <c r="AR182" s="94"/>
      <c r="AS182" s="94"/>
      <c r="AT182" s="94"/>
      <c r="AU182" s="94"/>
      <c r="AV182" s="94"/>
    </row>
    <row r="183" spans="1:48" ht="12" customHeight="1" x14ac:dyDescent="0.25">
      <c r="A183" s="94"/>
      <c r="B183" s="94"/>
      <c r="C183" s="94"/>
      <c r="D183" s="94"/>
      <c r="E183" s="94"/>
      <c r="F183" s="94"/>
      <c r="G183" s="94"/>
      <c r="H183" s="94"/>
      <c r="I183" s="94"/>
      <c r="J183" s="94"/>
      <c r="K183" s="94"/>
      <c r="L183" s="94"/>
      <c r="M183" s="94"/>
      <c r="N183" s="94"/>
      <c r="O183" s="94"/>
      <c r="P183" s="94"/>
      <c r="Q183" s="94"/>
      <c r="R183" s="94"/>
      <c r="S183" s="94"/>
      <c r="T183" s="94"/>
      <c r="U183" s="94"/>
      <c r="V183" s="94"/>
      <c r="W183" s="94"/>
      <c r="X183" s="94"/>
      <c r="Y183" s="94"/>
      <c r="Z183" s="94"/>
      <c r="AA183" s="94"/>
      <c r="AB183" s="94"/>
      <c r="AC183" s="94"/>
      <c r="AD183" s="94"/>
      <c r="AE183" s="94"/>
      <c r="AF183" s="94"/>
      <c r="AG183" s="94"/>
      <c r="AH183" s="94"/>
      <c r="AI183" s="94"/>
      <c r="AJ183" s="94"/>
      <c r="AK183" s="94"/>
      <c r="AL183" s="94"/>
      <c r="AM183" s="94"/>
      <c r="AN183" s="94"/>
      <c r="AO183" s="94"/>
      <c r="AP183" s="94"/>
      <c r="AQ183" s="94"/>
      <c r="AR183" s="94"/>
      <c r="AS183" s="94"/>
      <c r="AT183" s="94"/>
      <c r="AU183" s="94"/>
      <c r="AV183" s="94"/>
    </row>
    <row r="184" spans="1:48" ht="12" customHeight="1" x14ac:dyDescent="0.25">
      <c r="A184" s="94"/>
      <c r="B184" s="94"/>
      <c r="C184" s="94"/>
      <c r="D184" s="94"/>
      <c r="E184" s="94"/>
      <c r="F184" s="94"/>
      <c r="G184" s="94"/>
      <c r="H184" s="94"/>
      <c r="I184" s="94"/>
      <c r="J184" s="94"/>
      <c r="K184" s="94"/>
      <c r="L184" s="94"/>
      <c r="M184" s="94"/>
      <c r="N184" s="94"/>
      <c r="O184" s="94"/>
      <c r="P184" s="94"/>
      <c r="Q184" s="94"/>
      <c r="R184" s="94"/>
      <c r="S184" s="94"/>
      <c r="T184" s="94"/>
      <c r="U184" s="94"/>
      <c r="V184" s="94"/>
      <c r="W184" s="94"/>
      <c r="X184" s="94"/>
      <c r="Y184" s="94"/>
      <c r="Z184" s="94"/>
      <c r="AA184" s="94"/>
      <c r="AB184" s="94"/>
      <c r="AC184" s="94"/>
      <c r="AD184" s="94"/>
      <c r="AE184" s="94"/>
      <c r="AF184" s="94"/>
      <c r="AG184" s="94"/>
      <c r="AH184" s="94"/>
      <c r="AI184" s="94"/>
      <c r="AJ184" s="94"/>
      <c r="AK184" s="94"/>
      <c r="AL184" s="94"/>
      <c r="AM184" s="94"/>
      <c r="AN184" s="94"/>
      <c r="AO184" s="94"/>
      <c r="AP184" s="94"/>
      <c r="AQ184" s="94"/>
      <c r="AR184" s="94"/>
      <c r="AS184" s="94"/>
      <c r="AT184" s="94"/>
      <c r="AU184" s="94"/>
      <c r="AV184" s="94"/>
    </row>
    <row r="185" spans="1:48" ht="12" customHeight="1" x14ac:dyDescent="0.25">
      <c r="A185" s="94"/>
      <c r="B185" s="94"/>
      <c r="C185" s="94"/>
      <c r="D185" s="94"/>
      <c r="E185" s="94"/>
      <c r="F185" s="94"/>
      <c r="G185" s="94"/>
      <c r="H185" s="94"/>
      <c r="I185" s="94"/>
      <c r="J185" s="94"/>
      <c r="K185" s="94"/>
      <c r="L185" s="94"/>
      <c r="M185" s="94"/>
      <c r="N185" s="94"/>
      <c r="O185" s="94"/>
      <c r="P185" s="94"/>
      <c r="Q185" s="94"/>
      <c r="R185" s="94"/>
      <c r="S185" s="94"/>
      <c r="T185" s="94"/>
      <c r="U185" s="94"/>
      <c r="V185" s="94"/>
      <c r="W185" s="94"/>
      <c r="X185" s="94"/>
      <c r="Y185" s="94"/>
      <c r="Z185" s="94"/>
      <c r="AA185" s="94"/>
      <c r="AB185" s="94"/>
      <c r="AC185" s="94"/>
      <c r="AD185" s="94"/>
      <c r="AE185" s="94"/>
      <c r="AF185" s="94"/>
      <c r="AG185" s="94"/>
      <c r="AH185" s="94"/>
      <c r="AI185" s="94"/>
      <c r="AJ185" s="94"/>
      <c r="AK185" s="94"/>
      <c r="AL185" s="94"/>
      <c r="AM185" s="94"/>
      <c r="AN185" s="94"/>
      <c r="AO185" s="94"/>
      <c r="AP185" s="94"/>
      <c r="AQ185" s="94"/>
      <c r="AR185" s="94"/>
      <c r="AS185" s="94"/>
      <c r="AT185" s="94"/>
      <c r="AU185" s="94"/>
      <c r="AV185" s="94"/>
    </row>
    <row r="186" spans="1:48" ht="12" customHeight="1" x14ac:dyDescent="0.25">
      <c r="A186" s="94"/>
      <c r="B186" s="94"/>
      <c r="C186" s="94"/>
      <c r="D186" s="94"/>
      <c r="E186" s="94"/>
      <c r="F186" s="94"/>
      <c r="G186" s="94"/>
      <c r="H186" s="94"/>
      <c r="I186" s="94"/>
      <c r="J186" s="94"/>
      <c r="K186" s="94"/>
      <c r="L186" s="94"/>
      <c r="M186" s="94"/>
      <c r="N186" s="94"/>
      <c r="O186" s="94"/>
      <c r="P186" s="94"/>
      <c r="Q186" s="94"/>
      <c r="R186" s="94"/>
      <c r="S186" s="94"/>
      <c r="T186" s="94"/>
      <c r="U186" s="94"/>
      <c r="V186" s="94"/>
      <c r="W186" s="94"/>
      <c r="X186" s="94"/>
      <c r="Y186" s="94"/>
      <c r="Z186" s="94"/>
      <c r="AA186" s="94"/>
      <c r="AB186" s="94"/>
      <c r="AC186" s="94"/>
      <c r="AD186" s="94"/>
      <c r="AE186" s="94"/>
      <c r="AF186" s="94"/>
      <c r="AG186" s="94"/>
      <c r="AH186" s="94"/>
      <c r="AI186" s="94"/>
      <c r="AJ186" s="94"/>
      <c r="AK186" s="94"/>
      <c r="AL186" s="94"/>
      <c r="AM186" s="94"/>
      <c r="AN186" s="94"/>
      <c r="AO186" s="94"/>
      <c r="AP186" s="94"/>
      <c r="AQ186" s="94"/>
      <c r="AR186" s="94"/>
      <c r="AS186" s="94"/>
      <c r="AT186" s="94"/>
      <c r="AU186" s="94"/>
      <c r="AV186" s="94"/>
    </row>
    <row r="187" spans="1:48" ht="12" customHeight="1" x14ac:dyDescent="0.25">
      <c r="A187" s="94"/>
      <c r="B187" s="94"/>
      <c r="C187" s="94"/>
      <c r="D187" s="94"/>
      <c r="E187" s="94"/>
      <c r="F187" s="94"/>
      <c r="G187" s="94"/>
      <c r="H187" s="94"/>
      <c r="I187" s="94"/>
      <c r="J187" s="94"/>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94"/>
      <c r="AP187" s="94"/>
      <c r="AQ187" s="94"/>
      <c r="AR187" s="94"/>
      <c r="AS187" s="94"/>
      <c r="AT187" s="94"/>
      <c r="AU187" s="94"/>
      <c r="AV187" s="94"/>
    </row>
    <row r="188" spans="1:48" ht="12" customHeight="1" x14ac:dyDescent="0.25">
      <c r="A188" s="94"/>
      <c r="B188" s="94"/>
      <c r="C188" s="94"/>
      <c r="D188" s="94"/>
      <c r="E188" s="94"/>
      <c r="F188" s="94"/>
      <c r="G188" s="94"/>
      <c r="H188" s="94"/>
      <c r="I188" s="94"/>
      <c r="J188" s="94"/>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row>
    <row r="189" spans="1:48" ht="12" customHeight="1" x14ac:dyDescent="0.25">
      <c r="A189" s="94"/>
      <c r="B189" s="94"/>
      <c r="C189" s="94"/>
      <c r="D189" s="94"/>
      <c r="E189" s="94"/>
      <c r="F189" s="94"/>
      <c r="G189" s="94"/>
      <c r="H189" s="94"/>
      <c r="I189" s="94"/>
      <c r="J189" s="94"/>
      <c r="K189" s="94"/>
      <c r="L189" s="94"/>
      <c r="M189" s="94"/>
      <c r="N189" s="94"/>
      <c r="O189" s="94"/>
      <c r="P189" s="94"/>
      <c r="Q189" s="94"/>
      <c r="R189" s="94"/>
      <c r="S189" s="94"/>
      <c r="T189" s="94"/>
      <c r="U189" s="94"/>
      <c r="V189" s="94"/>
      <c r="W189" s="94"/>
      <c r="X189" s="94"/>
      <c r="Y189" s="94"/>
      <c r="Z189" s="94"/>
      <c r="AA189" s="94"/>
      <c r="AB189" s="94"/>
      <c r="AC189" s="94"/>
      <c r="AD189" s="94"/>
      <c r="AE189" s="94"/>
      <c r="AF189" s="94"/>
      <c r="AG189" s="94"/>
      <c r="AH189" s="94"/>
      <c r="AI189" s="94"/>
      <c r="AJ189" s="94"/>
      <c r="AK189" s="94"/>
      <c r="AL189" s="94"/>
      <c r="AM189" s="94"/>
      <c r="AN189" s="94"/>
      <c r="AO189" s="94"/>
      <c r="AP189" s="94"/>
      <c r="AQ189" s="94"/>
      <c r="AR189" s="94"/>
      <c r="AS189" s="94"/>
      <c r="AT189" s="94"/>
      <c r="AU189" s="94"/>
      <c r="AV189" s="94"/>
    </row>
    <row r="190" spans="1:48" ht="12" customHeight="1" x14ac:dyDescent="0.25">
      <c r="A190" s="94"/>
      <c r="B190" s="94"/>
      <c r="C190" s="94"/>
      <c r="D190" s="94"/>
      <c r="E190" s="94"/>
      <c r="F190" s="94"/>
      <c r="G190" s="94"/>
      <c r="H190" s="94"/>
      <c r="I190" s="94"/>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94"/>
    </row>
    <row r="191" spans="1:48" ht="12" customHeight="1" x14ac:dyDescent="0.25">
      <c r="A191" s="94"/>
      <c r="B191" s="94"/>
      <c r="C191" s="94"/>
      <c r="D191" s="94"/>
      <c r="E191" s="94"/>
      <c r="F191" s="94"/>
      <c r="G191" s="94"/>
      <c r="H191" s="94"/>
      <c r="I191" s="94"/>
      <c r="J191" s="94"/>
      <c r="K191" s="94"/>
      <c r="L191" s="94"/>
      <c r="M191" s="94"/>
      <c r="N191" s="94"/>
      <c r="O191" s="94"/>
      <c r="P191" s="94"/>
      <c r="Q191" s="94"/>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row>
    <row r="192" spans="1:48" ht="12" customHeight="1" x14ac:dyDescent="0.25">
      <c r="A192" s="94"/>
      <c r="B192" s="94"/>
      <c r="C192" s="94"/>
      <c r="D192" s="94"/>
      <c r="E192" s="94"/>
      <c r="F192" s="94"/>
      <c r="G192" s="94"/>
      <c r="H192" s="94"/>
      <c r="I192" s="94"/>
      <c r="J192" s="94"/>
      <c r="K192" s="94"/>
      <c r="L192" s="94"/>
      <c r="M192" s="94"/>
      <c r="N192" s="94"/>
      <c r="O192" s="94"/>
      <c r="P192" s="94"/>
      <c r="Q192" s="94"/>
      <c r="R192" s="94"/>
      <c r="S192" s="94"/>
      <c r="T192" s="94"/>
      <c r="U192" s="94"/>
      <c r="V192" s="94"/>
      <c r="W192" s="94"/>
      <c r="X192" s="94"/>
      <c r="Y192" s="94"/>
      <c r="Z192" s="94"/>
      <c r="AA192" s="94"/>
      <c r="AB192" s="94"/>
      <c r="AC192" s="94"/>
      <c r="AD192" s="94"/>
      <c r="AE192" s="94"/>
      <c r="AF192" s="94"/>
      <c r="AG192" s="94"/>
      <c r="AH192" s="94"/>
      <c r="AI192" s="94"/>
      <c r="AJ192" s="94"/>
      <c r="AK192" s="94"/>
      <c r="AL192" s="94"/>
      <c r="AM192" s="94"/>
      <c r="AN192" s="94"/>
      <c r="AO192" s="94"/>
      <c r="AP192" s="94"/>
      <c r="AQ192" s="94"/>
      <c r="AR192" s="94"/>
      <c r="AS192" s="94"/>
      <c r="AT192" s="94"/>
      <c r="AU192" s="94"/>
      <c r="AV192" s="94"/>
    </row>
    <row r="193" spans="1:48" ht="12" customHeight="1" x14ac:dyDescent="0.25">
      <c r="A193" s="94"/>
      <c r="B193" s="94"/>
      <c r="C193" s="94"/>
      <c r="D193" s="94"/>
      <c r="E193" s="94"/>
      <c r="F193" s="94"/>
      <c r="G193" s="94"/>
      <c r="H193" s="94"/>
      <c r="I193" s="94"/>
      <c r="J193" s="94"/>
      <c r="K193" s="94"/>
      <c r="L193" s="94"/>
      <c r="M193" s="94"/>
      <c r="N193" s="94"/>
      <c r="O193" s="94"/>
      <c r="P193" s="94"/>
      <c r="Q193" s="94"/>
      <c r="R193" s="94"/>
      <c r="S193" s="94"/>
      <c r="T193" s="94"/>
      <c r="U193" s="94"/>
      <c r="V193" s="94"/>
      <c r="W193" s="94"/>
      <c r="X193" s="94"/>
      <c r="Y193" s="94"/>
      <c r="Z193" s="94"/>
      <c r="AA193" s="94"/>
      <c r="AB193" s="94"/>
      <c r="AC193" s="94"/>
      <c r="AD193" s="94"/>
      <c r="AE193" s="94"/>
      <c r="AF193" s="94"/>
      <c r="AG193" s="94"/>
      <c r="AH193" s="94"/>
      <c r="AI193" s="94"/>
      <c r="AJ193" s="94"/>
      <c r="AK193" s="94"/>
      <c r="AL193" s="94"/>
      <c r="AM193" s="94"/>
      <c r="AN193" s="94"/>
      <c r="AO193" s="94"/>
      <c r="AP193" s="94"/>
      <c r="AQ193" s="94"/>
      <c r="AR193" s="94"/>
      <c r="AS193" s="94"/>
      <c r="AT193" s="94"/>
      <c r="AU193" s="94"/>
      <c r="AV193" s="94"/>
    </row>
    <row r="194" spans="1:48" ht="12" customHeight="1" x14ac:dyDescent="0.25">
      <c r="A194" s="94"/>
      <c r="B194" s="94"/>
      <c r="C194" s="94"/>
      <c r="D194" s="94"/>
      <c r="E194" s="94"/>
      <c r="F194" s="94"/>
      <c r="G194" s="94"/>
      <c r="H194" s="94"/>
      <c r="I194" s="94"/>
      <c r="J194" s="94"/>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4"/>
      <c r="AR194" s="94"/>
      <c r="AS194" s="94"/>
      <c r="AT194" s="94"/>
      <c r="AU194" s="94"/>
      <c r="AV194" s="94"/>
    </row>
    <row r="195" spans="1:48" ht="12" customHeight="1" x14ac:dyDescent="0.25">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row>
    <row r="196" spans="1:48" ht="12" customHeight="1" x14ac:dyDescent="0.25">
      <c r="A196" s="94"/>
      <c r="B196" s="94"/>
      <c r="C196" s="94"/>
      <c r="D196" s="94"/>
      <c r="E196" s="94"/>
      <c r="F196" s="94"/>
      <c r="G196" s="94"/>
      <c r="H196" s="94"/>
      <c r="I196" s="94"/>
      <c r="J196" s="94"/>
      <c r="K196" s="94"/>
      <c r="L196" s="94"/>
      <c r="M196" s="94"/>
      <c r="N196" s="94"/>
      <c r="O196" s="94"/>
      <c r="P196" s="94"/>
      <c r="Q196" s="94"/>
      <c r="R196" s="94"/>
      <c r="S196" s="94"/>
      <c r="T196" s="94"/>
      <c r="U196" s="94"/>
      <c r="V196" s="94"/>
      <c r="W196" s="94"/>
      <c r="X196" s="94"/>
      <c r="Y196" s="94"/>
      <c r="Z196" s="94"/>
      <c r="AA196" s="94"/>
      <c r="AB196" s="94"/>
      <c r="AC196" s="94"/>
      <c r="AD196" s="94"/>
      <c r="AE196" s="94"/>
      <c r="AF196" s="94"/>
      <c r="AG196" s="94"/>
      <c r="AH196" s="94"/>
      <c r="AI196" s="94"/>
      <c r="AJ196" s="94"/>
      <c r="AK196" s="94"/>
      <c r="AL196" s="94"/>
      <c r="AM196" s="94"/>
      <c r="AN196" s="94"/>
      <c r="AO196" s="94"/>
      <c r="AP196" s="94"/>
      <c r="AQ196" s="94"/>
      <c r="AR196" s="94"/>
      <c r="AS196" s="94"/>
      <c r="AT196" s="94"/>
      <c r="AU196" s="94"/>
      <c r="AV196" s="94"/>
    </row>
    <row r="197" spans="1:48" ht="12" customHeight="1" x14ac:dyDescent="0.25">
      <c r="A197" s="94"/>
      <c r="B197" s="94"/>
      <c r="C197" s="94"/>
      <c r="D197" s="94"/>
      <c r="E197" s="94"/>
      <c r="F197" s="94"/>
      <c r="G197" s="94"/>
      <c r="H197" s="94"/>
      <c r="I197" s="94"/>
      <c r="J197" s="94"/>
      <c r="K197" s="94"/>
      <c r="L197" s="94"/>
      <c r="M197" s="94"/>
      <c r="N197" s="94"/>
      <c r="O197" s="94"/>
      <c r="P197" s="94"/>
      <c r="Q197" s="94"/>
      <c r="R197" s="94"/>
      <c r="S197" s="94"/>
      <c r="T197" s="94"/>
      <c r="U197" s="94"/>
      <c r="V197" s="94"/>
      <c r="W197" s="94"/>
      <c r="X197" s="94"/>
      <c r="Y197" s="94"/>
      <c r="Z197" s="94"/>
      <c r="AA197" s="94"/>
      <c r="AB197" s="94"/>
      <c r="AC197" s="94"/>
      <c r="AD197" s="94"/>
      <c r="AE197" s="94"/>
      <c r="AF197" s="94"/>
      <c r="AG197" s="94"/>
      <c r="AH197" s="94"/>
      <c r="AI197" s="94"/>
      <c r="AJ197" s="94"/>
      <c r="AK197" s="94"/>
      <c r="AL197" s="94"/>
      <c r="AM197" s="94"/>
      <c r="AN197" s="94"/>
      <c r="AO197" s="94"/>
      <c r="AP197" s="94"/>
      <c r="AQ197" s="94"/>
      <c r="AR197" s="94"/>
      <c r="AS197" s="94"/>
      <c r="AT197" s="94"/>
      <c r="AU197" s="94"/>
      <c r="AV197" s="94"/>
    </row>
    <row r="198" spans="1:48" ht="12" customHeight="1" x14ac:dyDescent="0.25">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row>
    <row r="199" spans="1:48" ht="12" customHeight="1" x14ac:dyDescent="0.25">
      <c r="A199" s="94"/>
      <c r="B199" s="94"/>
      <c r="C199" s="94"/>
      <c r="D199" s="94"/>
      <c r="E199" s="94"/>
      <c r="F199" s="94"/>
      <c r="G199" s="94"/>
      <c r="H199" s="94"/>
      <c r="I199" s="94"/>
      <c r="J199" s="94"/>
      <c r="K199" s="94"/>
      <c r="L199" s="94"/>
      <c r="M199" s="94"/>
      <c r="N199" s="94"/>
      <c r="O199" s="94"/>
      <c r="P199" s="94"/>
      <c r="Q199" s="94"/>
      <c r="R199" s="94"/>
      <c r="S199" s="94"/>
      <c r="T199" s="94"/>
      <c r="U199" s="94"/>
      <c r="V199" s="94"/>
      <c r="W199" s="94"/>
      <c r="X199" s="94"/>
      <c r="Y199" s="94"/>
      <c r="Z199" s="94"/>
      <c r="AA199" s="94"/>
      <c r="AB199" s="94"/>
      <c r="AC199" s="94"/>
      <c r="AD199" s="94"/>
      <c r="AE199" s="94"/>
      <c r="AF199" s="94"/>
      <c r="AG199" s="94"/>
      <c r="AH199" s="94"/>
      <c r="AI199" s="94"/>
      <c r="AJ199" s="94"/>
      <c r="AK199" s="94"/>
      <c r="AL199" s="94"/>
      <c r="AM199" s="94"/>
      <c r="AN199" s="94"/>
      <c r="AO199" s="94"/>
      <c r="AP199" s="94"/>
      <c r="AQ199" s="94"/>
      <c r="AR199" s="94"/>
      <c r="AS199" s="94"/>
      <c r="AT199" s="94"/>
      <c r="AU199" s="94"/>
      <c r="AV199" s="94"/>
    </row>
    <row r="200" spans="1:48" ht="12" customHeight="1" x14ac:dyDescent="0.25">
      <c r="A200" s="94"/>
      <c r="B200" s="94"/>
      <c r="C200" s="94"/>
      <c r="D200" s="94"/>
      <c r="E200" s="94"/>
      <c r="F200" s="94"/>
      <c r="G200" s="94"/>
      <c r="H200" s="94"/>
      <c r="I200" s="94"/>
      <c r="J200" s="94"/>
      <c r="K200" s="94"/>
      <c r="L200" s="94"/>
      <c r="M200" s="94"/>
      <c r="N200" s="94"/>
      <c r="O200" s="94"/>
      <c r="P200" s="94"/>
      <c r="Q200" s="94"/>
      <c r="R200" s="94"/>
      <c r="S200" s="94"/>
      <c r="T200" s="94"/>
      <c r="U200" s="94"/>
      <c r="V200" s="94"/>
      <c r="W200" s="94"/>
      <c r="X200" s="94"/>
      <c r="Y200" s="94"/>
      <c r="Z200" s="94"/>
      <c r="AA200" s="94"/>
      <c r="AB200" s="94"/>
      <c r="AC200" s="94"/>
      <c r="AD200" s="94"/>
      <c r="AE200" s="94"/>
      <c r="AF200" s="94"/>
      <c r="AG200" s="94"/>
      <c r="AH200" s="94"/>
      <c r="AI200" s="94"/>
      <c r="AJ200" s="94"/>
      <c r="AK200" s="94"/>
      <c r="AL200" s="94"/>
      <c r="AM200" s="94"/>
      <c r="AN200" s="94"/>
      <c r="AO200" s="94"/>
      <c r="AP200" s="94"/>
      <c r="AQ200" s="94"/>
      <c r="AR200" s="94"/>
      <c r="AS200" s="94"/>
      <c r="AT200" s="94"/>
      <c r="AU200" s="94"/>
      <c r="AV200" s="94"/>
    </row>
  </sheetData>
  <mergeCells count="18">
    <mergeCell ref="B8:AU12"/>
    <mergeCell ref="D14:AT15"/>
    <mergeCell ref="C17:AU39"/>
    <mergeCell ref="A40:AV40"/>
    <mergeCell ref="A1:C3"/>
    <mergeCell ref="D1:AM3"/>
    <mergeCell ref="AN1:AV3"/>
    <mergeCell ref="A5:AV7"/>
    <mergeCell ref="A42:C44"/>
    <mergeCell ref="D42:AM44"/>
    <mergeCell ref="AN42:AV44"/>
    <mergeCell ref="AN82:AQ83"/>
    <mergeCell ref="AS82:AV83"/>
    <mergeCell ref="D45:AV46"/>
    <mergeCell ref="C48:AU65"/>
    <mergeCell ref="D66:AV67"/>
    <mergeCell ref="C69:AU79"/>
    <mergeCell ref="A80:AV80"/>
  </mergeCells>
  <phoneticPr fontId="0" type="noConversion"/>
  <conditionalFormatting sqref="C17:AU39">
    <cfRule type="cellIs" dxfId="238" priority="2" operator="equal">
      <formula>0</formula>
    </cfRule>
  </conditionalFormatting>
  <conditionalFormatting sqref="C48">
    <cfRule type="cellIs" dxfId="237" priority="3" operator="equal">
      <formula>0</formula>
    </cfRule>
  </conditionalFormatting>
  <conditionalFormatting sqref="B8">
    <cfRule type="cellIs" dxfId="236" priority="4" operator="equal">
      <formula>0</formula>
    </cfRule>
  </conditionalFormatting>
  <conditionalFormatting sqref="C69">
    <cfRule type="cellIs" dxfId="235" priority="5" operator="equal">
      <formula>0</formula>
    </cfRule>
  </conditionalFormatting>
  <hyperlinks>
    <hyperlink ref="AN82" location="Thématiques!Zone_d_impression" display="précédent" xr:uid="{00000000-0004-0000-0500-000000000000}"/>
    <hyperlink ref="AS82" location="Couverture_territoriale!A1" display="Suivant" xr:uid="{00000000-0004-0000-0500-000001000000}"/>
  </hyperlinks>
  <pageMargins left="0.70833333333333304" right="0.70833333333333304" top="0.74791666666666701" bottom="0.74791666666666701" header="0.51180555555555496" footer="0.51180555555555496"/>
  <pageSetup paperSize="9" firstPageNumber="0" orientation="landscape"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00000"/>
  </sheetPr>
  <dimension ref="A1:BI1122"/>
  <sheetViews>
    <sheetView showGridLines="0" showRowColHeaders="0" zoomScale="95" zoomScaleNormal="95" workbookViewId="0">
      <pane ySplit="3" topLeftCell="A4" activePane="bottomLeft" state="frozen"/>
      <selection pane="bottomLeft" activeCell="AN30" sqref="AN30"/>
    </sheetView>
  </sheetViews>
  <sheetFormatPr baseColWidth="10" defaultColWidth="2.7109375" defaultRowHeight="15" x14ac:dyDescent="0.25"/>
  <cols>
    <col min="1" max="47" width="2.7109375" customWidth="1"/>
    <col min="48" max="48" width="4" customWidth="1"/>
    <col min="49" max="60" width="11.5703125" style="118" hidden="1" customWidth="1"/>
    <col min="61" max="61" width="2.7109375" style="104" customWidth="1"/>
    <col min="62" max="16384" width="2.7109375" style="105"/>
  </cols>
  <sheetData>
    <row r="1" spans="1:56" ht="12" customHeight="1" x14ac:dyDescent="0.25">
      <c r="A1" s="287"/>
      <c r="B1" s="287"/>
      <c r="C1" s="287"/>
      <c r="D1" s="288" t="str">
        <f>'Page de garde'!D1:AM3</f>
        <v>Appel à projets commun 2023</v>
      </c>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370" t="s">
        <v>839</v>
      </c>
      <c r="AO1" s="370"/>
      <c r="AP1" s="370"/>
      <c r="AQ1" s="370"/>
      <c r="AR1" s="370"/>
      <c r="AS1" s="370"/>
      <c r="AT1" s="370"/>
      <c r="AU1" s="370"/>
      <c r="AV1" s="370"/>
    </row>
    <row r="2" spans="1:56" ht="12" customHeight="1" x14ac:dyDescent="0.25">
      <c r="A2" s="287"/>
      <c r="B2" s="287"/>
      <c r="C2" s="287"/>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370"/>
      <c r="AO2" s="370"/>
      <c r="AP2" s="370"/>
      <c r="AQ2" s="370"/>
      <c r="AR2" s="370"/>
      <c r="AS2" s="370"/>
      <c r="AT2" s="370"/>
      <c r="AU2" s="370"/>
      <c r="AV2" s="370"/>
    </row>
    <row r="3" spans="1:56" ht="12" customHeight="1" x14ac:dyDescent="0.25">
      <c r="A3" s="287"/>
      <c r="B3" s="287"/>
      <c r="C3" s="287"/>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370"/>
      <c r="AO3" s="370"/>
      <c r="AP3" s="370"/>
      <c r="AQ3" s="370"/>
      <c r="AR3" s="370"/>
      <c r="AS3" s="370"/>
      <c r="AT3" s="370"/>
      <c r="AU3" s="370"/>
      <c r="AV3" s="370"/>
    </row>
    <row r="5" spans="1:56" ht="12" customHeight="1" x14ac:dyDescent="0.25">
      <c r="A5" s="289" t="s">
        <v>140</v>
      </c>
      <c r="B5" s="289"/>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row>
    <row r="6" spans="1:56" ht="12" customHeight="1" x14ac:dyDescent="0.25">
      <c r="A6" s="289"/>
      <c r="B6" s="289"/>
      <c r="C6" s="289"/>
      <c r="D6" s="289"/>
      <c r="E6" s="289"/>
      <c r="F6" s="289"/>
      <c r="G6" s="289"/>
      <c r="H6" s="289"/>
      <c r="I6" s="289"/>
      <c r="J6" s="289"/>
      <c r="K6" s="289"/>
      <c r="L6" s="289"/>
      <c r="M6" s="289"/>
      <c r="N6" s="289"/>
      <c r="O6" s="289"/>
      <c r="P6" s="289"/>
      <c r="Q6" s="289"/>
      <c r="R6" s="289"/>
      <c r="S6" s="289"/>
      <c r="T6" s="289"/>
      <c r="U6" s="289"/>
      <c r="V6" s="289"/>
      <c r="W6" s="289"/>
      <c r="X6" s="289"/>
      <c r="Y6" s="289"/>
      <c r="Z6" s="289"/>
      <c r="AA6" s="289"/>
      <c r="AB6" s="289"/>
      <c r="AC6" s="289"/>
      <c r="AD6" s="289"/>
      <c r="AE6" s="289"/>
      <c r="AF6" s="289"/>
      <c r="AG6" s="289"/>
      <c r="AH6" s="289"/>
      <c r="AI6" s="289"/>
      <c r="AJ6" s="289"/>
      <c r="AK6" s="289"/>
      <c r="AL6" s="289"/>
      <c r="AM6" s="289"/>
      <c r="AN6" s="289"/>
      <c r="AO6" s="289"/>
      <c r="AP6" s="289"/>
      <c r="AQ6" s="289"/>
      <c r="AR6" s="289"/>
      <c r="AS6" s="289"/>
      <c r="AT6" s="289"/>
      <c r="AU6" s="289"/>
      <c r="AV6" s="289"/>
    </row>
    <row r="7" spans="1:56" ht="12" customHeight="1" x14ac:dyDescent="0.25">
      <c r="A7" s="289"/>
      <c r="B7" s="289"/>
      <c r="C7" s="289"/>
      <c r="D7" s="289"/>
      <c r="E7" s="289"/>
      <c r="F7" s="289"/>
      <c r="G7" s="289"/>
      <c r="H7" s="289"/>
      <c r="I7" s="289"/>
      <c r="J7" s="289"/>
      <c r="K7" s="289"/>
      <c r="L7" s="289"/>
      <c r="M7" s="289"/>
      <c r="N7" s="289"/>
      <c r="O7" s="289"/>
      <c r="P7" s="289"/>
      <c r="Q7" s="289"/>
      <c r="R7" s="289"/>
      <c r="S7" s="289"/>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row>
    <row r="8" spans="1:56" ht="12" customHeight="1" x14ac:dyDescent="0.25">
      <c r="B8" s="344" t="str">
        <f>CONCATENATE(Identification!B10)</f>
        <v/>
      </c>
      <c r="C8" s="344"/>
      <c r="D8" s="344"/>
      <c r="E8" s="344"/>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row>
    <row r="9" spans="1:56" ht="12" customHeight="1" x14ac:dyDescent="0.25">
      <c r="B9" s="344"/>
      <c r="C9" s="344"/>
      <c r="D9" s="344"/>
      <c r="E9" s="344"/>
      <c r="F9" s="344"/>
      <c r="G9" s="344"/>
      <c r="H9" s="344"/>
      <c r="I9" s="344"/>
      <c r="J9" s="344"/>
      <c r="K9" s="344"/>
      <c r="L9" s="344"/>
      <c r="M9" s="344"/>
      <c r="N9" s="344"/>
      <c r="O9" s="344"/>
      <c r="P9" s="344"/>
      <c r="Q9" s="344"/>
      <c r="R9" s="344"/>
      <c r="S9" s="344"/>
      <c r="T9" s="344"/>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c r="AT9" s="344"/>
      <c r="AU9" s="344"/>
    </row>
    <row r="10" spans="1:56" ht="12" customHeight="1" x14ac:dyDescent="0.25">
      <c r="B10" s="344"/>
      <c r="C10" s="344"/>
      <c r="D10" s="344"/>
      <c r="E10" s="344"/>
      <c r="F10" s="344"/>
      <c r="G10" s="344"/>
      <c r="H10" s="344"/>
      <c r="I10" s="344"/>
      <c r="J10" s="344"/>
      <c r="K10" s="344"/>
      <c r="L10" s="344"/>
      <c r="M10" s="344"/>
      <c r="N10" s="344"/>
      <c r="O10" s="344"/>
      <c r="P10" s="344"/>
      <c r="Q10" s="344"/>
      <c r="R10" s="344"/>
      <c r="S10" s="344"/>
      <c r="T10" s="344"/>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c r="AT10" s="344"/>
      <c r="AU10" s="344"/>
    </row>
    <row r="11" spans="1:56" ht="12" customHeight="1" x14ac:dyDescent="0.25">
      <c r="B11" s="344"/>
      <c r="C11" s="344"/>
      <c r="D11" s="344"/>
      <c r="E11" s="344"/>
      <c r="F11" s="344"/>
      <c r="G11" s="344"/>
      <c r="H11" s="344"/>
      <c r="I11" s="344"/>
      <c r="J11" s="344"/>
      <c r="K11" s="344"/>
      <c r="L11" s="344"/>
      <c r="M11" s="344"/>
      <c r="N11" s="344"/>
      <c r="O11" s="344"/>
      <c r="P11" s="344"/>
      <c r="Q11" s="344"/>
      <c r="R11" s="344"/>
      <c r="S11" s="344"/>
      <c r="T11" s="344"/>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c r="AT11" s="344"/>
      <c r="AU11" s="344"/>
    </row>
    <row r="12" spans="1:56" ht="12" customHeight="1" x14ac:dyDescent="0.25">
      <c r="B12" s="344"/>
      <c r="C12" s="344"/>
      <c r="D12" s="344"/>
      <c r="E12" s="344"/>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c r="AT12" s="344"/>
      <c r="AU12" s="344"/>
    </row>
    <row r="14" spans="1:56" ht="12" customHeight="1" x14ac:dyDescent="0.25">
      <c r="D14" s="288" t="s">
        <v>840</v>
      </c>
      <c r="E14" s="288"/>
      <c r="F14" s="288"/>
      <c r="G14" s="288"/>
      <c r="H14" s="288"/>
      <c r="I14" s="288"/>
      <c r="J14" s="288"/>
      <c r="K14" s="288"/>
      <c r="L14" s="288"/>
      <c r="M14" s="96"/>
      <c r="N14" s="96"/>
      <c r="O14" s="96"/>
      <c r="P14" s="96"/>
      <c r="Q14" s="96"/>
      <c r="R14" s="96"/>
      <c r="S14" s="376" t="s">
        <v>841</v>
      </c>
      <c r="T14" s="376"/>
      <c r="U14" s="376"/>
      <c r="V14" s="376"/>
      <c r="W14" s="376"/>
      <c r="X14" s="376"/>
      <c r="Y14" s="96"/>
      <c r="Z14" s="378"/>
      <c r="AA14" s="378"/>
      <c r="AB14" s="96"/>
      <c r="AC14" s="376" t="s">
        <v>842</v>
      </c>
      <c r="AD14" s="376"/>
      <c r="AE14" s="376"/>
      <c r="AF14" s="376"/>
      <c r="AG14" s="376"/>
      <c r="AH14" s="376"/>
      <c r="AI14" s="96"/>
      <c r="AJ14" s="378"/>
      <c r="AK14" s="378"/>
      <c r="AL14" s="96"/>
      <c r="AM14" s="376" t="s">
        <v>843</v>
      </c>
      <c r="AN14" s="376"/>
      <c r="AO14" s="376"/>
      <c r="AP14" s="376"/>
      <c r="AQ14" s="376"/>
      <c r="AR14" s="376"/>
      <c r="AS14" s="96"/>
      <c r="AT14" s="378"/>
      <c r="AU14" s="378"/>
      <c r="AX14" s="375" t="e">
        <f>VLOOKUP(#REF!,Liste!$A:$B,2,0)</f>
        <v>#REF!</v>
      </c>
      <c r="AY14" s="375"/>
      <c r="AZ14" s="375" t="e">
        <f>VLOOKUP(#REF!,Liste!$A:$B,2,0)</f>
        <v>#REF!</v>
      </c>
      <c r="BA14" s="375"/>
      <c r="BB14" s="375" t="e">
        <f>VLOOKUP(#REF!,Liste!$A:$B,2,0)</f>
        <v>#REF!</v>
      </c>
      <c r="BC14" s="375"/>
      <c r="BD14" s="119"/>
    </row>
    <row r="15" spans="1:56" ht="12" customHeight="1" x14ac:dyDescent="0.25">
      <c r="D15" s="288"/>
      <c r="E15" s="288"/>
      <c r="F15" s="288"/>
      <c r="G15" s="288"/>
      <c r="H15" s="288"/>
      <c r="I15" s="288"/>
      <c r="J15" s="288"/>
      <c r="K15" s="288"/>
      <c r="L15" s="288"/>
      <c r="M15" s="96"/>
      <c r="N15" s="96"/>
      <c r="O15" s="96"/>
      <c r="P15" s="96"/>
      <c r="Q15" s="96"/>
      <c r="R15" s="96"/>
      <c r="S15" s="376"/>
      <c r="T15" s="376"/>
      <c r="U15" s="376"/>
      <c r="V15" s="376"/>
      <c r="W15" s="376"/>
      <c r="X15" s="376"/>
      <c r="Y15" s="96"/>
      <c r="Z15" s="378"/>
      <c r="AA15" s="378"/>
      <c r="AB15" s="96"/>
      <c r="AC15" s="376"/>
      <c r="AD15" s="376"/>
      <c r="AE15" s="376"/>
      <c r="AF15" s="376"/>
      <c r="AG15" s="376"/>
      <c r="AH15" s="376"/>
      <c r="AI15" s="96"/>
      <c r="AJ15" s="378"/>
      <c r="AK15" s="378"/>
      <c r="AL15" s="96"/>
      <c r="AM15" s="376"/>
      <c r="AN15" s="376"/>
      <c r="AO15" s="376"/>
      <c r="AP15" s="376"/>
      <c r="AQ15" s="376"/>
      <c r="AR15" s="376"/>
      <c r="AS15" s="96"/>
      <c r="AT15" s="378"/>
      <c r="AU15" s="378"/>
      <c r="AX15" s="375"/>
      <c r="AY15" s="375"/>
      <c r="AZ15" s="375"/>
      <c r="BA15" s="375"/>
      <c r="BB15" s="375"/>
      <c r="BC15" s="375"/>
      <c r="BD15" s="119"/>
    </row>
    <row r="16" spans="1:56" ht="12" customHeight="1" x14ac:dyDescent="0.25">
      <c r="D16" s="120"/>
      <c r="E16" s="120"/>
      <c r="F16" s="120"/>
      <c r="G16" s="120"/>
      <c r="H16" s="120"/>
      <c r="I16" s="120"/>
      <c r="J16" s="120"/>
      <c r="K16" s="120"/>
      <c r="L16" s="120"/>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row>
    <row r="17" spans="4:58" ht="12" customHeight="1" x14ac:dyDescent="0.25">
      <c r="L17" s="120"/>
      <c r="AB17" s="96"/>
      <c r="AC17" s="96"/>
      <c r="AD17" s="96"/>
      <c r="AE17" s="96"/>
      <c r="AF17" s="96"/>
      <c r="AG17" s="96"/>
      <c r="AH17" s="96"/>
      <c r="AI17" s="96"/>
      <c r="AJ17" s="96"/>
      <c r="AK17" s="96"/>
      <c r="AL17" s="96"/>
      <c r="AV17" s="96"/>
    </row>
    <row r="18" spans="4:58" ht="12" customHeight="1" x14ac:dyDescent="0.25">
      <c r="P18" s="96"/>
      <c r="S18" s="376" t="s">
        <v>844</v>
      </c>
      <c r="T18" s="376"/>
      <c r="U18" s="376"/>
      <c r="V18" s="376"/>
      <c r="W18" s="376"/>
      <c r="X18" s="376"/>
      <c r="Y18" s="96"/>
      <c r="Z18" s="378"/>
      <c r="AA18" s="378"/>
      <c r="AC18" s="379" t="s">
        <v>845</v>
      </c>
      <c r="AD18" s="379"/>
      <c r="AE18" s="379"/>
      <c r="AF18" s="379"/>
      <c r="AG18" s="379"/>
      <c r="AH18" s="379"/>
      <c r="AI18" s="379"/>
      <c r="AJ18" s="379"/>
      <c r="AK18" s="379"/>
      <c r="AL18" s="379"/>
      <c r="AM18" s="379"/>
      <c r="AN18" s="379"/>
      <c r="AO18" s="379"/>
      <c r="AP18" s="379"/>
      <c r="AQ18" s="379"/>
      <c r="AR18" s="379"/>
      <c r="AT18" s="378"/>
      <c r="AU18" s="378"/>
      <c r="AV18" s="96"/>
      <c r="AX18" s="375" t="e">
        <f>VLOOKUP(Z14,Liste!$A:$B,2,0)</f>
        <v>#N/A</v>
      </c>
      <c r="AY18" s="375"/>
      <c r="AZ18" s="375" t="e">
        <f>VLOOKUP(AJ14,Liste!$A:$B,2,0)</f>
        <v>#N/A</v>
      </c>
      <c r="BA18" s="375"/>
      <c r="BB18" s="375" t="e">
        <f>VLOOKUP(AT14,Liste!$A:$B,2,0)</f>
        <v>#N/A</v>
      </c>
      <c r="BC18" s="375"/>
      <c r="BD18" s="119"/>
    </row>
    <row r="19" spans="4:58" ht="12" customHeight="1" x14ac:dyDescent="0.25">
      <c r="S19" s="376"/>
      <c r="T19" s="376"/>
      <c r="U19" s="376"/>
      <c r="V19" s="376"/>
      <c r="W19" s="376"/>
      <c r="X19" s="376"/>
      <c r="Y19" s="96"/>
      <c r="Z19" s="378"/>
      <c r="AA19" s="378"/>
      <c r="AC19" s="379"/>
      <c r="AD19" s="379"/>
      <c r="AE19" s="379"/>
      <c r="AF19" s="379"/>
      <c r="AG19" s="379"/>
      <c r="AH19" s="379"/>
      <c r="AI19" s="379"/>
      <c r="AJ19" s="379"/>
      <c r="AK19" s="379"/>
      <c r="AL19" s="379"/>
      <c r="AM19" s="379"/>
      <c r="AN19" s="379"/>
      <c r="AO19" s="379"/>
      <c r="AP19" s="379"/>
      <c r="AQ19" s="379"/>
      <c r="AR19" s="379"/>
      <c r="AT19" s="378"/>
      <c r="AU19" s="378"/>
      <c r="AX19" s="375"/>
      <c r="AY19" s="375"/>
      <c r="AZ19" s="375"/>
      <c r="BA19" s="375"/>
      <c r="BB19" s="375"/>
      <c r="BC19" s="375"/>
      <c r="BD19" s="119"/>
    </row>
    <row r="20" spans="4:58" ht="12" customHeight="1" x14ac:dyDescent="0.25">
      <c r="AX20" s="121"/>
      <c r="AY20" s="121"/>
      <c r="AZ20" s="121"/>
      <c r="BA20" s="121"/>
      <c r="BB20" s="121"/>
      <c r="BC20" s="121"/>
      <c r="BD20" s="119"/>
    </row>
    <row r="21" spans="4:58" ht="12" customHeight="1" x14ac:dyDescent="0.25">
      <c r="AX21" s="122"/>
      <c r="AY21" s="122"/>
      <c r="AZ21" s="121"/>
      <c r="BA21" s="122"/>
      <c r="BB21" s="122"/>
      <c r="BC21" s="121"/>
      <c r="BD21" s="119"/>
    </row>
    <row r="22" spans="4:58" ht="12" customHeight="1" x14ac:dyDescent="0.25">
      <c r="AX22" s="375" t="e">
        <f>VLOOKUP(Z18,Liste!$A:$B,2,0)</f>
        <v>#N/A</v>
      </c>
      <c r="AY22" s="375"/>
      <c r="AZ22" s="121"/>
      <c r="BA22" s="122"/>
      <c r="BB22" s="375" t="e">
        <f>VLOOKUP(AT18,Liste!$A:$B,2,0)</f>
        <v>#N/A</v>
      </c>
      <c r="BC22" s="375"/>
      <c r="BD22" s="119"/>
    </row>
    <row r="23" spans="4:58" ht="12" customHeight="1" x14ac:dyDescent="0.25">
      <c r="AX23" s="375"/>
      <c r="AY23" s="375"/>
      <c r="BA23" s="122"/>
      <c r="BB23" s="375"/>
      <c r="BC23" s="375"/>
    </row>
    <row r="24" spans="4:58" ht="12" customHeight="1" x14ac:dyDescent="0.25">
      <c r="D24" s="288" t="s">
        <v>846</v>
      </c>
      <c r="E24" s="288"/>
      <c r="F24" s="288"/>
      <c r="G24" s="288"/>
      <c r="H24" s="288"/>
      <c r="I24" s="288"/>
      <c r="J24" s="288"/>
      <c r="K24" s="288"/>
      <c r="L24" s="288"/>
      <c r="M24" s="288"/>
      <c r="N24" s="288"/>
      <c r="O24" s="288"/>
      <c r="P24" s="288"/>
      <c r="Q24" s="96"/>
      <c r="R24" s="96"/>
      <c r="U24" s="376" t="s">
        <v>847</v>
      </c>
      <c r="V24" s="376"/>
      <c r="W24" s="376"/>
      <c r="X24" s="376"/>
      <c r="Y24" s="376"/>
      <c r="Z24" s="376"/>
      <c r="AB24" s="373"/>
      <c r="AC24" s="373"/>
      <c r="AD24" s="373"/>
      <c r="AE24" s="373"/>
      <c r="AF24" s="373"/>
      <c r="AG24" s="373"/>
      <c r="AJ24" s="288" t="s">
        <v>848</v>
      </c>
      <c r="AK24" s="288"/>
      <c r="AL24" s="288"/>
      <c r="AM24" s="288"/>
      <c r="AN24" s="288"/>
      <c r="AO24" s="289" t="s">
        <v>849</v>
      </c>
      <c r="AP24" s="377"/>
      <c r="AQ24" s="377"/>
      <c r="AR24" s="120"/>
      <c r="AS24" s="289" t="s">
        <v>850</v>
      </c>
      <c r="AT24" s="377"/>
      <c r="AU24" s="377"/>
      <c r="AZ24" s="375"/>
      <c r="BA24" s="375"/>
    </row>
    <row r="25" spans="4:58" ht="12" customHeight="1" x14ac:dyDescent="0.25">
      <c r="D25" s="288"/>
      <c r="E25" s="288"/>
      <c r="F25" s="288"/>
      <c r="G25" s="288"/>
      <c r="H25" s="288"/>
      <c r="I25" s="288"/>
      <c r="J25" s="288"/>
      <c r="K25" s="288"/>
      <c r="L25" s="288"/>
      <c r="M25" s="288"/>
      <c r="N25" s="288"/>
      <c r="O25" s="288"/>
      <c r="P25" s="288"/>
      <c r="Q25" s="96"/>
      <c r="R25" s="96"/>
      <c r="U25" s="376"/>
      <c r="V25" s="376"/>
      <c r="W25" s="376"/>
      <c r="X25" s="376"/>
      <c r="Y25" s="376"/>
      <c r="Z25" s="376"/>
      <c r="AB25" s="373"/>
      <c r="AC25" s="373"/>
      <c r="AD25" s="373"/>
      <c r="AE25" s="373"/>
      <c r="AF25" s="373"/>
      <c r="AG25" s="373"/>
      <c r="AJ25" s="288"/>
      <c r="AK25" s="288"/>
      <c r="AL25" s="288"/>
      <c r="AM25" s="288"/>
      <c r="AN25" s="288"/>
      <c r="AO25" s="289"/>
      <c r="AP25" s="377"/>
      <c r="AQ25" s="377"/>
      <c r="AS25" s="289"/>
      <c r="AT25" s="377"/>
      <c r="AU25" s="377"/>
      <c r="AZ25" s="375"/>
      <c r="BA25" s="375"/>
    </row>
    <row r="26" spans="4:58" ht="12" customHeight="1" x14ac:dyDescent="0.25">
      <c r="AB26" s="123"/>
      <c r="AC26" s="123"/>
      <c r="AD26" s="123"/>
      <c r="AE26" s="123"/>
      <c r="AF26" s="123"/>
      <c r="AG26" s="123"/>
      <c r="AZ26" s="121"/>
      <c r="BA26" s="121"/>
    </row>
    <row r="27" spans="4:58" ht="12" customHeight="1" x14ac:dyDescent="0.25">
      <c r="AZ27" s="121"/>
      <c r="BA27" s="121"/>
    </row>
    <row r="28" spans="4:58" ht="12" customHeight="1" x14ac:dyDescent="0.25">
      <c r="M28" s="374" t="s">
        <v>851</v>
      </c>
      <c r="N28" s="374"/>
      <c r="O28" s="374"/>
      <c r="P28" s="374"/>
      <c r="Q28" s="374"/>
      <c r="R28" s="374"/>
      <c r="S28" s="374"/>
      <c r="U28" s="372" t="s">
        <v>852</v>
      </c>
      <c r="V28" s="372"/>
      <c r="W28" s="372"/>
      <c r="X28" s="372"/>
      <c r="Y28" s="372"/>
      <c r="Z28" s="372"/>
      <c r="AB28" s="373"/>
      <c r="AC28" s="373"/>
      <c r="AD28" s="373"/>
      <c r="AE28" s="373"/>
      <c r="AF28" s="373"/>
      <c r="AG28" s="373"/>
      <c r="AX28" s="371">
        <f>AB24</f>
        <v>0</v>
      </c>
      <c r="AY28" s="371"/>
      <c r="AZ28" s="371"/>
      <c r="BA28" s="371">
        <f>AP24</f>
        <v>0</v>
      </c>
      <c r="BB28" s="371"/>
      <c r="BC28" s="371"/>
      <c r="BD28" s="371">
        <f>AT24</f>
        <v>0</v>
      </c>
      <c r="BE28" s="371"/>
      <c r="BF28" s="371"/>
    </row>
    <row r="29" spans="4:58" ht="12" customHeight="1" x14ac:dyDescent="0.25">
      <c r="M29" s="374"/>
      <c r="N29" s="374"/>
      <c r="O29" s="374"/>
      <c r="P29" s="374"/>
      <c r="Q29" s="374"/>
      <c r="R29" s="374"/>
      <c r="S29" s="374"/>
      <c r="U29" s="372"/>
      <c r="V29" s="372"/>
      <c r="W29" s="372"/>
      <c r="X29" s="372"/>
      <c r="Y29" s="372"/>
      <c r="Z29" s="372"/>
      <c r="AB29" s="373"/>
      <c r="AC29" s="373"/>
      <c r="AD29" s="373"/>
      <c r="AE29" s="373"/>
      <c r="AF29" s="373"/>
      <c r="AG29" s="373"/>
      <c r="AX29" s="371"/>
      <c r="AY29" s="371"/>
      <c r="AZ29" s="371"/>
      <c r="BA29" s="371"/>
      <c r="BB29" s="371"/>
      <c r="BC29" s="371"/>
      <c r="BD29" s="371"/>
      <c r="BE29" s="371"/>
      <c r="BF29" s="371"/>
    </row>
    <row r="30" spans="4:58" ht="12" customHeight="1" x14ac:dyDescent="0.25">
      <c r="M30" s="374"/>
      <c r="N30" s="374"/>
      <c r="O30" s="374"/>
      <c r="P30" s="374"/>
      <c r="Q30" s="374"/>
      <c r="R30" s="374"/>
      <c r="S30" s="374"/>
    </row>
    <row r="31" spans="4:58" ht="12" customHeight="1" x14ac:dyDescent="0.25">
      <c r="M31" s="374"/>
      <c r="N31" s="374"/>
      <c r="O31" s="374"/>
      <c r="P31" s="374"/>
      <c r="Q31" s="374"/>
      <c r="R31" s="374"/>
      <c r="S31" s="374"/>
      <c r="U31" s="372" t="s">
        <v>853</v>
      </c>
      <c r="V31" s="372"/>
      <c r="W31" s="372"/>
      <c r="X31" s="372"/>
      <c r="Y31" s="372"/>
      <c r="Z31" s="372"/>
      <c r="AB31" s="373"/>
      <c r="AC31" s="373"/>
      <c r="AD31" s="373"/>
      <c r="AE31" s="373"/>
      <c r="AF31" s="373"/>
      <c r="AG31" s="373"/>
    </row>
    <row r="32" spans="4:58" ht="12" customHeight="1" x14ac:dyDescent="0.25">
      <c r="M32" s="374"/>
      <c r="N32" s="374"/>
      <c r="O32" s="374"/>
      <c r="P32" s="374"/>
      <c r="Q32" s="374"/>
      <c r="R32" s="374"/>
      <c r="S32" s="374"/>
      <c r="U32" s="372"/>
      <c r="V32" s="372"/>
      <c r="W32" s="372"/>
      <c r="X32" s="372"/>
      <c r="Y32" s="372"/>
      <c r="Z32" s="372"/>
      <c r="AB32" s="373"/>
      <c r="AC32" s="373"/>
      <c r="AD32" s="373"/>
      <c r="AE32" s="373"/>
      <c r="AF32" s="373"/>
      <c r="AG32" s="373"/>
      <c r="AX32" s="371">
        <f>AB28</f>
        <v>0</v>
      </c>
      <c r="AY32" s="371"/>
      <c r="AZ32" s="371"/>
    </row>
    <row r="33" spans="1:56" ht="12" customHeight="1" x14ac:dyDescent="0.25">
      <c r="AX33" s="371"/>
      <c r="AY33" s="371"/>
      <c r="AZ33" s="371"/>
    </row>
    <row r="34" spans="1:56" ht="18" customHeight="1" x14ac:dyDescent="0.25">
      <c r="B34" s="101"/>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row>
    <row r="35" spans="1:56" ht="18" customHeight="1" x14ac:dyDescent="0.25">
      <c r="AX35" s="371">
        <f>AB31</f>
        <v>0</v>
      </c>
      <c r="AY35" s="371"/>
      <c r="AZ35" s="371"/>
    </row>
    <row r="36" spans="1:56" ht="18" customHeight="1" x14ac:dyDescent="0.25">
      <c r="B36" s="113"/>
      <c r="C36" s="113"/>
      <c r="D36" s="289" t="str">
        <f>$D$1</f>
        <v>Appel à projets commun 2023</v>
      </c>
      <c r="E36" s="289"/>
      <c r="F36" s="289"/>
      <c r="G36" s="289"/>
      <c r="H36" s="289"/>
      <c r="I36" s="289"/>
      <c r="J36" s="289"/>
      <c r="K36" s="289"/>
      <c r="L36" s="289"/>
      <c r="M36" s="289"/>
      <c r="N36" s="289"/>
      <c r="O36" s="289"/>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c r="AM36" s="120"/>
      <c r="AN36" s="370" t="s">
        <v>839</v>
      </c>
      <c r="AO36" s="370"/>
      <c r="AP36" s="370"/>
      <c r="AQ36" s="370"/>
      <c r="AR36" s="370"/>
      <c r="AS36" s="370"/>
      <c r="AT36" s="370"/>
      <c r="AU36" s="370"/>
      <c r="AV36" s="370"/>
      <c r="AX36" s="371"/>
      <c r="AY36" s="371"/>
      <c r="AZ36" s="371"/>
    </row>
    <row r="37" spans="1:56" ht="18" customHeight="1" x14ac:dyDescent="0.25">
      <c r="B37" s="113"/>
      <c r="C37" s="113"/>
      <c r="D37" s="289"/>
      <c r="E37" s="289"/>
      <c r="F37" s="289"/>
      <c r="G37" s="289"/>
      <c r="H37" s="289"/>
      <c r="I37" s="289"/>
      <c r="J37" s="289"/>
      <c r="K37" s="289"/>
      <c r="L37" s="289"/>
      <c r="M37" s="289"/>
      <c r="N37" s="289"/>
      <c r="O37" s="289"/>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120"/>
      <c r="AM37" s="120"/>
      <c r="AN37" s="370"/>
      <c r="AO37" s="370"/>
      <c r="AP37" s="370"/>
      <c r="AQ37" s="370"/>
      <c r="AR37" s="370"/>
      <c r="AS37" s="370"/>
      <c r="AT37" s="370"/>
      <c r="AU37" s="370"/>
      <c r="AV37" s="370"/>
    </row>
    <row r="38" spans="1:56" ht="12" customHeight="1" x14ac:dyDescent="0.25">
      <c r="A38" s="101" t="s">
        <v>854</v>
      </c>
      <c r="B38" s="113"/>
      <c r="C38" s="113"/>
      <c r="D38" s="289"/>
      <c r="E38" s="289"/>
      <c r="F38" s="289"/>
      <c r="G38" s="289"/>
      <c r="H38" s="289"/>
      <c r="I38" s="289"/>
      <c r="J38" s="289"/>
      <c r="K38" s="289"/>
      <c r="L38" s="289"/>
      <c r="M38" s="289"/>
      <c r="N38" s="289"/>
      <c r="O38" s="289"/>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370"/>
      <c r="AO38" s="370"/>
      <c r="AP38" s="370"/>
      <c r="AQ38" s="370"/>
      <c r="AR38" s="370"/>
      <c r="AS38" s="370"/>
      <c r="AT38" s="370"/>
      <c r="AU38" s="370"/>
      <c r="AV38" s="370"/>
    </row>
    <row r="39" spans="1:56" ht="12" customHeight="1" x14ac:dyDescent="0.25">
      <c r="D39" s="288" t="s">
        <v>855</v>
      </c>
      <c r="E39" s="288"/>
      <c r="F39" s="288"/>
      <c r="G39" s="288"/>
      <c r="H39" s="288"/>
      <c r="I39" s="288"/>
      <c r="J39" s="288"/>
      <c r="K39" s="288"/>
      <c r="L39" s="288"/>
      <c r="M39" s="288"/>
      <c r="N39" s="288"/>
      <c r="O39" s="288"/>
      <c r="P39" s="288"/>
      <c r="Q39" s="288"/>
      <c r="R39" s="288"/>
      <c r="S39" s="288"/>
      <c r="T39" s="288"/>
      <c r="U39" s="288"/>
      <c r="V39" s="288"/>
      <c r="W39" s="288"/>
      <c r="X39" s="288"/>
      <c r="Y39" s="288"/>
      <c r="Z39" s="288"/>
      <c r="AA39" s="288"/>
      <c r="AB39" s="288"/>
      <c r="AC39" s="288"/>
      <c r="AD39" s="288"/>
      <c r="AE39" s="288"/>
      <c r="AF39" s="288"/>
      <c r="AG39" s="288"/>
      <c r="AH39" s="288"/>
      <c r="AI39" s="288"/>
      <c r="AJ39" s="288"/>
      <c r="AK39" s="288"/>
      <c r="AL39" s="288"/>
      <c r="AM39" s="288"/>
      <c r="AN39" s="288"/>
      <c r="AO39" s="288"/>
      <c r="AP39" s="288"/>
      <c r="AQ39" s="288"/>
      <c r="AR39" s="288"/>
      <c r="AS39" s="288"/>
      <c r="AT39" s="288"/>
      <c r="AU39" s="288"/>
      <c r="AV39" s="288"/>
    </row>
    <row r="40" spans="1:56" ht="12" customHeight="1" x14ac:dyDescent="0.25">
      <c r="A40" s="113"/>
      <c r="D40" s="288"/>
      <c r="E40" s="288"/>
      <c r="F40" s="288"/>
      <c r="G40" s="288"/>
      <c r="H40" s="288"/>
      <c r="I40" s="288"/>
      <c r="J40" s="288"/>
      <c r="K40" s="288"/>
      <c r="L40" s="288"/>
      <c r="M40" s="288"/>
      <c r="N40" s="288"/>
      <c r="O40" s="288"/>
      <c r="P40" s="288"/>
      <c r="Q40" s="288"/>
      <c r="R40" s="288"/>
      <c r="S40" s="288"/>
      <c r="T40" s="288"/>
      <c r="U40" s="288"/>
      <c r="V40" s="288"/>
      <c r="W40" s="288"/>
      <c r="X40" s="288"/>
      <c r="Y40" s="288"/>
      <c r="Z40" s="288"/>
      <c r="AA40" s="288"/>
      <c r="AB40" s="288"/>
      <c r="AC40" s="288"/>
      <c r="AD40" s="288"/>
      <c r="AE40" s="288"/>
      <c r="AF40" s="288"/>
      <c r="AG40" s="288"/>
      <c r="AH40" s="288"/>
      <c r="AI40" s="288"/>
      <c r="AJ40" s="288"/>
      <c r="AK40" s="288"/>
      <c r="AL40" s="288"/>
      <c r="AM40" s="288"/>
      <c r="AN40" s="288"/>
      <c r="AO40" s="288"/>
      <c r="AP40" s="288"/>
      <c r="AQ40" s="288"/>
      <c r="AR40" s="288"/>
      <c r="AS40" s="288"/>
      <c r="AT40" s="288"/>
      <c r="AU40" s="288"/>
      <c r="AV40" s="288"/>
    </row>
    <row r="41" spans="1:56" ht="12" customHeight="1" x14ac:dyDescent="0.25">
      <c r="A41" s="113"/>
      <c r="B41" s="366" t="str">
        <f>IF(D41=0,"",1)</f>
        <v/>
      </c>
      <c r="C41" s="366"/>
      <c r="D41" s="367"/>
      <c r="E41" s="367"/>
      <c r="F41" s="367"/>
      <c r="G41" s="367"/>
      <c r="H41" s="367"/>
      <c r="I41" s="367"/>
      <c r="J41" s="367"/>
      <c r="K41" s="367"/>
      <c r="L41" s="367"/>
      <c r="M41" s="367"/>
      <c r="N41" s="367"/>
      <c r="O41" s="367"/>
      <c r="P41" s="367"/>
      <c r="Q41" s="367"/>
      <c r="R41" s="367"/>
      <c r="S41" s="367"/>
      <c r="T41" s="367"/>
      <c r="U41" s="367"/>
      <c r="V41" s="367"/>
      <c r="W41" s="367"/>
      <c r="X41" s="367"/>
      <c r="Y41" s="367"/>
      <c r="Z41" s="367"/>
      <c r="AA41" s="367"/>
      <c r="AB41" s="367"/>
      <c r="AC41" s="367"/>
      <c r="AD41" s="367"/>
      <c r="AE41" s="367"/>
      <c r="AF41" s="367"/>
      <c r="AG41" s="367"/>
      <c r="AH41" s="367"/>
      <c r="AI41" s="367"/>
      <c r="AJ41" s="367"/>
      <c r="AK41" s="367"/>
      <c r="AL41" s="367"/>
      <c r="AM41" s="367"/>
      <c r="AN41" s="367"/>
      <c r="AO41" s="367"/>
      <c r="AP41" s="367"/>
      <c r="AQ41" s="367"/>
      <c r="AR41" s="367"/>
      <c r="AS41" s="367"/>
      <c r="AT41" s="367"/>
      <c r="AU41" s="367"/>
    </row>
    <row r="42" spans="1:56" ht="12" customHeight="1" x14ac:dyDescent="0.25">
      <c r="A42" s="113"/>
      <c r="B42" s="366"/>
      <c r="C42" s="366"/>
      <c r="D42" s="367"/>
      <c r="E42" s="367"/>
      <c r="F42" s="367"/>
      <c r="G42" s="367"/>
      <c r="H42" s="367"/>
      <c r="I42" s="367"/>
      <c r="J42" s="367"/>
      <c r="K42" s="367"/>
      <c r="L42" s="367"/>
      <c r="M42" s="367"/>
      <c r="N42" s="367"/>
      <c r="O42" s="367"/>
      <c r="P42" s="367"/>
      <c r="Q42" s="367"/>
      <c r="R42" s="367"/>
      <c r="S42" s="367"/>
      <c r="T42" s="367"/>
      <c r="U42" s="367"/>
      <c r="V42" s="367"/>
      <c r="W42" s="367"/>
      <c r="X42" s="367"/>
      <c r="Y42" s="367"/>
      <c r="Z42" s="367"/>
      <c r="AA42" s="367"/>
      <c r="AB42" s="367"/>
      <c r="AC42" s="367"/>
      <c r="AD42" s="367"/>
      <c r="AE42" s="367"/>
      <c r="AF42" s="367"/>
      <c r="AG42" s="367"/>
      <c r="AH42" s="367"/>
      <c r="AI42" s="367"/>
      <c r="AJ42" s="367"/>
      <c r="AK42" s="367"/>
      <c r="AL42" s="367"/>
      <c r="AM42" s="367"/>
      <c r="AN42" s="367"/>
      <c r="AO42" s="367"/>
      <c r="AP42" s="367"/>
      <c r="AQ42" s="367"/>
      <c r="AR42" s="367"/>
      <c r="AS42" s="367"/>
      <c r="AT42" s="367"/>
      <c r="AU42" s="367"/>
    </row>
    <row r="43" spans="1:56" ht="12" customHeight="1" x14ac:dyDescent="0.25">
      <c r="B43" s="366" t="str">
        <f>IF(D43=0,"",B41+1)</f>
        <v/>
      </c>
      <c r="C43" s="366"/>
      <c r="D43" s="367"/>
      <c r="E43" s="367"/>
      <c r="F43" s="367"/>
      <c r="G43" s="367"/>
      <c r="H43" s="367"/>
      <c r="I43" s="367"/>
      <c r="J43" s="367"/>
      <c r="K43" s="367"/>
      <c r="L43" s="367"/>
      <c r="M43" s="367"/>
      <c r="N43" s="367"/>
      <c r="O43" s="367"/>
      <c r="P43" s="367"/>
      <c r="Q43" s="367"/>
      <c r="R43" s="367"/>
      <c r="S43" s="367"/>
      <c r="T43" s="367"/>
      <c r="U43" s="367"/>
      <c r="V43" s="367"/>
      <c r="W43" s="367"/>
      <c r="X43" s="367"/>
      <c r="Y43" s="367"/>
      <c r="Z43" s="367"/>
      <c r="AA43" s="367"/>
      <c r="AB43" s="367"/>
      <c r="AC43" s="367"/>
      <c r="AD43" s="367"/>
      <c r="AE43" s="367"/>
      <c r="AF43" s="367"/>
      <c r="AG43" s="367"/>
      <c r="AH43" s="367"/>
      <c r="AI43" s="367"/>
      <c r="AJ43" s="367"/>
      <c r="AK43" s="367"/>
      <c r="AL43" s="367"/>
      <c r="AM43" s="367"/>
      <c r="AN43" s="367"/>
      <c r="AO43" s="367"/>
      <c r="AP43" s="367"/>
      <c r="AQ43" s="367"/>
      <c r="AR43" s="367"/>
      <c r="AS43" s="367"/>
      <c r="AT43" s="367"/>
      <c r="AU43" s="367"/>
      <c r="AW43" s="119"/>
      <c r="AX43" s="119"/>
      <c r="AY43" s="119"/>
      <c r="AZ43" s="119"/>
      <c r="BA43" s="119"/>
      <c r="BB43" s="119"/>
      <c r="BC43" s="119"/>
      <c r="BD43" s="119"/>
    </row>
    <row r="44" spans="1:56" ht="12" customHeight="1" x14ac:dyDescent="0.25">
      <c r="B44" s="366"/>
      <c r="C44" s="366"/>
      <c r="D44" s="367"/>
      <c r="E44" s="367"/>
      <c r="F44" s="367"/>
      <c r="G44" s="367"/>
      <c r="H44" s="367"/>
      <c r="I44" s="367"/>
      <c r="J44" s="367"/>
      <c r="K44" s="367"/>
      <c r="L44" s="367"/>
      <c r="M44" s="367"/>
      <c r="N44" s="367"/>
      <c r="O44" s="367"/>
      <c r="P44" s="367"/>
      <c r="Q44" s="367"/>
      <c r="R44" s="367"/>
      <c r="S44" s="367"/>
      <c r="T44" s="367"/>
      <c r="U44" s="367"/>
      <c r="V44" s="367"/>
      <c r="W44" s="367"/>
      <c r="X44" s="367"/>
      <c r="Y44" s="367"/>
      <c r="Z44" s="367"/>
      <c r="AA44" s="367"/>
      <c r="AB44" s="367"/>
      <c r="AC44" s="367"/>
      <c r="AD44" s="367"/>
      <c r="AE44" s="367"/>
      <c r="AF44" s="367"/>
      <c r="AG44" s="367"/>
      <c r="AH44" s="367"/>
      <c r="AI44" s="367"/>
      <c r="AJ44" s="367"/>
      <c r="AK44" s="367"/>
      <c r="AL44" s="367"/>
      <c r="AM44" s="367"/>
      <c r="AN44" s="367"/>
      <c r="AO44" s="367"/>
      <c r="AP44" s="367"/>
      <c r="AQ44" s="367"/>
      <c r="AR44" s="367"/>
      <c r="AS44" s="367"/>
      <c r="AT44" s="367"/>
      <c r="AU44" s="367"/>
      <c r="AW44" s="119"/>
      <c r="AX44" s="119"/>
      <c r="AY44" s="119"/>
      <c r="AZ44" s="119"/>
      <c r="BA44" s="119"/>
      <c r="BB44" s="119"/>
      <c r="BC44" s="119"/>
      <c r="BD44" s="119"/>
    </row>
    <row r="45" spans="1:56" ht="10.9" customHeight="1" x14ac:dyDescent="0.25">
      <c r="B45" s="366" t="str">
        <f>IF(D45=0,"",B43+1)</f>
        <v/>
      </c>
      <c r="C45" s="366"/>
      <c r="D45" s="367"/>
      <c r="E45" s="367"/>
      <c r="F45" s="367"/>
      <c r="G45" s="367"/>
      <c r="H45" s="367"/>
      <c r="I45" s="367"/>
      <c r="J45" s="367"/>
      <c r="K45" s="367"/>
      <c r="L45" s="367"/>
      <c r="M45" s="367"/>
      <c r="N45" s="367"/>
      <c r="O45" s="367"/>
      <c r="P45" s="367"/>
      <c r="Q45" s="367"/>
      <c r="R45" s="367"/>
      <c r="S45" s="367"/>
      <c r="T45" s="367"/>
      <c r="U45" s="367"/>
      <c r="V45" s="367"/>
      <c r="W45" s="367"/>
      <c r="X45" s="367"/>
      <c r="Y45" s="367"/>
      <c r="Z45" s="367"/>
      <c r="AA45" s="367"/>
      <c r="AB45" s="367"/>
      <c r="AC45" s="367"/>
      <c r="AD45" s="367"/>
      <c r="AE45" s="367"/>
      <c r="AF45" s="367"/>
      <c r="AG45" s="367"/>
      <c r="AH45" s="367"/>
      <c r="AI45" s="367"/>
      <c r="AJ45" s="367"/>
      <c r="AK45" s="367"/>
      <c r="AL45" s="367"/>
      <c r="AM45" s="367"/>
      <c r="AN45" s="367"/>
      <c r="AO45" s="367"/>
      <c r="AP45" s="367"/>
      <c r="AQ45" s="367"/>
      <c r="AR45" s="367"/>
      <c r="AS45" s="367"/>
      <c r="AT45" s="367"/>
      <c r="AU45" s="367"/>
    </row>
    <row r="46" spans="1:56" ht="10.9" customHeight="1" x14ac:dyDescent="0.25">
      <c r="B46" s="366"/>
      <c r="C46" s="366"/>
      <c r="D46" s="367"/>
      <c r="E46" s="367"/>
      <c r="F46" s="367"/>
      <c r="G46" s="367"/>
      <c r="H46" s="367"/>
      <c r="I46" s="367"/>
      <c r="J46" s="367"/>
      <c r="K46" s="367"/>
      <c r="L46" s="367"/>
      <c r="M46" s="367"/>
      <c r="N46" s="367"/>
      <c r="O46" s="367"/>
      <c r="P46" s="367"/>
      <c r="Q46" s="367"/>
      <c r="R46" s="367"/>
      <c r="S46" s="367"/>
      <c r="T46" s="367"/>
      <c r="U46" s="367"/>
      <c r="V46" s="367"/>
      <c r="W46" s="367"/>
      <c r="X46" s="367"/>
      <c r="Y46" s="367"/>
      <c r="Z46" s="367"/>
      <c r="AA46" s="367"/>
      <c r="AB46" s="367"/>
      <c r="AC46" s="367"/>
      <c r="AD46" s="367"/>
      <c r="AE46" s="367"/>
      <c r="AF46" s="367"/>
      <c r="AG46" s="367"/>
      <c r="AH46" s="367"/>
      <c r="AI46" s="367"/>
      <c r="AJ46" s="367"/>
      <c r="AK46" s="367"/>
      <c r="AL46" s="367"/>
      <c r="AM46" s="367"/>
      <c r="AN46" s="367"/>
      <c r="AO46" s="367"/>
      <c r="AP46" s="367"/>
      <c r="AQ46" s="367"/>
      <c r="AR46" s="367"/>
      <c r="AS46" s="367"/>
      <c r="AT46" s="367"/>
      <c r="AU46" s="367"/>
    </row>
    <row r="47" spans="1:56" ht="10.9" customHeight="1" x14ac:dyDescent="0.25">
      <c r="B47" s="366" t="str">
        <f>IF(D47=0,"",B45+1)</f>
        <v/>
      </c>
      <c r="C47" s="366"/>
      <c r="D47" s="367"/>
      <c r="E47" s="367"/>
      <c r="F47" s="367"/>
      <c r="G47" s="367"/>
      <c r="H47" s="367"/>
      <c r="I47" s="367"/>
      <c r="J47" s="367"/>
      <c r="K47" s="367"/>
      <c r="L47" s="367"/>
      <c r="M47" s="367"/>
      <c r="N47" s="367"/>
      <c r="O47" s="367"/>
      <c r="P47" s="367"/>
      <c r="Q47" s="367"/>
      <c r="R47" s="367"/>
      <c r="S47" s="367"/>
      <c r="T47" s="367"/>
      <c r="U47" s="367"/>
      <c r="V47" s="367"/>
      <c r="W47" s="367"/>
      <c r="X47" s="367"/>
      <c r="Y47" s="367"/>
      <c r="Z47" s="367"/>
      <c r="AA47" s="367"/>
      <c r="AB47" s="367"/>
      <c r="AC47" s="367"/>
      <c r="AD47" s="367"/>
      <c r="AE47" s="367"/>
      <c r="AF47" s="367"/>
      <c r="AG47" s="367"/>
      <c r="AH47" s="367"/>
      <c r="AI47" s="367"/>
      <c r="AJ47" s="367"/>
      <c r="AK47" s="367"/>
      <c r="AL47" s="367"/>
      <c r="AM47" s="367"/>
      <c r="AN47" s="367"/>
      <c r="AO47" s="367"/>
      <c r="AP47" s="367"/>
      <c r="AQ47" s="367"/>
      <c r="AR47" s="367"/>
      <c r="AS47" s="367"/>
      <c r="AT47" s="367"/>
      <c r="AU47" s="367"/>
    </row>
    <row r="48" spans="1:56" ht="10.9" customHeight="1" x14ac:dyDescent="0.25">
      <c r="B48" s="366"/>
      <c r="C48" s="366"/>
      <c r="D48" s="367"/>
      <c r="E48" s="367"/>
      <c r="F48" s="367"/>
      <c r="G48" s="367"/>
      <c r="H48" s="367"/>
      <c r="I48" s="367"/>
      <c r="J48" s="367"/>
      <c r="K48" s="367"/>
      <c r="L48" s="367"/>
      <c r="M48" s="367"/>
      <c r="N48" s="367"/>
      <c r="O48" s="367"/>
      <c r="P48" s="367"/>
      <c r="Q48" s="367"/>
      <c r="R48" s="367"/>
      <c r="S48" s="367"/>
      <c r="T48" s="367"/>
      <c r="U48" s="367"/>
      <c r="V48" s="367"/>
      <c r="W48" s="367"/>
      <c r="X48" s="367"/>
      <c r="Y48" s="367"/>
      <c r="Z48" s="367"/>
      <c r="AA48" s="367"/>
      <c r="AB48" s="367"/>
      <c r="AC48" s="367"/>
      <c r="AD48" s="367"/>
      <c r="AE48" s="367"/>
      <c r="AF48" s="367"/>
      <c r="AG48" s="367"/>
      <c r="AH48" s="367"/>
      <c r="AI48" s="367"/>
      <c r="AJ48" s="367"/>
      <c r="AK48" s="367"/>
      <c r="AL48" s="367"/>
      <c r="AM48" s="367"/>
      <c r="AN48" s="367"/>
      <c r="AO48" s="367"/>
      <c r="AP48" s="367"/>
      <c r="AQ48" s="367"/>
      <c r="AR48" s="367"/>
      <c r="AS48" s="367"/>
      <c r="AT48" s="367"/>
      <c r="AU48" s="367"/>
    </row>
    <row r="49" spans="2:56" ht="10.9" customHeight="1" x14ac:dyDescent="0.25">
      <c r="B49" s="366" t="str">
        <f>IF(D49=0,"",B47+1)</f>
        <v/>
      </c>
      <c r="C49" s="366"/>
      <c r="D49" s="367"/>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c r="AH49" s="367"/>
      <c r="AI49" s="367"/>
      <c r="AJ49" s="367"/>
      <c r="AK49" s="367"/>
      <c r="AL49" s="367"/>
      <c r="AM49" s="367"/>
      <c r="AN49" s="367"/>
      <c r="AO49" s="367"/>
      <c r="AP49" s="367"/>
      <c r="AQ49" s="367"/>
      <c r="AR49" s="367"/>
      <c r="AS49" s="367"/>
      <c r="AT49" s="367"/>
      <c r="AU49" s="367"/>
    </row>
    <row r="50" spans="2:56" ht="10.9" customHeight="1" x14ac:dyDescent="0.25">
      <c r="B50" s="366"/>
      <c r="C50" s="366"/>
      <c r="D50" s="367"/>
      <c r="E50" s="367"/>
      <c r="F50" s="367"/>
      <c r="G50" s="367"/>
      <c r="H50" s="367"/>
      <c r="I50" s="367"/>
      <c r="J50" s="367"/>
      <c r="K50" s="367"/>
      <c r="L50" s="367"/>
      <c r="M50" s="367"/>
      <c r="N50" s="367"/>
      <c r="O50" s="367"/>
      <c r="P50" s="367"/>
      <c r="Q50" s="367"/>
      <c r="R50" s="367"/>
      <c r="S50" s="367"/>
      <c r="T50" s="367"/>
      <c r="U50" s="367"/>
      <c r="V50" s="367"/>
      <c r="W50" s="367"/>
      <c r="X50" s="367"/>
      <c r="Y50" s="367"/>
      <c r="Z50" s="367"/>
      <c r="AA50" s="367"/>
      <c r="AB50" s="367"/>
      <c r="AC50" s="367"/>
      <c r="AD50" s="367"/>
      <c r="AE50" s="367"/>
      <c r="AF50" s="367"/>
      <c r="AG50" s="367"/>
      <c r="AH50" s="367"/>
      <c r="AI50" s="367"/>
      <c r="AJ50" s="367"/>
      <c r="AK50" s="367"/>
      <c r="AL50" s="367"/>
      <c r="AM50" s="367"/>
      <c r="AN50" s="367"/>
      <c r="AO50" s="367"/>
      <c r="AP50" s="367"/>
      <c r="AQ50" s="367"/>
      <c r="AR50" s="367"/>
      <c r="AS50" s="367"/>
      <c r="AT50" s="367"/>
      <c r="AU50" s="367"/>
    </row>
    <row r="51" spans="2:56" ht="10.9" customHeight="1" x14ac:dyDescent="0.25">
      <c r="B51" s="366" t="str">
        <f>IF(D51=0,"",B49+1)</f>
        <v/>
      </c>
      <c r="C51" s="366"/>
      <c r="D51" s="367"/>
      <c r="E51" s="367"/>
      <c r="F51" s="367"/>
      <c r="G51" s="367"/>
      <c r="H51" s="367"/>
      <c r="I51" s="367"/>
      <c r="J51" s="367"/>
      <c r="K51" s="367"/>
      <c r="L51" s="367"/>
      <c r="M51" s="367"/>
      <c r="N51" s="367"/>
      <c r="O51" s="367"/>
      <c r="P51" s="367"/>
      <c r="Q51" s="367"/>
      <c r="R51" s="367"/>
      <c r="S51" s="367"/>
      <c r="T51" s="367"/>
      <c r="U51" s="367"/>
      <c r="V51" s="367"/>
      <c r="W51" s="367"/>
      <c r="X51" s="367"/>
      <c r="Y51" s="367"/>
      <c r="Z51" s="367"/>
      <c r="AA51" s="367"/>
      <c r="AB51" s="367"/>
      <c r="AC51" s="367"/>
      <c r="AD51" s="367"/>
      <c r="AE51" s="367"/>
      <c r="AF51" s="367"/>
      <c r="AG51" s="367"/>
      <c r="AH51" s="367"/>
      <c r="AI51" s="367"/>
      <c r="AJ51" s="367"/>
      <c r="AK51" s="367"/>
      <c r="AL51" s="367"/>
      <c r="AM51" s="367"/>
      <c r="AN51" s="367"/>
      <c r="AO51" s="367"/>
      <c r="AP51" s="367"/>
      <c r="AQ51" s="367"/>
      <c r="AR51" s="367"/>
      <c r="AS51" s="367"/>
      <c r="AT51" s="367"/>
      <c r="AU51" s="367"/>
    </row>
    <row r="52" spans="2:56" ht="10.9" customHeight="1" x14ac:dyDescent="0.25">
      <c r="B52" s="366"/>
      <c r="C52" s="366"/>
      <c r="D52" s="367"/>
      <c r="E52" s="367"/>
      <c r="F52" s="367"/>
      <c r="G52" s="367"/>
      <c r="H52" s="367"/>
      <c r="I52" s="367"/>
      <c r="J52" s="367"/>
      <c r="K52" s="367"/>
      <c r="L52" s="367"/>
      <c r="M52" s="367"/>
      <c r="N52" s="367"/>
      <c r="O52" s="367"/>
      <c r="P52" s="367"/>
      <c r="Q52" s="367"/>
      <c r="R52" s="367"/>
      <c r="S52" s="367"/>
      <c r="T52" s="367"/>
      <c r="U52" s="367"/>
      <c r="V52" s="367"/>
      <c r="W52" s="367"/>
      <c r="X52" s="367"/>
      <c r="Y52" s="367"/>
      <c r="Z52" s="367"/>
      <c r="AA52" s="367"/>
      <c r="AB52" s="367"/>
      <c r="AC52" s="367"/>
      <c r="AD52" s="367"/>
      <c r="AE52" s="367"/>
      <c r="AF52" s="367"/>
      <c r="AG52" s="367"/>
      <c r="AH52" s="367"/>
      <c r="AI52" s="367"/>
      <c r="AJ52" s="367"/>
      <c r="AK52" s="367"/>
      <c r="AL52" s="367"/>
      <c r="AM52" s="367"/>
      <c r="AN52" s="367"/>
      <c r="AO52" s="367"/>
      <c r="AP52" s="367"/>
      <c r="AQ52" s="367"/>
      <c r="AR52" s="367"/>
      <c r="AS52" s="367"/>
      <c r="AT52" s="367"/>
      <c r="AU52" s="367"/>
    </row>
    <row r="53" spans="2:56" ht="10.9" customHeight="1" x14ac:dyDescent="0.25">
      <c r="B53" s="366" t="str">
        <f>IF(D53=0,"",B51+1)</f>
        <v/>
      </c>
      <c r="C53" s="366"/>
      <c r="D53" s="367"/>
      <c r="E53" s="367"/>
      <c r="F53" s="367"/>
      <c r="G53" s="367"/>
      <c r="H53" s="367"/>
      <c r="I53" s="367"/>
      <c r="J53" s="367"/>
      <c r="K53" s="367"/>
      <c r="L53" s="367"/>
      <c r="M53" s="367"/>
      <c r="N53" s="367"/>
      <c r="O53" s="367"/>
      <c r="P53" s="367"/>
      <c r="Q53" s="367"/>
      <c r="R53" s="367"/>
      <c r="S53" s="367"/>
      <c r="T53" s="367"/>
      <c r="U53" s="367"/>
      <c r="V53" s="367"/>
      <c r="W53" s="367"/>
      <c r="X53" s="367"/>
      <c r="Y53" s="367"/>
      <c r="Z53" s="367"/>
      <c r="AA53" s="367"/>
      <c r="AB53" s="367"/>
      <c r="AC53" s="367"/>
      <c r="AD53" s="367"/>
      <c r="AE53" s="367"/>
      <c r="AF53" s="367"/>
      <c r="AG53" s="367"/>
      <c r="AH53" s="367"/>
      <c r="AI53" s="367"/>
      <c r="AJ53" s="367"/>
      <c r="AK53" s="367"/>
      <c r="AL53" s="367"/>
      <c r="AM53" s="367"/>
      <c r="AN53" s="367"/>
      <c r="AO53" s="367"/>
      <c r="AP53" s="367"/>
      <c r="AQ53" s="367"/>
      <c r="AR53" s="367"/>
      <c r="AS53" s="367"/>
      <c r="AT53" s="367"/>
      <c r="AU53" s="367"/>
    </row>
    <row r="54" spans="2:56" ht="10.9" customHeight="1" x14ac:dyDescent="0.25">
      <c r="B54" s="366"/>
      <c r="C54" s="366"/>
      <c r="D54" s="367"/>
      <c r="E54" s="367"/>
      <c r="F54" s="367"/>
      <c r="G54" s="367"/>
      <c r="H54" s="367"/>
      <c r="I54" s="367"/>
      <c r="J54" s="367"/>
      <c r="K54" s="367"/>
      <c r="L54" s="367"/>
      <c r="M54" s="367"/>
      <c r="N54" s="367"/>
      <c r="O54" s="367"/>
      <c r="P54" s="367"/>
      <c r="Q54" s="367"/>
      <c r="R54" s="367"/>
      <c r="S54" s="367"/>
      <c r="T54" s="367"/>
      <c r="U54" s="367"/>
      <c r="V54" s="367"/>
      <c r="W54" s="367"/>
      <c r="X54" s="367"/>
      <c r="Y54" s="367"/>
      <c r="Z54" s="367"/>
      <c r="AA54" s="367"/>
      <c r="AB54" s="367"/>
      <c r="AC54" s="367"/>
      <c r="AD54" s="367"/>
      <c r="AE54" s="367"/>
      <c r="AF54" s="367"/>
      <c r="AG54" s="367"/>
      <c r="AH54" s="367"/>
      <c r="AI54" s="367"/>
      <c r="AJ54" s="367"/>
      <c r="AK54" s="367"/>
      <c r="AL54" s="367"/>
      <c r="AM54" s="367"/>
      <c r="AN54" s="367"/>
      <c r="AO54" s="367"/>
      <c r="AP54" s="367"/>
      <c r="AQ54" s="367"/>
      <c r="AR54" s="367"/>
      <c r="AS54" s="367"/>
      <c r="AT54" s="367"/>
      <c r="AU54" s="367"/>
    </row>
    <row r="55" spans="2:56" ht="10.9" customHeight="1" x14ac:dyDescent="0.25">
      <c r="B55" s="366" t="str">
        <f>IF(D55=0,"",B53+1)</f>
        <v/>
      </c>
      <c r="C55" s="366"/>
      <c r="D55" s="367"/>
      <c r="E55" s="367"/>
      <c r="F55" s="367"/>
      <c r="G55" s="367"/>
      <c r="H55" s="367"/>
      <c r="I55" s="367"/>
      <c r="J55" s="367"/>
      <c r="K55" s="367"/>
      <c r="L55" s="367"/>
      <c r="M55" s="367"/>
      <c r="N55" s="367"/>
      <c r="O55" s="367"/>
      <c r="P55" s="367"/>
      <c r="Q55" s="367"/>
      <c r="R55" s="367"/>
      <c r="S55" s="367"/>
      <c r="T55" s="367"/>
      <c r="U55" s="367"/>
      <c r="V55" s="367"/>
      <c r="W55" s="367"/>
      <c r="X55" s="367"/>
      <c r="Y55" s="367"/>
      <c r="Z55" s="367"/>
      <c r="AA55" s="367"/>
      <c r="AB55" s="367"/>
      <c r="AC55" s="367"/>
      <c r="AD55" s="367"/>
      <c r="AE55" s="367"/>
      <c r="AF55" s="367"/>
      <c r="AG55" s="367"/>
      <c r="AH55" s="367"/>
      <c r="AI55" s="367"/>
      <c r="AJ55" s="367"/>
      <c r="AK55" s="367"/>
      <c r="AL55" s="367"/>
      <c r="AM55" s="367"/>
      <c r="AN55" s="367"/>
      <c r="AO55" s="367"/>
      <c r="AP55" s="367"/>
      <c r="AQ55" s="367"/>
      <c r="AR55" s="367"/>
      <c r="AS55" s="367"/>
      <c r="AT55" s="367"/>
      <c r="AU55" s="367"/>
    </row>
    <row r="56" spans="2:56" ht="10.9" customHeight="1" x14ac:dyDescent="0.25">
      <c r="B56" s="366"/>
      <c r="C56" s="366"/>
      <c r="D56" s="367"/>
      <c r="E56" s="367"/>
      <c r="F56" s="367"/>
      <c r="G56" s="367"/>
      <c r="H56" s="367"/>
      <c r="I56" s="367"/>
      <c r="J56" s="367"/>
      <c r="K56" s="367"/>
      <c r="L56" s="367"/>
      <c r="M56" s="367"/>
      <c r="N56" s="367"/>
      <c r="O56" s="367"/>
      <c r="P56" s="367"/>
      <c r="Q56" s="367"/>
      <c r="R56" s="367"/>
      <c r="S56" s="367"/>
      <c r="T56" s="367"/>
      <c r="U56" s="367"/>
      <c r="V56" s="367"/>
      <c r="W56" s="367"/>
      <c r="X56" s="367"/>
      <c r="Y56" s="367"/>
      <c r="Z56" s="367"/>
      <c r="AA56" s="367"/>
      <c r="AB56" s="367"/>
      <c r="AC56" s="367"/>
      <c r="AD56" s="367"/>
      <c r="AE56" s="367"/>
      <c r="AF56" s="367"/>
      <c r="AG56" s="367"/>
      <c r="AH56" s="367"/>
      <c r="AI56" s="367"/>
      <c r="AJ56" s="367"/>
      <c r="AK56" s="367"/>
      <c r="AL56" s="367"/>
      <c r="AM56" s="367"/>
      <c r="AN56" s="367"/>
      <c r="AO56" s="367"/>
      <c r="AP56" s="367"/>
      <c r="AQ56" s="367"/>
      <c r="AR56" s="367"/>
      <c r="AS56" s="367"/>
      <c r="AT56" s="367"/>
      <c r="AU56" s="367"/>
    </row>
    <row r="57" spans="2:56" ht="10.9" customHeight="1" x14ac:dyDescent="0.25">
      <c r="B57" s="124"/>
      <c r="C57" s="124"/>
      <c r="D57" s="288" t="s">
        <v>856</v>
      </c>
      <c r="E57" s="288"/>
      <c r="F57" s="288"/>
      <c r="G57" s="288"/>
      <c r="H57" s="288"/>
      <c r="I57" s="288"/>
      <c r="J57" s="288"/>
      <c r="K57" s="288"/>
      <c r="L57" s="288"/>
      <c r="M57" s="288"/>
      <c r="N57" s="288"/>
      <c r="O57" s="288"/>
      <c r="P57" s="288"/>
      <c r="Q57" s="288"/>
      <c r="R57" s="288"/>
      <c r="S57" s="288"/>
      <c r="T57" s="288"/>
      <c r="U57" s="288"/>
      <c r="V57" s="288"/>
      <c r="W57" s="288"/>
      <c r="X57" s="288"/>
      <c r="Y57" s="288"/>
      <c r="Z57" s="288"/>
      <c r="AA57" s="288"/>
      <c r="AB57" s="288"/>
      <c r="AC57" s="288"/>
      <c r="AD57" s="288"/>
      <c r="AE57" s="288"/>
      <c r="AF57" s="288"/>
      <c r="AG57" s="288"/>
      <c r="AH57" s="288"/>
      <c r="AI57" s="288"/>
      <c r="AJ57" s="288"/>
      <c r="AK57" s="288"/>
      <c r="AL57" s="288"/>
      <c r="AM57" s="288"/>
      <c r="AN57" s="288"/>
      <c r="AO57" s="288"/>
      <c r="AP57" s="288"/>
      <c r="AQ57" s="288"/>
      <c r="AR57" s="288"/>
      <c r="AS57" s="288"/>
      <c r="AT57" s="288"/>
      <c r="AU57" s="288"/>
      <c r="AV57" s="288"/>
    </row>
    <row r="58" spans="2:56" ht="10.9" customHeight="1" x14ac:dyDescent="0.25">
      <c r="B58" s="124"/>
      <c r="C58" s="124"/>
      <c r="D58" s="288"/>
      <c r="E58" s="288"/>
      <c r="F58" s="288"/>
      <c r="G58" s="288"/>
      <c r="H58" s="288"/>
      <c r="I58" s="288"/>
      <c r="J58" s="288"/>
      <c r="K58" s="288"/>
      <c r="L58" s="288"/>
      <c r="M58" s="288"/>
      <c r="N58" s="288"/>
      <c r="O58" s="288"/>
      <c r="P58" s="288"/>
      <c r="Q58" s="288"/>
      <c r="R58" s="288"/>
      <c r="S58" s="288"/>
      <c r="T58" s="288"/>
      <c r="U58" s="288"/>
      <c r="V58" s="288"/>
      <c r="W58" s="288"/>
      <c r="X58" s="288"/>
      <c r="Y58" s="288"/>
      <c r="Z58" s="288"/>
      <c r="AA58" s="288"/>
      <c r="AB58" s="288"/>
      <c r="AC58" s="288"/>
      <c r="AD58" s="288"/>
      <c r="AE58" s="288"/>
      <c r="AF58" s="288"/>
      <c r="AG58" s="288"/>
      <c r="AH58" s="288"/>
      <c r="AI58" s="288"/>
      <c r="AJ58" s="288"/>
      <c r="AK58" s="288"/>
      <c r="AL58" s="288"/>
      <c r="AM58" s="288"/>
      <c r="AN58" s="288"/>
      <c r="AO58" s="288"/>
      <c r="AP58" s="288"/>
      <c r="AQ58" s="288"/>
      <c r="AR58" s="288"/>
      <c r="AS58" s="288"/>
      <c r="AT58" s="288"/>
      <c r="AU58" s="288"/>
      <c r="AV58" s="288"/>
    </row>
    <row r="59" spans="2:56" ht="10.9" customHeight="1" x14ac:dyDescent="0.25">
      <c r="B59" s="369" t="str">
        <f>IF(D59=0,"",1)</f>
        <v/>
      </c>
      <c r="C59" s="369"/>
      <c r="D59" s="367"/>
      <c r="E59" s="367"/>
      <c r="F59" s="367"/>
      <c r="G59" s="367"/>
      <c r="H59" s="367"/>
      <c r="I59" s="367"/>
      <c r="J59" s="367"/>
      <c r="K59" s="367"/>
      <c r="L59" s="367"/>
      <c r="M59" s="367"/>
      <c r="N59" s="367"/>
      <c r="O59" s="367"/>
      <c r="P59" s="367"/>
      <c r="Q59" s="367"/>
      <c r="R59" s="367"/>
      <c r="S59" s="367"/>
      <c r="T59" s="367"/>
      <c r="U59" s="367"/>
      <c r="V59" s="367"/>
      <c r="W59" s="367"/>
      <c r="X59" s="367"/>
      <c r="Y59" s="367"/>
      <c r="Z59" s="367"/>
      <c r="AA59" s="367"/>
      <c r="AB59" s="367"/>
      <c r="AC59" s="367"/>
      <c r="AD59" s="367"/>
      <c r="AE59" s="367"/>
      <c r="AF59" s="367"/>
      <c r="AG59" s="367"/>
      <c r="AH59" s="367"/>
      <c r="AI59" s="367"/>
      <c r="AJ59" s="367"/>
      <c r="AK59" s="367"/>
      <c r="AL59" s="367"/>
      <c r="AM59" s="367"/>
      <c r="AN59" s="367"/>
      <c r="AO59" s="367"/>
      <c r="AP59" s="367"/>
      <c r="AQ59" s="367"/>
      <c r="AR59" s="367"/>
      <c r="AS59" s="367"/>
      <c r="AT59" s="367"/>
      <c r="AU59" s="367"/>
    </row>
    <row r="60" spans="2:56" ht="10.9" customHeight="1" x14ac:dyDescent="0.25">
      <c r="B60" s="369"/>
      <c r="C60" s="369"/>
      <c r="D60" s="367"/>
      <c r="E60" s="367"/>
      <c r="F60" s="367"/>
      <c r="G60" s="367"/>
      <c r="H60" s="367"/>
      <c r="I60" s="367"/>
      <c r="J60" s="367"/>
      <c r="K60" s="367"/>
      <c r="L60" s="367"/>
      <c r="M60" s="367"/>
      <c r="N60" s="367"/>
      <c r="O60" s="367"/>
      <c r="P60" s="367"/>
      <c r="Q60" s="367"/>
      <c r="R60" s="367"/>
      <c r="S60" s="367"/>
      <c r="T60" s="367"/>
      <c r="U60" s="367"/>
      <c r="V60" s="367"/>
      <c r="W60" s="367"/>
      <c r="X60" s="367"/>
      <c r="Y60" s="367"/>
      <c r="Z60" s="367"/>
      <c r="AA60" s="367"/>
      <c r="AB60" s="367"/>
      <c r="AC60" s="367"/>
      <c r="AD60" s="367"/>
      <c r="AE60" s="367"/>
      <c r="AF60" s="367"/>
      <c r="AG60" s="367"/>
      <c r="AH60" s="367"/>
      <c r="AI60" s="367"/>
      <c r="AJ60" s="367"/>
      <c r="AK60" s="367"/>
      <c r="AL60" s="367"/>
      <c r="AM60" s="367"/>
      <c r="AN60" s="367"/>
      <c r="AO60" s="367"/>
      <c r="AP60" s="367"/>
      <c r="AQ60" s="367"/>
      <c r="AR60" s="367"/>
      <c r="AS60" s="367"/>
      <c r="AT60" s="367"/>
      <c r="AU60" s="367"/>
    </row>
    <row r="61" spans="2:56" ht="12" customHeight="1" x14ac:dyDescent="0.25">
      <c r="B61" s="369" t="str">
        <f>IF(D61=0,"",B59+1)</f>
        <v/>
      </c>
      <c r="C61" s="369"/>
      <c r="D61" s="367"/>
      <c r="E61" s="367"/>
      <c r="F61" s="367"/>
      <c r="G61" s="367"/>
      <c r="H61" s="367"/>
      <c r="I61" s="367"/>
      <c r="J61" s="367"/>
      <c r="K61" s="367"/>
      <c r="L61" s="367"/>
      <c r="M61" s="367"/>
      <c r="N61" s="367"/>
      <c r="O61" s="367"/>
      <c r="P61" s="367"/>
      <c r="Q61" s="367"/>
      <c r="R61" s="367"/>
      <c r="S61" s="367"/>
      <c r="T61" s="367"/>
      <c r="U61" s="367"/>
      <c r="V61" s="367"/>
      <c r="W61" s="367"/>
      <c r="X61" s="367"/>
      <c r="Y61" s="367"/>
      <c r="Z61" s="367"/>
      <c r="AA61" s="367"/>
      <c r="AB61" s="367"/>
      <c r="AC61" s="367"/>
      <c r="AD61" s="367"/>
      <c r="AE61" s="367"/>
      <c r="AF61" s="367"/>
      <c r="AG61" s="367"/>
      <c r="AH61" s="367"/>
      <c r="AI61" s="367"/>
      <c r="AJ61" s="367"/>
      <c r="AK61" s="367"/>
      <c r="AL61" s="367"/>
      <c r="AM61" s="367"/>
      <c r="AN61" s="367"/>
      <c r="AO61" s="367"/>
      <c r="AP61" s="367"/>
      <c r="AQ61" s="367"/>
      <c r="AR61" s="367"/>
      <c r="AS61" s="367"/>
      <c r="AT61" s="367"/>
      <c r="AU61" s="367"/>
      <c r="AW61" s="119"/>
      <c r="AX61" s="119"/>
      <c r="AY61" s="119"/>
      <c r="AZ61" s="119"/>
      <c r="BA61" s="119"/>
      <c r="BB61" s="119"/>
      <c r="BC61" s="119"/>
      <c r="BD61" s="119"/>
    </row>
    <row r="62" spans="2:56" ht="12" customHeight="1" x14ac:dyDescent="0.25">
      <c r="B62" s="369"/>
      <c r="C62" s="369"/>
      <c r="D62" s="367"/>
      <c r="E62" s="367"/>
      <c r="F62" s="367"/>
      <c r="G62" s="367"/>
      <c r="H62" s="367"/>
      <c r="I62" s="367"/>
      <c r="J62" s="367"/>
      <c r="K62" s="367"/>
      <c r="L62" s="367"/>
      <c r="M62" s="367"/>
      <c r="N62" s="367"/>
      <c r="O62" s="367"/>
      <c r="P62" s="367"/>
      <c r="Q62" s="367"/>
      <c r="R62" s="367"/>
      <c r="S62" s="367"/>
      <c r="T62" s="367"/>
      <c r="U62" s="367"/>
      <c r="V62" s="367"/>
      <c r="W62" s="367"/>
      <c r="X62" s="367"/>
      <c r="Y62" s="367"/>
      <c r="Z62" s="367"/>
      <c r="AA62" s="367"/>
      <c r="AB62" s="367"/>
      <c r="AC62" s="367"/>
      <c r="AD62" s="367"/>
      <c r="AE62" s="367"/>
      <c r="AF62" s="367"/>
      <c r="AG62" s="367"/>
      <c r="AH62" s="367"/>
      <c r="AI62" s="367"/>
      <c r="AJ62" s="367"/>
      <c r="AK62" s="367"/>
      <c r="AL62" s="367"/>
      <c r="AM62" s="367"/>
      <c r="AN62" s="367"/>
      <c r="AO62" s="367"/>
      <c r="AP62" s="367"/>
      <c r="AQ62" s="367"/>
      <c r="AR62" s="367"/>
      <c r="AS62" s="367"/>
      <c r="AT62" s="367"/>
      <c r="AU62" s="367"/>
      <c r="AW62" s="119"/>
      <c r="AX62" s="119"/>
      <c r="AY62" s="119"/>
      <c r="AZ62" s="119"/>
      <c r="BA62" s="119"/>
      <c r="BB62" s="119"/>
      <c r="BC62" s="119"/>
      <c r="BD62" s="119"/>
    </row>
    <row r="63" spans="2:56" ht="10.9" customHeight="1" x14ac:dyDescent="0.25">
      <c r="B63" s="369" t="str">
        <f>IF(D63=0,"",B61+1)</f>
        <v/>
      </c>
      <c r="C63" s="369"/>
      <c r="D63" s="367"/>
      <c r="E63" s="367"/>
      <c r="F63" s="367"/>
      <c r="G63" s="367"/>
      <c r="H63" s="367"/>
      <c r="I63" s="367"/>
      <c r="J63" s="367"/>
      <c r="K63" s="367"/>
      <c r="L63" s="367"/>
      <c r="M63" s="367"/>
      <c r="N63" s="367"/>
      <c r="O63" s="367"/>
      <c r="P63" s="367"/>
      <c r="Q63" s="367"/>
      <c r="R63" s="367"/>
      <c r="S63" s="367"/>
      <c r="T63" s="367"/>
      <c r="U63" s="367"/>
      <c r="V63" s="367"/>
      <c r="W63" s="367"/>
      <c r="X63" s="367"/>
      <c r="Y63" s="367"/>
      <c r="Z63" s="367"/>
      <c r="AA63" s="367"/>
      <c r="AB63" s="367"/>
      <c r="AC63" s="367"/>
      <c r="AD63" s="367"/>
      <c r="AE63" s="367"/>
      <c r="AF63" s="367"/>
      <c r="AG63" s="367"/>
      <c r="AH63" s="367"/>
      <c r="AI63" s="367"/>
      <c r="AJ63" s="367"/>
      <c r="AK63" s="367"/>
      <c r="AL63" s="367"/>
      <c r="AM63" s="367"/>
      <c r="AN63" s="367"/>
      <c r="AO63" s="367"/>
      <c r="AP63" s="367"/>
      <c r="AQ63" s="367"/>
      <c r="AR63" s="367"/>
      <c r="AS63" s="367"/>
      <c r="AT63" s="367"/>
      <c r="AU63" s="367"/>
    </row>
    <row r="64" spans="2:56" ht="10.9" customHeight="1" x14ac:dyDescent="0.25">
      <c r="B64" s="369"/>
      <c r="C64" s="369"/>
      <c r="D64" s="367"/>
      <c r="E64" s="367"/>
      <c r="F64" s="367"/>
      <c r="G64" s="367"/>
      <c r="H64" s="367"/>
      <c r="I64" s="367"/>
      <c r="J64" s="367"/>
      <c r="K64" s="367"/>
      <c r="L64" s="367"/>
      <c r="M64" s="367"/>
      <c r="N64" s="367"/>
      <c r="O64" s="367"/>
      <c r="P64" s="367"/>
      <c r="Q64" s="367"/>
      <c r="R64" s="367"/>
      <c r="S64" s="367"/>
      <c r="T64" s="367"/>
      <c r="U64" s="367"/>
      <c r="V64" s="367"/>
      <c r="W64" s="367"/>
      <c r="X64" s="367"/>
      <c r="Y64" s="367"/>
      <c r="Z64" s="367"/>
      <c r="AA64" s="367"/>
      <c r="AB64" s="367"/>
      <c r="AC64" s="367"/>
      <c r="AD64" s="367"/>
      <c r="AE64" s="367"/>
      <c r="AF64" s="367"/>
      <c r="AG64" s="367"/>
      <c r="AH64" s="367"/>
      <c r="AI64" s="367"/>
      <c r="AJ64" s="367"/>
      <c r="AK64" s="367"/>
      <c r="AL64" s="367"/>
      <c r="AM64" s="367"/>
      <c r="AN64" s="367"/>
      <c r="AO64" s="367"/>
      <c r="AP64" s="367"/>
      <c r="AQ64" s="367"/>
      <c r="AR64" s="367"/>
      <c r="AS64" s="367"/>
      <c r="AT64" s="367"/>
      <c r="AU64" s="367"/>
    </row>
    <row r="65" spans="1:48" ht="10.9" customHeight="1" x14ac:dyDescent="0.25">
      <c r="B65" s="369" t="str">
        <f>IF(D65=0,"",B63+1)</f>
        <v/>
      </c>
      <c r="C65" s="369"/>
      <c r="D65" s="367"/>
      <c r="E65" s="367"/>
      <c r="F65" s="367"/>
      <c r="G65" s="367"/>
      <c r="H65" s="367"/>
      <c r="I65" s="367"/>
      <c r="J65" s="367"/>
      <c r="K65" s="367"/>
      <c r="L65" s="367"/>
      <c r="M65" s="367"/>
      <c r="N65" s="367"/>
      <c r="O65" s="367"/>
      <c r="P65" s="367"/>
      <c r="Q65" s="367"/>
      <c r="R65" s="367"/>
      <c r="S65" s="367"/>
      <c r="T65" s="367"/>
      <c r="U65" s="367"/>
      <c r="V65" s="367"/>
      <c r="W65" s="367"/>
      <c r="X65" s="367"/>
      <c r="Y65" s="367"/>
      <c r="Z65" s="367"/>
      <c r="AA65" s="367"/>
      <c r="AB65" s="367"/>
      <c r="AC65" s="367"/>
      <c r="AD65" s="367"/>
      <c r="AE65" s="367"/>
      <c r="AF65" s="367"/>
      <c r="AG65" s="367"/>
      <c r="AH65" s="367"/>
      <c r="AI65" s="367"/>
      <c r="AJ65" s="367"/>
      <c r="AK65" s="367"/>
      <c r="AL65" s="367"/>
      <c r="AM65" s="367"/>
      <c r="AN65" s="367"/>
      <c r="AO65" s="367"/>
      <c r="AP65" s="367"/>
      <c r="AQ65" s="367"/>
      <c r="AR65" s="367"/>
      <c r="AS65" s="367"/>
      <c r="AT65" s="367"/>
      <c r="AU65" s="367"/>
    </row>
    <row r="66" spans="1:48" ht="10.9" customHeight="1" x14ac:dyDescent="0.25">
      <c r="B66" s="369"/>
      <c r="C66" s="369"/>
      <c r="D66" s="367"/>
      <c r="E66" s="367"/>
      <c r="F66" s="367"/>
      <c r="G66" s="367"/>
      <c r="H66" s="367"/>
      <c r="I66" s="367"/>
      <c r="J66" s="367"/>
      <c r="K66" s="367"/>
      <c r="L66" s="367"/>
      <c r="M66" s="367"/>
      <c r="N66" s="367"/>
      <c r="O66" s="367"/>
      <c r="P66" s="367"/>
      <c r="Q66" s="367"/>
      <c r="R66" s="367"/>
      <c r="S66" s="367"/>
      <c r="T66" s="367"/>
      <c r="U66" s="367"/>
      <c r="V66" s="367"/>
      <c r="W66" s="367"/>
      <c r="X66" s="367"/>
      <c r="Y66" s="367"/>
      <c r="Z66" s="367"/>
      <c r="AA66" s="367"/>
      <c r="AB66" s="367"/>
      <c r="AC66" s="367"/>
      <c r="AD66" s="367"/>
      <c r="AE66" s="367"/>
      <c r="AF66" s="367"/>
      <c r="AG66" s="367"/>
      <c r="AH66" s="367"/>
      <c r="AI66" s="367"/>
      <c r="AJ66" s="367"/>
      <c r="AK66" s="367"/>
      <c r="AL66" s="367"/>
      <c r="AM66" s="367"/>
      <c r="AN66" s="367"/>
      <c r="AO66" s="367"/>
      <c r="AP66" s="367"/>
      <c r="AQ66" s="367"/>
      <c r="AR66" s="367"/>
      <c r="AS66" s="367"/>
      <c r="AT66" s="367"/>
      <c r="AU66" s="367"/>
    </row>
    <row r="67" spans="1:48" ht="10.9" customHeight="1" x14ac:dyDescent="0.25">
      <c r="B67" s="369" t="str">
        <f>IF(D67=0,"",B65+1)</f>
        <v/>
      </c>
      <c r="C67" s="369"/>
      <c r="D67" s="367"/>
      <c r="E67" s="367"/>
      <c r="F67" s="367"/>
      <c r="G67" s="367"/>
      <c r="H67" s="367"/>
      <c r="I67" s="367"/>
      <c r="J67" s="367"/>
      <c r="K67" s="367"/>
      <c r="L67" s="367"/>
      <c r="M67" s="367"/>
      <c r="N67" s="367"/>
      <c r="O67" s="367"/>
      <c r="P67" s="367"/>
      <c r="Q67" s="367"/>
      <c r="R67" s="367"/>
      <c r="S67" s="367"/>
      <c r="T67" s="367"/>
      <c r="U67" s="367"/>
      <c r="V67" s="367"/>
      <c r="W67" s="367"/>
      <c r="X67" s="367"/>
      <c r="Y67" s="367"/>
      <c r="Z67" s="367"/>
      <c r="AA67" s="367"/>
      <c r="AB67" s="367"/>
      <c r="AC67" s="367"/>
      <c r="AD67" s="367"/>
      <c r="AE67" s="367"/>
      <c r="AF67" s="367"/>
      <c r="AG67" s="367"/>
      <c r="AH67" s="367"/>
      <c r="AI67" s="367"/>
      <c r="AJ67" s="367"/>
      <c r="AK67" s="367"/>
      <c r="AL67" s="367"/>
      <c r="AM67" s="367"/>
      <c r="AN67" s="367"/>
      <c r="AO67" s="367"/>
      <c r="AP67" s="367"/>
      <c r="AQ67" s="367"/>
      <c r="AR67" s="367"/>
      <c r="AS67" s="367"/>
      <c r="AT67" s="367"/>
      <c r="AU67" s="367"/>
    </row>
    <row r="68" spans="1:48" ht="10.9" customHeight="1" x14ac:dyDescent="0.25">
      <c r="B68" s="369"/>
      <c r="C68" s="369"/>
      <c r="D68" s="367"/>
      <c r="E68" s="367"/>
      <c r="F68" s="367"/>
      <c r="G68" s="367"/>
      <c r="H68" s="367"/>
      <c r="I68" s="367"/>
      <c r="J68" s="367"/>
      <c r="K68" s="367"/>
      <c r="L68" s="367"/>
      <c r="M68" s="367"/>
      <c r="N68" s="367"/>
      <c r="O68" s="367"/>
      <c r="P68" s="367"/>
      <c r="Q68" s="367"/>
      <c r="R68" s="367"/>
      <c r="S68" s="367"/>
      <c r="T68" s="367"/>
      <c r="U68" s="367"/>
      <c r="V68" s="367"/>
      <c r="W68" s="367"/>
      <c r="X68" s="367"/>
      <c r="Y68" s="367"/>
      <c r="Z68" s="367"/>
      <c r="AA68" s="367"/>
      <c r="AB68" s="367"/>
      <c r="AC68" s="367"/>
      <c r="AD68" s="367"/>
      <c r="AE68" s="367"/>
      <c r="AF68" s="367"/>
      <c r="AG68" s="367"/>
      <c r="AH68" s="367"/>
      <c r="AI68" s="367"/>
      <c r="AJ68" s="367"/>
      <c r="AK68" s="367"/>
      <c r="AL68" s="367"/>
      <c r="AM68" s="367"/>
      <c r="AN68" s="367"/>
      <c r="AO68" s="367"/>
      <c r="AP68" s="367"/>
      <c r="AQ68" s="367"/>
      <c r="AR68" s="367"/>
      <c r="AS68" s="367"/>
      <c r="AT68" s="367"/>
      <c r="AU68" s="367"/>
    </row>
    <row r="69" spans="1:48" ht="10.9" customHeight="1" x14ac:dyDescent="0.25">
      <c r="B69" s="369" t="str">
        <f>IF(D69=0,"",B67+1)</f>
        <v/>
      </c>
      <c r="C69" s="369"/>
      <c r="D69" s="367"/>
      <c r="E69" s="367"/>
      <c r="F69" s="367"/>
      <c r="G69" s="367"/>
      <c r="H69" s="367"/>
      <c r="I69" s="367"/>
      <c r="J69" s="367"/>
      <c r="K69" s="367"/>
      <c r="L69" s="367"/>
      <c r="M69" s="367"/>
      <c r="N69" s="367"/>
      <c r="O69" s="367"/>
      <c r="P69" s="367"/>
      <c r="Q69" s="367"/>
      <c r="R69" s="367"/>
      <c r="S69" s="367"/>
      <c r="T69" s="367"/>
      <c r="U69" s="367"/>
      <c r="V69" s="367"/>
      <c r="W69" s="367"/>
      <c r="X69" s="367"/>
      <c r="Y69" s="367"/>
      <c r="Z69" s="367"/>
      <c r="AA69" s="367"/>
      <c r="AB69" s="367"/>
      <c r="AC69" s="367"/>
      <c r="AD69" s="367"/>
      <c r="AE69" s="367"/>
      <c r="AF69" s="367"/>
      <c r="AG69" s="367"/>
      <c r="AH69" s="367"/>
      <c r="AI69" s="367"/>
      <c r="AJ69" s="367"/>
      <c r="AK69" s="367"/>
      <c r="AL69" s="367"/>
      <c r="AM69" s="367"/>
      <c r="AN69" s="367"/>
      <c r="AO69" s="367"/>
      <c r="AP69" s="367"/>
      <c r="AQ69" s="367"/>
      <c r="AR69" s="367"/>
      <c r="AS69" s="367"/>
      <c r="AT69" s="367"/>
      <c r="AU69" s="367"/>
    </row>
    <row r="70" spans="1:48" ht="10.9" customHeight="1" x14ac:dyDescent="0.25">
      <c r="B70" s="369"/>
      <c r="C70" s="369"/>
      <c r="D70" s="367"/>
      <c r="E70" s="367"/>
      <c r="F70" s="367"/>
      <c r="G70" s="367"/>
      <c r="H70" s="367"/>
      <c r="I70" s="367"/>
      <c r="J70" s="367"/>
      <c r="K70" s="367"/>
      <c r="L70" s="367"/>
      <c r="M70" s="367"/>
      <c r="N70" s="367"/>
      <c r="O70" s="367"/>
      <c r="P70" s="367"/>
      <c r="Q70" s="367"/>
      <c r="R70" s="367"/>
      <c r="S70" s="367"/>
      <c r="T70" s="367"/>
      <c r="U70" s="367"/>
      <c r="V70" s="367"/>
      <c r="W70" s="367"/>
      <c r="X70" s="367"/>
      <c r="Y70" s="367"/>
      <c r="Z70" s="367"/>
      <c r="AA70" s="367"/>
      <c r="AB70" s="367"/>
      <c r="AC70" s="367"/>
      <c r="AD70" s="367"/>
      <c r="AE70" s="367"/>
      <c r="AF70" s="367"/>
      <c r="AG70" s="367"/>
      <c r="AH70" s="367"/>
      <c r="AI70" s="367"/>
      <c r="AJ70" s="367"/>
      <c r="AK70" s="367"/>
      <c r="AL70" s="367"/>
      <c r="AM70" s="367"/>
      <c r="AN70" s="367"/>
      <c r="AO70" s="367"/>
      <c r="AP70" s="367"/>
      <c r="AQ70" s="367"/>
      <c r="AR70" s="367"/>
      <c r="AS70" s="367"/>
      <c r="AT70" s="367"/>
      <c r="AU70" s="367"/>
    </row>
    <row r="71" spans="1:48" ht="10.9" customHeight="1" x14ac:dyDescent="0.25">
      <c r="B71" s="369" t="str">
        <f>IF(D71=0,"",B69+1)</f>
        <v/>
      </c>
      <c r="C71" s="369"/>
      <c r="D71" s="368"/>
      <c r="E71" s="368"/>
      <c r="F71" s="368"/>
      <c r="G71" s="368"/>
      <c r="H71" s="368"/>
      <c r="I71" s="368"/>
      <c r="J71" s="368"/>
      <c r="K71" s="368"/>
      <c r="L71" s="368"/>
      <c r="M71" s="368"/>
      <c r="N71" s="368"/>
      <c r="O71" s="368"/>
      <c r="P71" s="368"/>
      <c r="Q71" s="368"/>
      <c r="R71" s="368"/>
      <c r="S71" s="368"/>
      <c r="T71" s="368"/>
      <c r="U71" s="368"/>
      <c r="V71" s="368"/>
      <c r="W71" s="368"/>
      <c r="X71" s="368"/>
      <c r="Y71" s="368"/>
      <c r="Z71" s="368"/>
      <c r="AA71" s="368"/>
      <c r="AB71" s="368"/>
      <c r="AC71" s="368"/>
      <c r="AD71" s="368"/>
      <c r="AE71" s="368"/>
      <c r="AF71" s="368"/>
      <c r="AG71" s="368"/>
      <c r="AH71" s="368"/>
      <c r="AI71" s="368"/>
      <c r="AJ71" s="368"/>
      <c r="AK71" s="368"/>
      <c r="AL71" s="368"/>
      <c r="AM71" s="368"/>
      <c r="AN71" s="368"/>
      <c r="AO71" s="368"/>
      <c r="AP71" s="368"/>
      <c r="AQ71" s="368"/>
      <c r="AR71" s="368"/>
      <c r="AS71" s="368"/>
      <c r="AT71" s="368"/>
      <c r="AU71" s="368"/>
    </row>
    <row r="72" spans="1:48" ht="10.9" customHeight="1" x14ac:dyDescent="0.25">
      <c r="B72" s="369"/>
      <c r="C72" s="369"/>
      <c r="D72" s="368"/>
      <c r="E72" s="368"/>
      <c r="F72" s="368"/>
      <c r="G72" s="368"/>
      <c r="H72" s="368"/>
      <c r="I72" s="368"/>
      <c r="J72" s="368"/>
      <c r="K72" s="368"/>
      <c r="L72" s="368"/>
      <c r="M72" s="368"/>
      <c r="N72" s="368"/>
      <c r="O72" s="368"/>
      <c r="P72" s="368"/>
      <c r="Q72" s="368"/>
      <c r="R72" s="368"/>
      <c r="S72" s="368"/>
      <c r="T72" s="368"/>
      <c r="U72" s="368"/>
      <c r="V72" s="368"/>
      <c r="W72" s="368"/>
      <c r="X72" s="368"/>
      <c r="Y72" s="368"/>
      <c r="Z72" s="368"/>
      <c r="AA72" s="368"/>
      <c r="AB72" s="368"/>
      <c r="AC72" s="368"/>
      <c r="AD72" s="368"/>
      <c r="AE72" s="368"/>
      <c r="AF72" s="368"/>
      <c r="AG72" s="368"/>
      <c r="AH72" s="368"/>
      <c r="AI72" s="368"/>
      <c r="AJ72" s="368"/>
      <c r="AK72" s="368"/>
      <c r="AL72" s="368"/>
      <c r="AM72" s="368"/>
      <c r="AN72" s="368"/>
      <c r="AO72" s="368"/>
      <c r="AP72" s="368"/>
      <c r="AQ72" s="368"/>
      <c r="AR72" s="368"/>
      <c r="AS72" s="368"/>
      <c r="AT72" s="368"/>
      <c r="AU72" s="368"/>
    </row>
    <row r="73" spans="1:48" ht="10.9" customHeight="1" x14ac:dyDescent="0.25">
      <c r="D73" s="368"/>
      <c r="E73" s="368"/>
      <c r="F73" s="368"/>
      <c r="G73" s="368"/>
      <c r="H73" s="368"/>
      <c r="I73" s="368"/>
      <c r="J73" s="368"/>
      <c r="K73" s="368"/>
      <c r="L73" s="368"/>
      <c r="M73" s="368"/>
      <c r="N73" s="368"/>
      <c r="O73" s="368"/>
      <c r="P73" s="368"/>
      <c r="Q73" s="368"/>
      <c r="R73" s="368"/>
      <c r="S73" s="368"/>
      <c r="T73" s="368"/>
      <c r="U73" s="368"/>
      <c r="V73" s="368"/>
      <c r="W73" s="368"/>
      <c r="X73" s="368"/>
      <c r="Y73" s="368"/>
      <c r="Z73" s="368"/>
      <c r="AA73" s="368"/>
      <c r="AB73" s="368"/>
      <c r="AC73" s="368"/>
      <c r="AD73" s="368"/>
      <c r="AE73" s="368"/>
      <c r="AF73" s="368"/>
      <c r="AG73" s="368"/>
      <c r="AH73" s="368"/>
      <c r="AI73" s="368"/>
      <c r="AJ73" s="368"/>
      <c r="AK73" s="368"/>
      <c r="AL73" s="368"/>
      <c r="AM73" s="368"/>
      <c r="AN73" s="368"/>
      <c r="AO73" s="368"/>
      <c r="AP73" s="368"/>
      <c r="AQ73" s="368"/>
      <c r="AR73" s="368"/>
      <c r="AS73" s="368"/>
      <c r="AT73" s="368"/>
      <c r="AU73" s="368"/>
    </row>
    <row r="74" spans="1:48" ht="10.9" customHeight="1" x14ac:dyDescent="0.25">
      <c r="D74" s="368"/>
      <c r="E74" s="368"/>
      <c r="F74" s="368"/>
      <c r="G74" s="368"/>
      <c r="H74" s="368"/>
      <c r="I74" s="368"/>
      <c r="J74" s="368"/>
      <c r="K74" s="368"/>
      <c r="L74" s="368"/>
      <c r="M74" s="368"/>
      <c r="N74" s="368"/>
      <c r="O74" s="368"/>
      <c r="P74" s="368"/>
      <c r="Q74" s="368"/>
      <c r="R74" s="368"/>
      <c r="S74" s="368"/>
      <c r="T74" s="368"/>
      <c r="U74" s="368"/>
      <c r="V74" s="368"/>
      <c r="W74" s="368"/>
      <c r="X74" s="368"/>
      <c r="Y74" s="368"/>
      <c r="Z74" s="368"/>
      <c r="AA74" s="368"/>
      <c r="AB74" s="368"/>
      <c r="AC74" s="368"/>
      <c r="AD74" s="368"/>
      <c r="AE74" s="368"/>
      <c r="AF74" s="368"/>
      <c r="AG74" s="368"/>
      <c r="AH74" s="368"/>
      <c r="AI74" s="368"/>
      <c r="AJ74" s="368"/>
      <c r="AK74" s="368"/>
      <c r="AL74" s="368"/>
      <c r="AM74" s="368"/>
      <c r="AN74" s="368"/>
      <c r="AO74" s="368"/>
      <c r="AP74" s="368"/>
      <c r="AQ74" s="368"/>
      <c r="AR74" s="368"/>
      <c r="AS74" s="368"/>
      <c r="AT74" s="368"/>
      <c r="AU74" s="368"/>
    </row>
    <row r="75" spans="1:48" ht="10.9" customHeight="1" x14ac:dyDescent="0.25"/>
    <row r="76" spans="1:48" ht="10.9" customHeight="1" x14ac:dyDescent="0.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c r="AA76" s="125"/>
      <c r="AB76" s="125"/>
      <c r="AC76" s="125"/>
      <c r="AD76" s="125"/>
      <c r="AE76" s="125"/>
      <c r="AF76" s="125"/>
      <c r="AG76" s="125"/>
      <c r="AH76" s="125"/>
      <c r="AI76" s="125"/>
      <c r="AJ76" s="125"/>
      <c r="AK76" s="125"/>
      <c r="AL76" s="125"/>
      <c r="AM76" s="125"/>
      <c r="AN76" s="125"/>
      <c r="AO76" s="125"/>
      <c r="AP76" s="125"/>
      <c r="AQ76" s="125"/>
      <c r="AR76" s="125"/>
      <c r="AS76" s="125"/>
      <c r="AT76" s="125"/>
      <c r="AU76" s="125"/>
      <c r="AV76" s="125"/>
    </row>
    <row r="77" spans="1:48" ht="10.9" customHeight="1" x14ac:dyDescent="0.25">
      <c r="B77" s="101"/>
      <c r="C77" s="101"/>
      <c r="D77" s="101"/>
      <c r="E77" s="101"/>
      <c r="F77" s="101"/>
      <c r="G77" s="101"/>
      <c r="H77" s="101"/>
      <c r="I77" s="101"/>
      <c r="J77" s="101"/>
      <c r="K77" s="101"/>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row>
    <row r="78" spans="1:48" ht="10.9" customHeight="1" x14ac:dyDescent="0.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5"/>
      <c r="AC78" s="125"/>
      <c r="AD78" s="125"/>
      <c r="AE78" s="125"/>
      <c r="AF78" s="125"/>
      <c r="AG78" s="125"/>
      <c r="AH78" s="125"/>
      <c r="AI78" s="125"/>
      <c r="AJ78" s="125"/>
      <c r="AK78" s="125"/>
      <c r="AL78" s="125"/>
      <c r="AM78" s="125"/>
      <c r="AN78" s="125"/>
      <c r="AO78" s="125"/>
      <c r="AP78" s="125"/>
      <c r="AQ78" s="125"/>
      <c r="AR78" s="125"/>
      <c r="AS78" s="125"/>
      <c r="AT78" s="125"/>
      <c r="AU78" s="125"/>
      <c r="AV78" s="125"/>
    </row>
    <row r="79" spans="1:48" ht="12" customHeight="1" x14ac:dyDescent="0.25">
      <c r="B79" s="113"/>
      <c r="C79" s="113"/>
      <c r="D79" s="288" t="str">
        <f>D1</f>
        <v>Appel à projets commun 2023</v>
      </c>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288"/>
      <c r="AE79" s="288"/>
      <c r="AF79" s="288"/>
      <c r="AG79" s="288"/>
      <c r="AH79" s="288"/>
      <c r="AI79" s="288"/>
      <c r="AJ79" s="288"/>
      <c r="AK79" s="288"/>
      <c r="AL79" s="288"/>
      <c r="AM79" s="288"/>
      <c r="AN79" s="370" t="s">
        <v>839</v>
      </c>
      <c r="AO79" s="370"/>
      <c r="AP79" s="370"/>
      <c r="AQ79" s="370"/>
      <c r="AR79" s="370"/>
      <c r="AS79" s="370"/>
      <c r="AT79" s="370"/>
      <c r="AU79" s="370"/>
      <c r="AV79" s="370"/>
    </row>
    <row r="80" spans="1:48" ht="12" customHeight="1" x14ac:dyDescent="0.25">
      <c r="A80" s="125"/>
      <c r="B80" s="113"/>
      <c r="C80" s="113"/>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288"/>
      <c r="AF80" s="288"/>
      <c r="AG80" s="288"/>
      <c r="AH80" s="288"/>
      <c r="AI80" s="288"/>
      <c r="AJ80" s="288"/>
      <c r="AK80" s="288"/>
      <c r="AL80" s="288"/>
      <c r="AM80" s="288"/>
      <c r="AN80" s="370"/>
      <c r="AO80" s="370"/>
      <c r="AP80" s="370"/>
      <c r="AQ80" s="370"/>
      <c r="AR80" s="370"/>
      <c r="AS80" s="370"/>
      <c r="AT80" s="370"/>
      <c r="AU80" s="370"/>
      <c r="AV80" s="370"/>
    </row>
    <row r="81" spans="1:56" ht="12" customHeight="1" x14ac:dyDescent="0.25">
      <c r="A81" s="101" t="s">
        <v>857</v>
      </c>
      <c r="B81" s="113"/>
      <c r="C81" s="113"/>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288"/>
      <c r="AF81" s="288"/>
      <c r="AG81" s="288"/>
      <c r="AH81" s="288"/>
      <c r="AI81" s="288"/>
      <c r="AJ81" s="288"/>
      <c r="AK81" s="288"/>
      <c r="AL81" s="288"/>
      <c r="AM81" s="288"/>
      <c r="AN81" s="370"/>
      <c r="AO81" s="370"/>
      <c r="AP81" s="370"/>
      <c r="AQ81" s="370"/>
      <c r="AR81" s="370"/>
      <c r="AS81" s="370"/>
      <c r="AT81" s="370"/>
      <c r="AU81" s="370"/>
      <c r="AV81" s="370"/>
    </row>
    <row r="82" spans="1:56" ht="12" customHeight="1" x14ac:dyDescent="0.25">
      <c r="A82" s="125"/>
      <c r="D82" s="288" t="s">
        <v>858</v>
      </c>
      <c r="E82" s="288"/>
      <c r="F82" s="288"/>
      <c r="G82" s="288"/>
      <c r="H82" s="288"/>
      <c r="I82" s="288"/>
      <c r="J82" s="288"/>
      <c r="K82" s="288"/>
      <c r="L82" s="288"/>
      <c r="M82" s="288"/>
      <c r="N82" s="288"/>
      <c r="O82" s="288"/>
      <c r="P82" s="288"/>
      <c r="Q82" s="288"/>
      <c r="R82" s="288"/>
      <c r="S82" s="288"/>
      <c r="T82" s="288"/>
      <c r="U82" s="288"/>
      <c r="V82" s="288"/>
      <c r="W82" s="288"/>
      <c r="X82" s="288"/>
      <c r="Y82" s="288"/>
      <c r="Z82" s="288"/>
      <c r="AA82" s="288"/>
      <c r="AB82" s="288"/>
      <c r="AC82" s="288"/>
      <c r="AD82" s="288"/>
      <c r="AE82" s="288"/>
      <c r="AF82" s="288"/>
      <c r="AG82" s="288"/>
      <c r="AH82" s="288"/>
      <c r="AI82" s="288"/>
      <c r="AJ82" s="288"/>
      <c r="AK82" s="288"/>
      <c r="AL82" s="288"/>
      <c r="AM82" s="288"/>
      <c r="AN82" s="288"/>
      <c r="AO82" s="288"/>
      <c r="AP82" s="288"/>
      <c r="AQ82" s="288"/>
      <c r="AR82" s="288"/>
      <c r="AS82" s="288"/>
      <c r="AT82" s="288"/>
      <c r="AU82" s="288"/>
      <c r="AV82" s="288"/>
    </row>
    <row r="83" spans="1:56" ht="12" customHeight="1" x14ac:dyDescent="0.25">
      <c r="A83" s="113"/>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288"/>
      <c r="AE83" s="288"/>
      <c r="AF83" s="288"/>
      <c r="AG83" s="288"/>
      <c r="AH83" s="288"/>
      <c r="AI83" s="288"/>
      <c r="AJ83" s="288"/>
      <c r="AK83" s="288"/>
      <c r="AL83" s="288"/>
      <c r="AM83" s="288"/>
      <c r="AN83" s="288"/>
      <c r="AO83" s="288"/>
      <c r="AP83" s="288"/>
      <c r="AQ83" s="288"/>
      <c r="AR83" s="288"/>
      <c r="AS83" s="288"/>
      <c r="AT83" s="288"/>
      <c r="AU83" s="288"/>
      <c r="AV83" s="288"/>
    </row>
    <row r="84" spans="1:56" ht="12" customHeight="1" x14ac:dyDescent="0.25">
      <c r="A84" s="113"/>
      <c r="B84" s="366" t="str">
        <f>IF(D84=0,"",1)</f>
        <v/>
      </c>
      <c r="C84" s="366"/>
      <c r="D84" s="367"/>
      <c r="E84" s="367"/>
      <c r="F84" s="367"/>
      <c r="G84" s="367"/>
      <c r="H84" s="367"/>
      <c r="I84" s="367"/>
      <c r="J84" s="367"/>
      <c r="K84" s="367"/>
      <c r="L84" s="367"/>
      <c r="M84" s="367"/>
      <c r="N84" s="367"/>
      <c r="O84" s="367"/>
      <c r="P84" s="367"/>
      <c r="Q84" s="367"/>
      <c r="R84" s="367"/>
      <c r="S84" s="367"/>
      <c r="T84" s="367"/>
      <c r="U84" s="367"/>
      <c r="V84" s="367"/>
      <c r="W84" s="367"/>
      <c r="X84" s="367"/>
      <c r="Y84" s="367"/>
      <c r="Z84" s="367"/>
      <c r="AA84" s="367"/>
      <c r="AB84" s="367"/>
      <c r="AC84" s="367"/>
      <c r="AD84" s="367"/>
      <c r="AE84" s="367"/>
      <c r="AF84" s="367"/>
      <c r="AG84" s="367"/>
      <c r="AH84" s="367"/>
      <c r="AI84" s="367"/>
      <c r="AJ84" s="367"/>
      <c r="AK84" s="367"/>
      <c r="AL84" s="367"/>
      <c r="AM84" s="367"/>
      <c r="AN84" s="367"/>
      <c r="AO84" s="367"/>
      <c r="AP84" s="367"/>
      <c r="AQ84" s="367"/>
      <c r="AR84" s="367"/>
      <c r="AS84" s="367"/>
      <c r="AT84" s="367"/>
      <c r="AU84" s="367"/>
    </row>
    <row r="85" spans="1:56" ht="12" customHeight="1" x14ac:dyDescent="0.25">
      <c r="A85" s="113"/>
      <c r="B85" s="366"/>
      <c r="C85" s="366"/>
      <c r="D85" s="367"/>
      <c r="E85" s="367"/>
      <c r="F85" s="367"/>
      <c r="G85" s="367"/>
      <c r="H85" s="367"/>
      <c r="I85" s="367"/>
      <c r="J85" s="367"/>
      <c r="K85" s="367"/>
      <c r="L85" s="367"/>
      <c r="M85" s="367"/>
      <c r="N85" s="367"/>
      <c r="O85" s="367"/>
      <c r="P85" s="367"/>
      <c r="Q85" s="367"/>
      <c r="R85" s="367"/>
      <c r="S85" s="367"/>
      <c r="T85" s="367"/>
      <c r="U85" s="367"/>
      <c r="V85" s="367"/>
      <c r="W85" s="367"/>
      <c r="X85" s="367"/>
      <c r="Y85" s="367"/>
      <c r="Z85" s="367"/>
      <c r="AA85" s="367"/>
      <c r="AB85" s="367"/>
      <c r="AC85" s="367"/>
      <c r="AD85" s="367"/>
      <c r="AE85" s="367"/>
      <c r="AF85" s="367"/>
      <c r="AG85" s="367"/>
      <c r="AH85" s="367"/>
      <c r="AI85" s="367"/>
      <c r="AJ85" s="367"/>
      <c r="AK85" s="367"/>
      <c r="AL85" s="367"/>
      <c r="AM85" s="367"/>
      <c r="AN85" s="367"/>
      <c r="AO85" s="367"/>
      <c r="AP85" s="367"/>
      <c r="AQ85" s="367"/>
      <c r="AR85" s="367"/>
      <c r="AS85" s="367"/>
      <c r="AT85" s="367"/>
      <c r="AU85" s="367"/>
    </row>
    <row r="86" spans="1:56" ht="12" customHeight="1" x14ac:dyDescent="0.25">
      <c r="B86" s="366" t="str">
        <f>IF(D86=0,"",B84+1)</f>
        <v/>
      </c>
      <c r="C86" s="366"/>
      <c r="D86" s="367"/>
      <c r="E86" s="367"/>
      <c r="F86" s="367"/>
      <c r="G86" s="367"/>
      <c r="H86" s="367"/>
      <c r="I86" s="367"/>
      <c r="J86" s="367"/>
      <c r="K86" s="367"/>
      <c r="L86" s="367"/>
      <c r="M86" s="367"/>
      <c r="N86" s="367"/>
      <c r="O86" s="367"/>
      <c r="P86" s="367"/>
      <c r="Q86" s="367"/>
      <c r="R86" s="367"/>
      <c r="S86" s="367"/>
      <c r="T86" s="367"/>
      <c r="U86" s="367"/>
      <c r="V86" s="367"/>
      <c r="W86" s="367"/>
      <c r="X86" s="367"/>
      <c r="Y86" s="367"/>
      <c r="Z86" s="367"/>
      <c r="AA86" s="367"/>
      <c r="AB86" s="367"/>
      <c r="AC86" s="367"/>
      <c r="AD86" s="367"/>
      <c r="AE86" s="367"/>
      <c r="AF86" s="367"/>
      <c r="AG86" s="367"/>
      <c r="AH86" s="367"/>
      <c r="AI86" s="367"/>
      <c r="AJ86" s="367"/>
      <c r="AK86" s="367"/>
      <c r="AL86" s="367"/>
      <c r="AM86" s="367"/>
      <c r="AN86" s="367"/>
      <c r="AO86" s="367"/>
      <c r="AP86" s="367"/>
      <c r="AQ86" s="367"/>
      <c r="AR86" s="367"/>
      <c r="AS86" s="367"/>
      <c r="AT86" s="367"/>
      <c r="AU86" s="367"/>
      <c r="AW86" s="119"/>
      <c r="AX86" s="119"/>
      <c r="AY86" s="119"/>
      <c r="AZ86" s="119"/>
      <c r="BA86" s="119"/>
      <c r="BB86" s="119"/>
      <c r="BC86" s="119"/>
      <c r="BD86" s="119"/>
    </row>
    <row r="87" spans="1:56" ht="12" customHeight="1" x14ac:dyDescent="0.25">
      <c r="B87" s="366"/>
      <c r="C87" s="366"/>
      <c r="D87" s="367"/>
      <c r="E87" s="367"/>
      <c r="F87" s="367"/>
      <c r="G87" s="367"/>
      <c r="H87" s="367"/>
      <c r="I87" s="367"/>
      <c r="J87" s="367"/>
      <c r="K87" s="367"/>
      <c r="L87" s="367"/>
      <c r="M87" s="367"/>
      <c r="N87" s="367"/>
      <c r="O87" s="367"/>
      <c r="P87" s="367"/>
      <c r="Q87" s="367"/>
      <c r="R87" s="367"/>
      <c r="S87" s="367"/>
      <c r="T87" s="367"/>
      <c r="U87" s="367"/>
      <c r="V87" s="367"/>
      <c r="W87" s="367"/>
      <c r="X87" s="367"/>
      <c r="Y87" s="367"/>
      <c r="Z87" s="367"/>
      <c r="AA87" s="367"/>
      <c r="AB87" s="367"/>
      <c r="AC87" s="367"/>
      <c r="AD87" s="367"/>
      <c r="AE87" s="367"/>
      <c r="AF87" s="367"/>
      <c r="AG87" s="367"/>
      <c r="AH87" s="367"/>
      <c r="AI87" s="367"/>
      <c r="AJ87" s="367"/>
      <c r="AK87" s="367"/>
      <c r="AL87" s="367"/>
      <c r="AM87" s="367"/>
      <c r="AN87" s="367"/>
      <c r="AO87" s="367"/>
      <c r="AP87" s="367"/>
      <c r="AQ87" s="367"/>
      <c r="AR87" s="367"/>
      <c r="AS87" s="367"/>
      <c r="AT87" s="367"/>
      <c r="AU87" s="367"/>
      <c r="AW87" s="119"/>
      <c r="AX87" s="119"/>
      <c r="AY87" s="119"/>
      <c r="AZ87" s="119"/>
      <c r="BA87" s="119"/>
      <c r="BB87" s="119"/>
      <c r="BC87" s="119"/>
      <c r="BD87" s="119"/>
    </row>
    <row r="88" spans="1:56" ht="10.9" customHeight="1" x14ac:dyDescent="0.25">
      <c r="B88" s="366" t="str">
        <f>IF(D88=0,"",B86+1)</f>
        <v/>
      </c>
      <c r="C88" s="366"/>
      <c r="D88" s="367"/>
      <c r="E88" s="367"/>
      <c r="F88" s="367"/>
      <c r="G88" s="367"/>
      <c r="H88" s="367"/>
      <c r="I88" s="367"/>
      <c r="J88" s="367"/>
      <c r="K88" s="367"/>
      <c r="L88" s="367"/>
      <c r="M88" s="367"/>
      <c r="N88" s="367"/>
      <c r="O88" s="367"/>
      <c r="P88" s="367"/>
      <c r="Q88" s="367"/>
      <c r="R88" s="367"/>
      <c r="S88" s="367"/>
      <c r="T88" s="367"/>
      <c r="U88" s="367"/>
      <c r="V88" s="367"/>
      <c r="W88" s="367"/>
      <c r="X88" s="367"/>
      <c r="Y88" s="367"/>
      <c r="Z88" s="367"/>
      <c r="AA88" s="367"/>
      <c r="AB88" s="367"/>
      <c r="AC88" s="367"/>
      <c r="AD88" s="367"/>
      <c r="AE88" s="367"/>
      <c r="AF88" s="367"/>
      <c r="AG88" s="367"/>
      <c r="AH88" s="367"/>
      <c r="AI88" s="367"/>
      <c r="AJ88" s="367"/>
      <c r="AK88" s="367"/>
      <c r="AL88" s="367"/>
      <c r="AM88" s="367"/>
      <c r="AN88" s="367"/>
      <c r="AO88" s="367"/>
      <c r="AP88" s="367"/>
      <c r="AQ88" s="367"/>
      <c r="AR88" s="367"/>
      <c r="AS88" s="367"/>
      <c r="AT88" s="367"/>
      <c r="AU88" s="367"/>
    </row>
    <row r="89" spans="1:56" ht="10.9" customHeight="1" x14ac:dyDescent="0.25">
      <c r="B89" s="366"/>
      <c r="C89" s="366"/>
      <c r="D89" s="367"/>
      <c r="E89" s="367"/>
      <c r="F89" s="367"/>
      <c r="G89" s="367"/>
      <c r="H89" s="367"/>
      <c r="I89" s="367"/>
      <c r="J89" s="367"/>
      <c r="K89" s="367"/>
      <c r="L89" s="367"/>
      <c r="M89" s="367"/>
      <c r="N89" s="367"/>
      <c r="O89" s="367"/>
      <c r="P89" s="367"/>
      <c r="Q89" s="367"/>
      <c r="R89" s="367"/>
      <c r="S89" s="367"/>
      <c r="T89" s="367"/>
      <c r="U89" s="367"/>
      <c r="V89" s="367"/>
      <c r="W89" s="367"/>
      <c r="X89" s="367"/>
      <c r="Y89" s="367"/>
      <c r="Z89" s="367"/>
      <c r="AA89" s="367"/>
      <c r="AB89" s="367"/>
      <c r="AC89" s="367"/>
      <c r="AD89" s="367"/>
      <c r="AE89" s="367"/>
      <c r="AF89" s="367"/>
      <c r="AG89" s="367"/>
      <c r="AH89" s="367"/>
      <c r="AI89" s="367"/>
      <c r="AJ89" s="367"/>
      <c r="AK89" s="367"/>
      <c r="AL89" s="367"/>
      <c r="AM89" s="367"/>
      <c r="AN89" s="367"/>
      <c r="AO89" s="367"/>
      <c r="AP89" s="367"/>
      <c r="AQ89" s="367"/>
      <c r="AR89" s="367"/>
      <c r="AS89" s="367"/>
      <c r="AT89" s="367"/>
      <c r="AU89" s="367"/>
    </row>
    <row r="90" spans="1:56" ht="10.9" customHeight="1" x14ac:dyDescent="0.25">
      <c r="B90" s="366" t="str">
        <f>IF(D90=0,"",B88+1)</f>
        <v/>
      </c>
      <c r="C90" s="366"/>
      <c r="D90" s="367"/>
      <c r="E90" s="367"/>
      <c r="F90" s="367"/>
      <c r="G90" s="367"/>
      <c r="H90" s="367"/>
      <c r="I90" s="367"/>
      <c r="J90" s="367"/>
      <c r="K90" s="367"/>
      <c r="L90" s="367"/>
      <c r="M90" s="367"/>
      <c r="N90" s="367"/>
      <c r="O90" s="367"/>
      <c r="P90" s="367"/>
      <c r="Q90" s="367"/>
      <c r="R90" s="367"/>
      <c r="S90" s="367"/>
      <c r="T90" s="367"/>
      <c r="U90" s="367"/>
      <c r="V90" s="367"/>
      <c r="W90" s="367"/>
      <c r="X90" s="367"/>
      <c r="Y90" s="367"/>
      <c r="Z90" s="367"/>
      <c r="AA90" s="367"/>
      <c r="AB90" s="367"/>
      <c r="AC90" s="367"/>
      <c r="AD90" s="367"/>
      <c r="AE90" s="367"/>
      <c r="AF90" s="367"/>
      <c r="AG90" s="367"/>
      <c r="AH90" s="367"/>
      <c r="AI90" s="367"/>
      <c r="AJ90" s="367"/>
      <c r="AK90" s="367"/>
      <c r="AL90" s="367"/>
      <c r="AM90" s="367"/>
      <c r="AN90" s="367"/>
      <c r="AO90" s="367"/>
      <c r="AP90" s="367"/>
      <c r="AQ90" s="367"/>
      <c r="AR90" s="367"/>
      <c r="AS90" s="367"/>
      <c r="AT90" s="367"/>
      <c r="AU90" s="367"/>
    </row>
    <row r="91" spans="1:56" ht="10.9" customHeight="1" x14ac:dyDescent="0.25">
      <c r="B91" s="366"/>
      <c r="C91" s="366"/>
      <c r="D91" s="367"/>
      <c r="E91" s="367"/>
      <c r="F91" s="367"/>
      <c r="G91" s="367"/>
      <c r="H91" s="367"/>
      <c r="I91" s="367"/>
      <c r="J91" s="367"/>
      <c r="K91" s="367"/>
      <c r="L91" s="367"/>
      <c r="M91" s="367"/>
      <c r="N91" s="367"/>
      <c r="O91" s="367"/>
      <c r="P91" s="367"/>
      <c r="Q91" s="367"/>
      <c r="R91" s="367"/>
      <c r="S91" s="367"/>
      <c r="T91" s="367"/>
      <c r="U91" s="367"/>
      <c r="V91" s="367"/>
      <c r="W91" s="367"/>
      <c r="X91" s="367"/>
      <c r="Y91" s="367"/>
      <c r="Z91" s="367"/>
      <c r="AA91" s="367"/>
      <c r="AB91" s="367"/>
      <c r="AC91" s="367"/>
      <c r="AD91" s="367"/>
      <c r="AE91" s="367"/>
      <c r="AF91" s="367"/>
      <c r="AG91" s="367"/>
      <c r="AH91" s="367"/>
      <c r="AI91" s="367"/>
      <c r="AJ91" s="367"/>
      <c r="AK91" s="367"/>
      <c r="AL91" s="367"/>
      <c r="AM91" s="367"/>
      <c r="AN91" s="367"/>
      <c r="AO91" s="367"/>
      <c r="AP91" s="367"/>
      <c r="AQ91" s="367"/>
      <c r="AR91" s="367"/>
      <c r="AS91" s="367"/>
      <c r="AT91" s="367"/>
      <c r="AU91" s="367"/>
    </row>
    <row r="92" spans="1:56" ht="10.9" customHeight="1" x14ac:dyDescent="0.25">
      <c r="B92" s="366" t="str">
        <f>IF(D92=0,"",B90+1)</f>
        <v/>
      </c>
      <c r="C92" s="366"/>
      <c r="D92" s="367"/>
      <c r="E92" s="367"/>
      <c r="F92" s="367"/>
      <c r="G92" s="367"/>
      <c r="H92" s="367"/>
      <c r="I92" s="367"/>
      <c r="J92" s="367"/>
      <c r="K92" s="367"/>
      <c r="L92" s="367"/>
      <c r="M92" s="367"/>
      <c r="N92" s="367"/>
      <c r="O92" s="367"/>
      <c r="P92" s="367"/>
      <c r="Q92" s="367"/>
      <c r="R92" s="367"/>
      <c r="S92" s="367"/>
      <c r="T92" s="367"/>
      <c r="U92" s="367"/>
      <c r="V92" s="367"/>
      <c r="W92" s="367"/>
      <c r="X92" s="367"/>
      <c r="Y92" s="367"/>
      <c r="Z92" s="367"/>
      <c r="AA92" s="367"/>
      <c r="AB92" s="367"/>
      <c r="AC92" s="367"/>
      <c r="AD92" s="367"/>
      <c r="AE92" s="367"/>
      <c r="AF92" s="367"/>
      <c r="AG92" s="367"/>
      <c r="AH92" s="367"/>
      <c r="AI92" s="367"/>
      <c r="AJ92" s="367"/>
      <c r="AK92" s="367"/>
      <c r="AL92" s="367"/>
      <c r="AM92" s="367"/>
      <c r="AN92" s="367"/>
      <c r="AO92" s="367"/>
      <c r="AP92" s="367"/>
      <c r="AQ92" s="367"/>
      <c r="AR92" s="367"/>
      <c r="AS92" s="367"/>
      <c r="AT92" s="367"/>
      <c r="AU92" s="367"/>
    </row>
    <row r="93" spans="1:56" ht="10.9" customHeight="1" x14ac:dyDescent="0.25">
      <c r="B93" s="366"/>
      <c r="C93" s="366"/>
      <c r="D93" s="367"/>
      <c r="E93" s="367"/>
      <c r="F93" s="367"/>
      <c r="G93" s="367"/>
      <c r="H93" s="367"/>
      <c r="I93" s="367"/>
      <c r="J93" s="367"/>
      <c r="K93" s="367"/>
      <c r="L93" s="367"/>
      <c r="M93" s="367"/>
      <c r="N93" s="367"/>
      <c r="O93" s="367"/>
      <c r="P93" s="367"/>
      <c r="Q93" s="367"/>
      <c r="R93" s="367"/>
      <c r="S93" s="367"/>
      <c r="T93" s="367"/>
      <c r="U93" s="367"/>
      <c r="V93" s="367"/>
      <c r="W93" s="367"/>
      <c r="X93" s="367"/>
      <c r="Y93" s="367"/>
      <c r="Z93" s="367"/>
      <c r="AA93" s="367"/>
      <c r="AB93" s="367"/>
      <c r="AC93" s="367"/>
      <c r="AD93" s="367"/>
      <c r="AE93" s="367"/>
      <c r="AF93" s="367"/>
      <c r="AG93" s="367"/>
      <c r="AH93" s="367"/>
      <c r="AI93" s="367"/>
      <c r="AJ93" s="367"/>
      <c r="AK93" s="367"/>
      <c r="AL93" s="367"/>
      <c r="AM93" s="367"/>
      <c r="AN93" s="367"/>
      <c r="AO93" s="367"/>
      <c r="AP93" s="367"/>
      <c r="AQ93" s="367"/>
      <c r="AR93" s="367"/>
      <c r="AS93" s="367"/>
      <c r="AT93" s="367"/>
      <c r="AU93" s="367"/>
    </row>
    <row r="94" spans="1:56" ht="10.9" customHeight="1" x14ac:dyDescent="0.25">
      <c r="B94" s="366" t="str">
        <f>IF(D94=0,"",B92+1)</f>
        <v/>
      </c>
      <c r="C94" s="366"/>
      <c r="D94" s="367"/>
      <c r="E94" s="367"/>
      <c r="F94" s="367"/>
      <c r="G94" s="367"/>
      <c r="H94" s="367"/>
      <c r="I94" s="367"/>
      <c r="J94" s="367"/>
      <c r="K94" s="367"/>
      <c r="L94" s="367"/>
      <c r="M94" s="367"/>
      <c r="N94" s="367"/>
      <c r="O94" s="367"/>
      <c r="P94" s="367"/>
      <c r="Q94" s="367"/>
      <c r="R94" s="367"/>
      <c r="S94" s="367"/>
      <c r="T94" s="367"/>
      <c r="U94" s="367"/>
      <c r="V94" s="367"/>
      <c r="W94" s="367"/>
      <c r="X94" s="367"/>
      <c r="Y94" s="367"/>
      <c r="Z94" s="367"/>
      <c r="AA94" s="367"/>
      <c r="AB94" s="367"/>
      <c r="AC94" s="367"/>
      <c r="AD94" s="367"/>
      <c r="AE94" s="367"/>
      <c r="AF94" s="367"/>
      <c r="AG94" s="367"/>
      <c r="AH94" s="367"/>
      <c r="AI94" s="367"/>
      <c r="AJ94" s="367"/>
      <c r="AK94" s="367"/>
      <c r="AL94" s="367"/>
      <c r="AM94" s="367"/>
      <c r="AN94" s="367"/>
      <c r="AO94" s="367"/>
      <c r="AP94" s="367"/>
      <c r="AQ94" s="367"/>
      <c r="AR94" s="367"/>
      <c r="AS94" s="367"/>
      <c r="AT94" s="367"/>
      <c r="AU94" s="367"/>
    </row>
    <row r="95" spans="1:56" ht="10.9" customHeight="1" x14ac:dyDescent="0.25">
      <c r="B95" s="366"/>
      <c r="C95" s="366"/>
      <c r="D95" s="367"/>
      <c r="E95" s="367"/>
      <c r="F95" s="367"/>
      <c r="G95" s="367"/>
      <c r="H95" s="367"/>
      <c r="I95" s="367"/>
      <c r="J95" s="367"/>
      <c r="K95" s="367"/>
      <c r="L95" s="367"/>
      <c r="M95" s="367"/>
      <c r="N95" s="367"/>
      <c r="O95" s="367"/>
      <c r="P95" s="367"/>
      <c r="Q95" s="367"/>
      <c r="R95" s="367"/>
      <c r="S95" s="367"/>
      <c r="T95" s="367"/>
      <c r="U95" s="367"/>
      <c r="V95" s="367"/>
      <c r="W95" s="367"/>
      <c r="X95" s="367"/>
      <c r="Y95" s="367"/>
      <c r="Z95" s="367"/>
      <c r="AA95" s="367"/>
      <c r="AB95" s="367"/>
      <c r="AC95" s="367"/>
      <c r="AD95" s="367"/>
      <c r="AE95" s="367"/>
      <c r="AF95" s="367"/>
      <c r="AG95" s="367"/>
      <c r="AH95" s="367"/>
      <c r="AI95" s="367"/>
      <c r="AJ95" s="367"/>
      <c r="AK95" s="367"/>
      <c r="AL95" s="367"/>
      <c r="AM95" s="367"/>
      <c r="AN95" s="367"/>
      <c r="AO95" s="367"/>
      <c r="AP95" s="367"/>
      <c r="AQ95" s="367"/>
      <c r="AR95" s="367"/>
      <c r="AS95" s="367"/>
      <c r="AT95" s="367"/>
      <c r="AU95" s="367"/>
    </row>
    <row r="96" spans="1:56" ht="10.9" customHeight="1" x14ac:dyDescent="0.25">
      <c r="B96" s="366" t="str">
        <f>IF(D96=0,"",B94+1)</f>
        <v/>
      </c>
      <c r="C96" s="366"/>
      <c r="D96" s="367"/>
      <c r="E96" s="367"/>
      <c r="F96" s="367"/>
      <c r="G96" s="367"/>
      <c r="H96" s="367"/>
      <c r="I96" s="367"/>
      <c r="J96" s="367"/>
      <c r="K96" s="367"/>
      <c r="L96" s="367"/>
      <c r="M96" s="367"/>
      <c r="N96" s="367"/>
      <c r="O96" s="367"/>
      <c r="P96" s="367"/>
      <c r="Q96" s="367"/>
      <c r="R96" s="367"/>
      <c r="S96" s="367"/>
      <c r="T96" s="367"/>
      <c r="U96" s="367"/>
      <c r="V96" s="367"/>
      <c r="W96" s="367"/>
      <c r="X96" s="367"/>
      <c r="Y96" s="367"/>
      <c r="Z96" s="367"/>
      <c r="AA96" s="367"/>
      <c r="AB96" s="367"/>
      <c r="AC96" s="367"/>
      <c r="AD96" s="367"/>
      <c r="AE96" s="367"/>
      <c r="AF96" s="367"/>
      <c r="AG96" s="367"/>
      <c r="AH96" s="367"/>
      <c r="AI96" s="367"/>
      <c r="AJ96" s="367"/>
      <c r="AK96" s="367"/>
      <c r="AL96" s="367"/>
      <c r="AM96" s="367"/>
      <c r="AN96" s="367"/>
      <c r="AO96" s="367"/>
      <c r="AP96" s="367"/>
      <c r="AQ96" s="367"/>
      <c r="AR96" s="367"/>
      <c r="AS96" s="367"/>
      <c r="AT96" s="367"/>
      <c r="AU96" s="367"/>
    </row>
    <row r="97" spans="2:56" ht="10.9" customHeight="1" x14ac:dyDescent="0.25">
      <c r="B97" s="366"/>
      <c r="C97" s="366"/>
      <c r="D97" s="367"/>
      <c r="E97" s="367"/>
      <c r="F97" s="367"/>
      <c r="G97" s="367"/>
      <c r="H97" s="367"/>
      <c r="I97" s="367"/>
      <c r="J97" s="367"/>
      <c r="K97" s="367"/>
      <c r="L97" s="367"/>
      <c r="M97" s="367"/>
      <c r="N97" s="367"/>
      <c r="O97" s="367"/>
      <c r="P97" s="367"/>
      <c r="Q97" s="367"/>
      <c r="R97" s="367"/>
      <c r="S97" s="367"/>
      <c r="T97" s="367"/>
      <c r="U97" s="367"/>
      <c r="V97" s="367"/>
      <c r="W97" s="367"/>
      <c r="X97" s="367"/>
      <c r="Y97" s="367"/>
      <c r="Z97" s="367"/>
      <c r="AA97" s="367"/>
      <c r="AB97" s="367"/>
      <c r="AC97" s="367"/>
      <c r="AD97" s="367"/>
      <c r="AE97" s="367"/>
      <c r="AF97" s="367"/>
      <c r="AG97" s="367"/>
      <c r="AH97" s="367"/>
      <c r="AI97" s="367"/>
      <c r="AJ97" s="367"/>
      <c r="AK97" s="367"/>
      <c r="AL97" s="367"/>
      <c r="AM97" s="367"/>
      <c r="AN97" s="367"/>
      <c r="AO97" s="367"/>
      <c r="AP97" s="367"/>
      <c r="AQ97" s="367"/>
      <c r="AR97" s="367"/>
      <c r="AS97" s="367"/>
      <c r="AT97" s="367"/>
      <c r="AU97" s="367"/>
    </row>
    <row r="98" spans="2:56" ht="10.9" customHeight="1" x14ac:dyDescent="0.25">
      <c r="B98" s="366" t="str">
        <f>IF(D98=0,"",B96+1)</f>
        <v/>
      </c>
      <c r="C98" s="366"/>
      <c r="D98" s="367"/>
      <c r="E98" s="367"/>
      <c r="F98" s="367"/>
      <c r="G98" s="367"/>
      <c r="H98" s="367"/>
      <c r="I98" s="367"/>
      <c r="J98" s="367"/>
      <c r="K98" s="367"/>
      <c r="L98" s="367"/>
      <c r="M98" s="367"/>
      <c r="N98" s="367"/>
      <c r="O98" s="367"/>
      <c r="P98" s="367"/>
      <c r="Q98" s="367"/>
      <c r="R98" s="367"/>
      <c r="S98" s="367"/>
      <c r="T98" s="367"/>
      <c r="U98" s="367"/>
      <c r="V98" s="367"/>
      <c r="W98" s="367"/>
      <c r="X98" s="367"/>
      <c r="Y98" s="367"/>
      <c r="Z98" s="367"/>
      <c r="AA98" s="367"/>
      <c r="AB98" s="367"/>
      <c r="AC98" s="367"/>
      <c r="AD98" s="367"/>
      <c r="AE98" s="367"/>
      <c r="AF98" s="367"/>
      <c r="AG98" s="367"/>
      <c r="AH98" s="367"/>
      <c r="AI98" s="367"/>
      <c r="AJ98" s="367"/>
      <c r="AK98" s="367"/>
      <c r="AL98" s="367"/>
      <c r="AM98" s="367"/>
      <c r="AN98" s="367"/>
      <c r="AO98" s="367"/>
      <c r="AP98" s="367"/>
      <c r="AQ98" s="367"/>
      <c r="AR98" s="367"/>
      <c r="AS98" s="367"/>
      <c r="AT98" s="367"/>
      <c r="AU98" s="367"/>
    </row>
    <row r="99" spans="2:56" ht="10.9" customHeight="1" x14ac:dyDescent="0.25">
      <c r="B99" s="366"/>
      <c r="C99" s="366"/>
      <c r="D99" s="367"/>
      <c r="E99" s="367"/>
      <c r="F99" s="367"/>
      <c r="G99" s="367"/>
      <c r="H99" s="367"/>
      <c r="I99" s="367"/>
      <c r="J99" s="367"/>
      <c r="K99" s="367"/>
      <c r="L99" s="367"/>
      <c r="M99" s="367"/>
      <c r="N99" s="367"/>
      <c r="O99" s="367"/>
      <c r="P99" s="367"/>
      <c r="Q99" s="367"/>
      <c r="R99" s="367"/>
      <c r="S99" s="367"/>
      <c r="T99" s="367"/>
      <c r="U99" s="367"/>
      <c r="V99" s="367"/>
      <c r="W99" s="367"/>
      <c r="X99" s="367"/>
      <c r="Y99" s="367"/>
      <c r="Z99" s="367"/>
      <c r="AA99" s="367"/>
      <c r="AB99" s="367"/>
      <c r="AC99" s="367"/>
      <c r="AD99" s="367"/>
      <c r="AE99" s="367"/>
      <c r="AF99" s="367"/>
      <c r="AG99" s="367"/>
      <c r="AH99" s="367"/>
      <c r="AI99" s="367"/>
      <c r="AJ99" s="367"/>
      <c r="AK99" s="367"/>
      <c r="AL99" s="367"/>
      <c r="AM99" s="367"/>
      <c r="AN99" s="367"/>
      <c r="AO99" s="367"/>
      <c r="AP99" s="367"/>
      <c r="AQ99" s="367"/>
      <c r="AR99" s="367"/>
      <c r="AS99" s="367"/>
      <c r="AT99" s="367"/>
      <c r="AU99" s="367"/>
    </row>
    <row r="100" spans="2:56" ht="10.9" customHeight="1" x14ac:dyDescent="0.25">
      <c r="B100" s="124"/>
      <c r="C100" s="124"/>
      <c r="D100" s="288" t="s">
        <v>859</v>
      </c>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c r="AA100" s="288"/>
      <c r="AB100" s="288"/>
      <c r="AC100" s="288"/>
      <c r="AD100" s="288"/>
      <c r="AE100" s="288"/>
      <c r="AF100" s="288"/>
      <c r="AG100" s="288"/>
      <c r="AH100" s="288"/>
      <c r="AI100" s="288"/>
      <c r="AJ100" s="288"/>
      <c r="AK100" s="288"/>
      <c r="AL100" s="288"/>
      <c r="AM100" s="288"/>
      <c r="AN100" s="288"/>
      <c r="AO100" s="288"/>
      <c r="AP100" s="288"/>
      <c r="AQ100" s="288"/>
      <c r="AR100" s="288"/>
      <c r="AS100" s="288"/>
      <c r="AT100" s="288"/>
      <c r="AU100" s="288"/>
      <c r="AV100" s="288"/>
    </row>
    <row r="101" spans="2:56" ht="10.9" customHeight="1" x14ac:dyDescent="0.25">
      <c r="B101" s="124"/>
      <c r="C101" s="124"/>
      <c r="D101" s="288"/>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c r="AA101" s="288"/>
      <c r="AB101" s="288"/>
      <c r="AC101" s="288"/>
      <c r="AD101" s="288"/>
      <c r="AE101" s="288"/>
      <c r="AF101" s="288"/>
      <c r="AG101" s="288"/>
      <c r="AH101" s="288"/>
      <c r="AI101" s="288"/>
      <c r="AJ101" s="288"/>
      <c r="AK101" s="288"/>
      <c r="AL101" s="288"/>
      <c r="AM101" s="288"/>
      <c r="AN101" s="288"/>
      <c r="AO101" s="288"/>
      <c r="AP101" s="288"/>
      <c r="AQ101" s="288"/>
      <c r="AR101" s="288"/>
      <c r="AS101" s="288"/>
      <c r="AT101" s="288"/>
      <c r="AU101" s="288"/>
      <c r="AV101" s="288"/>
    </row>
    <row r="102" spans="2:56" ht="10.9" customHeight="1" x14ac:dyDescent="0.25">
      <c r="B102" s="366" t="str">
        <f>IF(D102=0,"",1)</f>
        <v/>
      </c>
      <c r="C102" s="366"/>
      <c r="D102" s="367"/>
      <c r="E102" s="367"/>
      <c r="F102" s="367"/>
      <c r="G102" s="367"/>
      <c r="H102" s="367"/>
      <c r="I102" s="367"/>
      <c r="J102" s="367"/>
      <c r="K102" s="367"/>
      <c r="L102" s="367"/>
      <c r="M102" s="367"/>
      <c r="N102" s="367"/>
      <c r="O102" s="367"/>
      <c r="P102" s="367"/>
      <c r="Q102" s="367"/>
      <c r="R102" s="367"/>
      <c r="S102" s="367"/>
      <c r="T102" s="367"/>
      <c r="U102" s="367"/>
      <c r="V102" s="367"/>
      <c r="W102" s="367"/>
      <c r="X102" s="367"/>
      <c r="Y102" s="367"/>
      <c r="Z102" s="367"/>
      <c r="AA102" s="367"/>
      <c r="AB102" s="367"/>
      <c r="AC102" s="367"/>
      <c r="AD102" s="367"/>
      <c r="AE102" s="367"/>
      <c r="AF102" s="367"/>
      <c r="AG102" s="367"/>
      <c r="AH102" s="367"/>
      <c r="AI102" s="367"/>
      <c r="AJ102" s="367"/>
      <c r="AK102" s="367"/>
      <c r="AL102" s="367"/>
      <c r="AM102" s="367"/>
      <c r="AN102" s="367"/>
      <c r="AO102" s="367"/>
      <c r="AP102" s="367"/>
      <c r="AQ102" s="367"/>
      <c r="AR102" s="367"/>
      <c r="AS102" s="367"/>
      <c r="AT102" s="367"/>
      <c r="AU102" s="367"/>
    </row>
    <row r="103" spans="2:56" ht="10.9" customHeight="1" x14ac:dyDescent="0.25">
      <c r="B103" s="366"/>
      <c r="C103" s="366"/>
      <c r="D103" s="367"/>
      <c r="E103" s="367"/>
      <c r="F103" s="367"/>
      <c r="G103" s="367"/>
      <c r="H103" s="367"/>
      <c r="I103" s="367"/>
      <c r="J103" s="367"/>
      <c r="K103" s="367"/>
      <c r="L103" s="367"/>
      <c r="M103" s="367"/>
      <c r="N103" s="367"/>
      <c r="O103" s="367"/>
      <c r="P103" s="367"/>
      <c r="Q103" s="367"/>
      <c r="R103" s="367"/>
      <c r="S103" s="367"/>
      <c r="T103" s="367"/>
      <c r="U103" s="367"/>
      <c r="V103" s="367"/>
      <c r="W103" s="367"/>
      <c r="X103" s="367"/>
      <c r="Y103" s="367"/>
      <c r="Z103" s="367"/>
      <c r="AA103" s="367"/>
      <c r="AB103" s="367"/>
      <c r="AC103" s="367"/>
      <c r="AD103" s="367"/>
      <c r="AE103" s="367"/>
      <c r="AF103" s="367"/>
      <c r="AG103" s="367"/>
      <c r="AH103" s="367"/>
      <c r="AI103" s="367"/>
      <c r="AJ103" s="367"/>
      <c r="AK103" s="367"/>
      <c r="AL103" s="367"/>
      <c r="AM103" s="367"/>
      <c r="AN103" s="367"/>
      <c r="AO103" s="367"/>
      <c r="AP103" s="367"/>
      <c r="AQ103" s="367"/>
      <c r="AR103" s="367"/>
      <c r="AS103" s="367"/>
      <c r="AT103" s="367"/>
      <c r="AU103" s="367"/>
    </row>
    <row r="104" spans="2:56" ht="12" customHeight="1" x14ac:dyDescent="0.25">
      <c r="B104" s="366" t="str">
        <f>IF(D104=0,"",B102+1)</f>
        <v/>
      </c>
      <c r="C104" s="366"/>
      <c r="D104" s="367"/>
      <c r="E104" s="367"/>
      <c r="F104" s="367"/>
      <c r="G104" s="367"/>
      <c r="H104" s="367"/>
      <c r="I104" s="367"/>
      <c r="J104" s="367"/>
      <c r="K104" s="367"/>
      <c r="L104" s="367"/>
      <c r="M104" s="367"/>
      <c r="N104" s="367"/>
      <c r="O104" s="367"/>
      <c r="P104" s="367"/>
      <c r="Q104" s="367"/>
      <c r="R104" s="367"/>
      <c r="S104" s="367"/>
      <c r="T104" s="367"/>
      <c r="U104" s="367"/>
      <c r="V104" s="367"/>
      <c r="W104" s="367"/>
      <c r="X104" s="367"/>
      <c r="Y104" s="367"/>
      <c r="Z104" s="367"/>
      <c r="AA104" s="367"/>
      <c r="AB104" s="367"/>
      <c r="AC104" s="367"/>
      <c r="AD104" s="367"/>
      <c r="AE104" s="367"/>
      <c r="AF104" s="367"/>
      <c r="AG104" s="367"/>
      <c r="AH104" s="367"/>
      <c r="AI104" s="367"/>
      <c r="AJ104" s="367"/>
      <c r="AK104" s="367"/>
      <c r="AL104" s="367"/>
      <c r="AM104" s="367"/>
      <c r="AN104" s="367"/>
      <c r="AO104" s="367"/>
      <c r="AP104" s="367"/>
      <c r="AQ104" s="367"/>
      <c r="AR104" s="367"/>
      <c r="AS104" s="367"/>
      <c r="AT104" s="367"/>
      <c r="AU104" s="367"/>
      <c r="AW104" s="119"/>
      <c r="AX104" s="119"/>
      <c r="AY104" s="119"/>
      <c r="AZ104" s="119"/>
      <c r="BA104" s="119"/>
      <c r="BB104" s="119"/>
      <c r="BC104" s="119"/>
      <c r="BD104" s="119"/>
    </row>
    <row r="105" spans="2:56" ht="12" customHeight="1" x14ac:dyDescent="0.25">
      <c r="B105" s="366"/>
      <c r="C105" s="366"/>
      <c r="D105" s="367"/>
      <c r="E105" s="367"/>
      <c r="F105" s="367"/>
      <c r="G105" s="367"/>
      <c r="H105" s="367"/>
      <c r="I105" s="367"/>
      <c r="J105" s="367"/>
      <c r="K105" s="367"/>
      <c r="L105" s="367"/>
      <c r="M105" s="367"/>
      <c r="N105" s="367"/>
      <c r="O105" s="367"/>
      <c r="P105" s="367"/>
      <c r="Q105" s="367"/>
      <c r="R105" s="367"/>
      <c r="S105" s="367"/>
      <c r="T105" s="367"/>
      <c r="U105" s="367"/>
      <c r="V105" s="367"/>
      <c r="W105" s="367"/>
      <c r="X105" s="367"/>
      <c r="Y105" s="367"/>
      <c r="Z105" s="367"/>
      <c r="AA105" s="367"/>
      <c r="AB105" s="367"/>
      <c r="AC105" s="367"/>
      <c r="AD105" s="367"/>
      <c r="AE105" s="367"/>
      <c r="AF105" s="367"/>
      <c r="AG105" s="367"/>
      <c r="AH105" s="367"/>
      <c r="AI105" s="367"/>
      <c r="AJ105" s="367"/>
      <c r="AK105" s="367"/>
      <c r="AL105" s="367"/>
      <c r="AM105" s="367"/>
      <c r="AN105" s="367"/>
      <c r="AO105" s="367"/>
      <c r="AP105" s="367"/>
      <c r="AQ105" s="367"/>
      <c r="AR105" s="367"/>
      <c r="AS105" s="367"/>
      <c r="AT105" s="367"/>
      <c r="AU105" s="367"/>
      <c r="AW105" s="119"/>
      <c r="AX105" s="119"/>
      <c r="AY105" s="119"/>
      <c r="AZ105" s="119"/>
      <c r="BA105" s="119"/>
      <c r="BB105" s="119"/>
      <c r="BC105" s="119"/>
      <c r="BD105" s="119"/>
    </row>
    <row r="106" spans="2:56" ht="10.9" customHeight="1" x14ac:dyDescent="0.25">
      <c r="B106" s="366" t="str">
        <f>IF(D106=0,"",B104+1)</f>
        <v/>
      </c>
      <c r="C106" s="366"/>
      <c r="D106" s="367"/>
      <c r="E106" s="367"/>
      <c r="F106" s="367"/>
      <c r="G106" s="367"/>
      <c r="H106" s="367"/>
      <c r="I106" s="367"/>
      <c r="J106" s="367"/>
      <c r="K106" s="367"/>
      <c r="L106" s="367"/>
      <c r="M106" s="367"/>
      <c r="N106" s="367"/>
      <c r="O106" s="367"/>
      <c r="P106" s="367"/>
      <c r="Q106" s="367"/>
      <c r="R106" s="367"/>
      <c r="S106" s="367"/>
      <c r="T106" s="367"/>
      <c r="U106" s="367"/>
      <c r="V106" s="367"/>
      <c r="W106" s="367"/>
      <c r="X106" s="367"/>
      <c r="Y106" s="367"/>
      <c r="Z106" s="367"/>
      <c r="AA106" s="367"/>
      <c r="AB106" s="367"/>
      <c r="AC106" s="367"/>
      <c r="AD106" s="367"/>
      <c r="AE106" s="367"/>
      <c r="AF106" s="367"/>
      <c r="AG106" s="367"/>
      <c r="AH106" s="367"/>
      <c r="AI106" s="367"/>
      <c r="AJ106" s="367"/>
      <c r="AK106" s="367"/>
      <c r="AL106" s="367"/>
      <c r="AM106" s="367"/>
      <c r="AN106" s="367"/>
      <c r="AO106" s="367"/>
      <c r="AP106" s="367"/>
      <c r="AQ106" s="367"/>
      <c r="AR106" s="367"/>
      <c r="AS106" s="367"/>
      <c r="AT106" s="367"/>
      <c r="AU106" s="367"/>
    </row>
    <row r="107" spans="2:56" ht="10.9" customHeight="1" x14ac:dyDescent="0.25">
      <c r="B107" s="366"/>
      <c r="C107" s="366"/>
      <c r="D107" s="367"/>
      <c r="E107" s="367"/>
      <c r="F107" s="367"/>
      <c r="G107" s="367"/>
      <c r="H107" s="367"/>
      <c r="I107" s="367"/>
      <c r="J107" s="367"/>
      <c r="K107" s="367"/>
      <c r="L107" s="367"/>
      <c r="M107" s="367"/>
      <c r="N107" s="367"/>
      <c r="O107" s="367"/>
      <c r="P107" s="367"/>
      <c r="Q107" s="367"/>
      <c r="R107" s="367"/>
      <c r="S107" s="367"/>
      <c r="T107" s="367"/>
      <c r="U107" s="367"/>
      <c r="V107" s="367"/>
      <c r="W107" s="367"/>
      <c r="X107" s="367"/>
      <c r="Y107" s="367"/>
      <c r="Z107" s="367"/>
      <c r="AA107" s="367"/>
      <c r="AB107" s="367"/>
      <c r="AC107" s="367"/>
      <c r="AD107" s="367"/>
      <c r="AE107" s="367"/>
      <c r="AF107" s="367"/>
      <c r="AG107" s="367"/>
      <c r="AH107" s="367"/>
      <c r="AI107" s="367"/>
      <c r="AJ107" s="367"/>
      <c r="AK107" s="367"/>
      <c r="AL107" s="367"/>
      <c r="AM107" s="367"/>
      <c r="AN107" s="367"/>
      <c r="AO107" s="367"/>
      <c r="AP107" s="367"/>
      <c r="AQ107" s="367"/>
      <c r="AR107" s="367"/>
      <c r="AS107" s="367"/>
      <c r="AT107" s="367"/>
      <c r="AU107" s="367"/>
    </row>
    <row r="108" spans="2:56" ht="10.9" customHeight="1" x14ac:dyDescent="0.25">
      <c r="B108" s="366" t="str">
        <f>IF(D108=0,"",B106+1)</f>
        <v/>
      </c>
      <c r="C108" s="366"/>
      <c r="D108" s="367"/>
      <c r="E108" s="367"/>
      <c r="F108" s="367"/>
      <c r="G108" s="367"/>
      <c r="H108" s="367"/>
      <c r="I108" s="367"/>
      <c r="J108" s="367"/>
      <c r="K108" s="367"/>
      <c r="L108" s="367"/>
      <c r="M108" s="367"/>
      <c r="N108" s="367"/>
      <c r="O108" s="367"/>
      <c r="P108" s="367"/>
      <c r="Q108" s="367"/>
      <c r="R108" s="367"/>
      <c r="S108" s="367"/>
      <c r="T108" s="367"/>
      <c r="U108" s="367"/>
      <c r="V108" s="367"/>
      <c r="W108" s="367"/>
      <c r="X108" s="367"/>
      <c r="Y108" s="367"/>
      <c r="Z108" s="367"/>
      <c r="AA108" s="367"/>
      <c r="AB108" s="367"/>
      <c r="AC108" s="367"/>
      <c r="AD108" s="367"/>
      <c r="AE108" s="367"/>
      <c r="AF108" s="367"/>
      <c r="AG108" s="367"/>
      <c r="AH108" s="367"/>
      <c r="AI108" s="367"/>
      <c r="AJ108" s="367"/>
      <c r="AK108" s="367"/>
      <c r="AL108" s="367"/>
      <c r="AM108" s="367"/>
      <c r="AN108" s="367"/>
      <c r="AO108" s="367"/>
      <c r="AP108" s="367"/>
      <c r="AQ108" s="367"/>
      <c r="AR108" s="367"/>
      <c r="AS108" s="367"/>
      <c r="AT108" s="367"/>
      <c r="AU108" s="367"/>
    </row>
    <row r="109" spans="2:56" ht="10.9" customHeight="1" x14ac:dyDescent="0.25">
      <c r="B109" s="366"/>
      <c r="C109" s="366"/>
      <c r="D109" s="367"/>
      <c r="E109" s="367"/>
      <c r="F109" s="367"/>
      <c r="G109" s="367"/>
      <c r="H109" s="367"/>
      <c r="I109" s="367"/>
      <c r="J109" s="367"/>
      <c r="K109" s="367"/>
      <c r="L109" s="367"/>
      <c r="M109" s="367"/>
      <c r="N109" s="367"/>
      <c r="O109" s="367"/>
      <c r="P109" s="367"/>
      <c r="Q109" s="367"/>
      <c r="R109" s="367"/>
      <c r="S109" s="367"/>
      <c r="T109" s="367"/>
      <c r="U109" s="367"/>
      <c r="V109" s="367"/>
      <c r="W109" s="367"/>
      <c r="X109" s="367"/>
      <c r="Y109" s="367"/>
      <c r="Z109" s="367"/>
      <c r="AA109" s="367"/>
      <c r="AB109" s="367"/>
      <c r="AC109" s="367"/>
      <c r="AD109" s="367"/>
      <c r="AE109" s="367"/>
      <c r="AF109" s="367"/>
      <c r="AG109" s="367"/>
      <c r="AH109" s="367"/>
      <c r="AI109" s="367"/>
      <c r="AJ109" s="367"/>
      <c r="AK109" s="367"/>
      <c r="AL109" s="367"/>
      <c r="AM109" s="367"/>
      <c r="AN109" s="367"/>
      <c r="AO109" s="367"/>
      <c r="AP109" s="367"/>
      <c r="AQ109" s="367"/>
      <c r="AR109" s="367"/>
      <c r="AS109" s="367"/>
      <c r="AT109" s="367"/>
      <c r="AU109" s="367"/>
    </row>
    <row r="110" spans="2:56" ht="10.9" customHeight="1" x14ac:dyDescent="0.25">
      <c r="B110" s="366" t="str">
        <f>IF(D110=0,"",B108+1)</f>
        <v/>
      </c>
      <c r="C110" s="366"/>
      <c r="D110" s="367"/>
      <c r="E110" s="367"/>
      <c r="F110" s="367"/>
      <c r="G110" s="367"/>
      <c r="H110" s="367"/>
      <c r="I110" s="367"/>
      <c r="J110" s="367"/>
      <c r="K110" s="367"/>
      <c r="L110" s="367"/>
      <c r="M110" s="367"/>
      <c r="N110" s="367"/>
      <c r="O110" s="367"/>
      <c r="P110" s="367"/>
      <c r="Q110" s="367"/>
      <c r="R110" s="367"/>
      <c r="S110" s="367"/>
      <c r="T110" s="367"/>
      <c r="U110" s="367"/>
      <c r="V110" s="367"/>
      <c r="W110" s="367"/>
      <c r="X110" s="367"/>
      <c r="Y110" s="367"/>
      <c r="Z110" s="367"/>
      <c r="AA110" s="367"/>
      <c r="AB110" s="367"/>
      <c r="AC110" s="367"/>
      <c r="AD110" s="367"/>
      <c r="AE110" s="367"/>
      <c r="AF110" s="367"/>
      <c r="AG110" s="367"/>
      <c r="AH110" s="367"/>
      <c r="AI110" s="367"/>
      <c r="AJ110" s="367"/>
      <c r="AK110" s="367"/>
      <c r="AL110" s="367"/>
      <c r="AM110" s="367"/>
      <c r="AN110" s="367"/>
      <c r="AO110" s="367"/>
      <c r="AP110" s="367"/>
      <c r="AQ110" s="367"/>
      <c r="AR110" s="367"/>
      <c r="AS110" s="367"/>
      <c r="AT110" s="367"/>
      <c r="AU110" s="367"/>
    </row>
    <row r="111" spans="2:56" ht="10.9" customHeight="1" x14ac:dyDescent="0.25">
      <c r="B111" s="366"/>
      <c r="C111" s="366"/>
      <c r="D111" s="367"/>
      <c r="E111" s="367"/>
      <c r="F111" s="367"/>
      <c r="G111" s="367"/>
      <c r="H111" s="367"/>
      <c r="I111" s="367"/>
      <c r="J111" s="367"/>
      <c r="K111" s="367"/>
      <c r="L111" s="367"/>
      <c r="M111" s="367"/>
      <c r="N111" s="367"/>
      <c r="O111" s="367"/>
      <c r="P111" s="367"/>
      <c r="Q111" s="367"/>
      <c r="R111" s="367"/>
      <c r="S111" s="367"/>
      <c r="T111" s="367"/>
      <c r="U111" s="367"/>
      <c r="V111" s="367"/>
      <c r="W111" s="367"/>
      <c r="X111" s="367"/>
      <c r="Y111" s="367"/>
      <c r="Z111" s="367"/>
      <c r="AA111" s="367"/>
      <c r="AB111" s="367"/>
      <c r="AC111" s="367"/>
      <c r="AD111" s="367"/>
      <c r="AE111" s="367"/>
      <c r="AF111" s="367"/>
      <c r="AG111" s="367"/>
      <c r="AH111" s="367"/>
      <c r="AI111" s="367"/>
      <c r="AJ111" s="367"/>
      <c r="AK111" s="367"/>
      <c r="AL111" s="367"/>
      <c r="AM111" s="367"/>
      <c r="AN111" s="367"/>
      <c r="AO111" s="367"/>
      <c r="AP111" s="367"/>
      <c r="AQ111" s="367"/>
      <c r="AR111" s="367"/>
      <c r="AS111" s="367"/>
      <c r="AT111" s="367"/>
      <c r="AU111" s="367"/>
    </row>
    <row r="112" spans="2:56" ht="10.9" customHeight="1" x14ac:dyDescent="0.25">
      <c r="B112" s="366" t="str">
        <f>IF(D112=0,"",B110+1)</f>
        <v/>
      </c>
      <c r="C112" s="366"/>
      <c r="D112" s="367"/>
      <c r="E112" s="367"/>
      <c r="F112" s="367"/>
      <c r="G112" s="367"/>
      <c r="H112" s="367"/>
      <c r="I112" s="367"/>
      <c r="J112" s="367"/>
      <c r="K112" s="367"/>
      <c r="L112" s="367"/>
      <c r="M112" s="367"/>
      <c r="N112" s="367"/>
      <c r="O112" s="367"/>
      <c r="P112" s="367"/>
      <c r="Q112" s="367"/>
      <c r="R112" s="367"/>
      <c r="S112" s="367"/>
      <c r="T112" s="367"/>
      <c r="U112" s="367"/>
      <c r="V112" s="367"/>
      <c r="W112" s="367"/>
      <c r="X112" s="367"/>
      <c r="Y112" s="367"/>
      <c r="Z112" s="367"/>
      <c r="AA112" s="367"/>
      <c r="AB112" s="367"/>
      <c r="AC112" s="367"/>
      <c r="AD112" s="367"/>
      <c r="AE112" s="367"/>
      <c r="AF112" s="367"/>
      <c r="AG112" s="367"/>
      <c r="AH112" s="367"/>
      <c r="AI112" s="367"/>
      <c r="AJ112" s="367"/>
      <c r="AK112" s="367"/>
      <c r="AL112" s="367"/>
      <c r="AM112" s="367"/>
      <c r="AN112" s="367"/>
      <c r="AO112" s="367"/>
      <c r="AP112" s="367"/>
      <c r="AQ112" s="367"/>
      <c r="AR112" s="367"/>
      <c r="AS112" s="367"/>
      <c r="AT112" s="367"/>
      <c r="AU112" s="367"/>
    </row>
    <row r="113" spans="1:48" ht="10.9" customHeight="1" x14ac:dyDescent="0.25">
      <c r="B113" s="366"/>
      <c r="C113" s="366"/>
      <c r="D113" s="367"/>
      <c r="E113" s="367"/>
      <c r="F113" s="367"/>
      <c r="G113" s="367"/>
      <c r="H113" s="367"/>
      <c r="I113" s="367"/>
      <c r="J113" s="367"/>
      <c r="K113" s="367"/>
      <c r="L113" s="367"/>
      <c r="M113" s="367"/>
      <c r="N113" s="367"/>
      <c r="O113" s="367"/>
      <c r="P113" s="367"/>
      <c r="Q113" s="367"/>
      <c r="R113" s="367"/>
      <c r="S113" s="367"/>
      <c r="T113" s="367"/>
      <c r="U113" s="367"/>
      <c r="V113" s="367"/>
      <c r="W113" s="367"/>
      <c r="X113" s="367"/>
      <c r="Y113" s="367"/>
      <c r="Z113" s="367"/>
      <c r="AA113" s="367"/>
      <c r="AB113" s="367"/>
      <c r="AC113" s="367"/>
      <c r="AD113" s="367"/>
      <c r="AE113" s="367"/>
      <c r="AF113" s="367"/>
      <c r="AG113" s="367"/>
      <c r="AH113" s="367"/>
      <c r="AI113" s="367"/>
      <c r="AJ113" s="367"/>
      <c r="AK113" s="367"/>
      <c r="AL113" s="367"/>
      <c r="AM113" s="367"/>
      <c r="AN113" s="367"/>
      <c r="AO113" s="367"/>
      <c r="AP113" s="367"/>
      <c r="AQ113" s="367"/>
      <c r="AR113" s="367"/>
      <c r="AS113" s="367"/>
      <c r="AT113" s="367"/>
      <c r="AU113" s="367"/>
    </row>
    <row r="114" spans="1:48" ht="10.9" customHeight="1" x14ac:dyDescent="0.25">
      <c r="B114" s="366" t="str">
        <f>IF(D114=0,"",B112+1)</f>
        <v/>
      </c>
      <c r="C114" s="366"/>
      <c r="D114" s="367"/>
      <c r="E114" s="367"/>
      <c r="F114" s="367"/>
      <c r="G114" s="367"/>
      <c r="H114" s="367"/>
      <c r="I114" s="367"/>
      <c r="J114" s="367"/>
      <c r="K114" s="367"/>
      <c r="L114" s="367"/>
      <c r="M114" s="367"/>
      <c r="N114" s="367"/>
      <c r="O114" s="367"/>
      <c r="P114" s="367"/>
      <c r="Q114" s="367"/>
      <c r="R114" s="367"/>
      <c r="S114" s="367"/>
      <c r="T114" s="367"/>
      <c r="U114" s="367"/>
      <c r="V114" s="367"/>
      <c r="W114" s="367"/>
      <c r="X114" s="367"/>
      <c r="Y114" s="367"/>
      <c r="Z114" s="367"/>
      <c r="AA114" s="367"/>
      <c r="AB114" s="367"/>
      <c r="AC114" s="367"/>
      <c r="AD114" s="367"/>
      <c r="AE114" s="367"/>
      <c r="AF114" s="367"/>
      <c r="AG114" s="367"/>
      <c r="AH114" s="367"/>
      <c r="AI114" s="367"/>
      <c r="AJ114" s="367"/>
      <c r="AK114" s="367"/>
      <c r="AL114" s="367"/>
      <c r="AM114" s="367"/>
      <c r="AN114" s="367"/>
      <c r="AO114" s="367"/>
      <c r="AP114" s="367"/>
      <c r="AQ114" s="367"/>
      <c r="AR114" s="367"/>
      <c r="AS114" s="367"/>
      <c r="AT114" s="367"/>
      <c r="AU114" s="367"/>
    </row>
    <row r="115" spans="1:48" ht="10.9" customHeight="1" x14ac:dyDescent="0.25">
      <c r="B115" s="366"/>
      <c r="C115" s="366"/>
      <c r="D115" s="367"/>
      <c r="E115" s="367"/>
      <c r="F115" s="367"/>
      <c r="G115" s="367"/>
      <c r="H115" s="367"/>
      <c r="I115" s="367"/>
      <c r="J115" s="367"/>
      <c r="K115" s="367"/>
      <c r="L115" s="367"/>
      <c r="M115" s="367"/>
      <c r="N115" s="367"/>
      <c r="O115" s="367"/>
      <c r="P115" s="367"/>
      <c r="Q115" s="367"/>
      <c r="R115" s="367"/>
      <c r="S115" s="367"/>
      <c r="T115" s="367"/>
      <c r="U115" s="367"/>
      <c r="V115" s="367"/>
      <c r="W115" s="367"/>
      <c r="X115" s="367"/>
      <c r="Y115" s="367"/>
      <c r="Z115" s="367"/>
      <c r="AA115" s="367"/>
      <c r="AB115" s="367"/>
      <c r="AC115" s="367"/>
      <c r="AD115" s="367"/>
      <c r="AE115" s="367"/>
      <c r="AF115" s="367"/>
      <c r="AG115" s="367"/>
      <c r="AH115" s="367"/>
      <c r="AI115" s="367"/>
      <c r="AJ115" s="367"/>
      <c r="AK115" s="367"/>
      <c r="AL115" s="367"/>
      <c r="AM115" s="367"/>
      <c r="AN115" s="367"/>
      <c r="AO115" s="367"/>
      <c r="AP115" s="367"/>
      <c r="AQ115" s="367"/>
      <c r="AR115" s="367"/>
      <c r="AS115" s="367"/>
      <c r="AT115" s="367"/>
      <c r="AU115" s="367"/>
    </row>
    <row r="116" spans="1:48" ht="10.9" customHeight="1" x14ac:dyDescent="0.25">
      <c r="B116" s="366" t="str">
        <f>IF(D116=0,"",B114+1)</f>
        <v/>
      </c>
      <c r="C116" s="366"/>
      <c r="D116" s="367"/>
      <c r="E116" s="367"/>
      <c r="F116" s="367"/>
      <c r="G116" s="367"/>
      <c r="H116" s="367"/>
      <c r="I116" s="367"/>
      <c r="J116" s="367"/>
      <c r="K116" s="367"/>
      <c r="L116" s="367"/>
      <c r="M116" s="367"/>
      <c r="N116" s="367"/>
      <c r="O116" s="367"/>
      <c r="P116" s="367"/>
      <c r="Q116" s="367"/>
      <c r="R116" s="367"/>
      <c r="S116" s="367"/>
      <c r="T116" s="367"/>
      <c r="U116" s="367"/>
      <c r="V116" s="367"/>
      <c r="W116" s="367"/>
      <c r="X116" s="367"/>
      <c r="Y116" s="367"/>
      <c r="Z116" s="367"/>
      <c r="AA116" s="367"/>
      <c r="AB116" s="367"/>
      <c r="AC116" s="367"/>
      <c r="AD116" s="367"/>
      <c r="AE116" s="367"/>
      <c r="AF116" s="367"/>
      <c r="AG116" s="367"/>
      <c r="AH116" s="367"/>
      <c r="AI116" s="367"/>
      <c r="AJ116" s="367"/>
      <c r="AK116" s="367"/>
      <c r="AL116" s="367"/>
      <c r="AM116" s="367"/>
      <c r="AN116" s="367"/>
      <c r="AO116" s="367"/>
      <c r="AP116" s="367"/>
      <c r="AQ116" s="367"/>
      <c r="AR116" s="367"/>
      <c r="AS116" s="367"/>
      <c r="AT116" s="367"/>
      <c r="AU116" s="367"/>
    </row>
    <row r="117" spans="1:48" ht="10.9" customHeight="1" x14ac:dyDescent="0.25">
      <c r="B117" s="366"/>
      <c r="C117" s="366"/>
      <c r="D117" s="367"/>
      <c r="E117" s="367"/>
      <c r="F117" s="367"/>
      <c r="G117" s="367"/>
      <c r="H117" s="367"/>
      <c r="I117" s="367"/>
      <c r="J117" s="367"/>
      <c r="K117" s="367"/>
      <c r="L117" s="367"/>
      <c r="M117" s="367"/>
      <c r="N117" s="367"/>
      <c r="O117" s="367"/>
      <c r="P117" s="367"/>
      <c r="Q117" s="367"/>
      <c r="R117" s="367"/>
      <c r="S117" s="367"/>
      <c r="T117" s="367"/>
      <c r="U117" s="367"/>
      <c r="V117" s="367"/>
      <c r="W117" s="367"/>
      <c r="X117" s="367"/>
      <c r="Y117" s="367"/>
      <c r="Z117" s="367"/>
      <c r="AA117" s="367"/>
      <c r="AB117" s="367"/>
      <c r="AC117" s="367"/>
      <c r="AD117" s="367"/>
      <c r="AE117" s="367"/>
      <c r="AF117" s="367"/>
      <c r="AG117" s="367"/>
      <c r="AH117" s="367"/>
      <c r="AI117" s="367"/>
      <c r="AJ117" s="367"/>
      <c r="AK117" s="367"/>
      <c r="AL117" s="367"/>
      <c r="AM117" s="367"/>
      <c r="AN117" s="367"/>
      <c r="AO117" s="367"/>
      <c r="AP117" s="367"/>
      <c r="AQ117" s="367"/>
      <c r="AR117" s="367"/>
      <c r="AS117" s="367"/>
      <c r="AT117" s="367"/>
      <c r="AU117" s="367"/>
    </row>
    <row r="118" spans="1:48" ht="10.9" customHeight="1" x14ac:dyDescent="0.25">
      <c r="B118" s="101"/>
      <c r="C118" s="101"/>
      <c r="D118" s="101"/>
      <c r="E118" s="101"/>
      <c r="F118" s="101"/>
      <c r="G118" s="101"/>
      <c r="H118" s="101"/>
      <c r="I118" s="101"/>
      <c r="J118" s="101"/>
      <c r="K118" s="101"/>
      <c r="L118" s="101"/>
      <c r="M118" s="101"/>
      <c r="N118" s="101"/>
      <c r="O118" s="101"/>
      <c r="P118" s="101"/>
      <c r="Q118" s="101"/>
      <c r="R118" s="101"/>
      <c r="S118" s="101"/>
      <c r="T118" s="101"/>
      <c r="U118" s="101"/>
      <c r="V118" s="101"/>
      <c r="W118" s="101"/>
      <c r="X118" s="101"/>
      <c r="Y118" s="101"/>
      <c r="Z118" s="101"/>
      <c r="AA118" s="101"/>
      <c r="AB118" s="101"/>
      <c r="AC118" s="101"/>
      <c r="AD118" s="101"/>
      <c r="AE118" s="101"/>
      <c r="AF118" s="101"/>
      <c r="AG118" s="101"/>
      <c r="AH118" s="101"/>
      <c r="AI118" s="101"/>
      <c r="AJ118" s="101"/>
      <c r="AK118" s="101"/>
      <c r="AL118" s="101"/>
      <c r="AM118" s="101"/>
      <c r="AN118" s="101"/>
      <c r="AO118" s="101"/>
      <c r="AP118" s="101"/>
      <c r="AQ118" s="101"/>
      <c r="AR118" s="101"/>
      <c r="AS118" s="101"/>
      <c r="AT118" s="101"/>
      <c r="AU118" s="101"/>
      <c r="AV118" s="101"/>
    </row>
    <row r="119" spans="1:48" ht="10.9" customHeight="1" x14ac:dyDescent="0.25">
      <c r="B119" s="94"/>
      <c r="C119" s="94"/>
      <c r="D119" s="94"/>
      <c r="E119" s="94"/>
      <c r="F119" s="94"/>
      <c r="G119" s="94"/>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291" t="s">
        <v>186</v>
      </c>
      <c r="AO119" s="291"/>
      <c r="AP119" s="291"/>
      <c r="AQ119" s="291"/>
      <c r="AR119" s="94"/>
      <c r="AS119" s="291" t="s">
        <v>165</v>
      </c>
      <c r="AT119" s="291"/>
      <c r="AU119" s="291"/>
      <c r="AV119" s="291"/>
    </row>
    <row r="120" spans="1:48" ht="10.9" customHeight="1" x14ac:dyDescent="0.25">
      <c r="B120" s="94"/>
      <c r="C120" s="94"/>
      <c r="D120" s="94"/>
      <c r="E120" s="94"/>
      <c r="F120" s="94"/>
      <c r="G120" s="94"/>
      <c r="H120" s="94"/>
      <c r="I120" s="94"/>
      <c r="J120" s="94"/>
      <c r="K120" s="94"/>
      <c r="L120" s="94"/>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94"/>
      <c r="AJ120" s="94"/>
      <c r="AK120" s="94"/>
      <c r="AL120" s="94"/>
      <c r="AM120" s="94"/>
      <c r="AN120" s="291"/>
      <c r="AO120" s="291"/>
      <c r="AP120" s="291"/>
      <c r="AQ120" s="291"/>
      <c r="AR120" s="94"/>
      <c r="AS120" s="291"/>
      <c r="AT120" s="291"/>
      <c r="AU120" s="291"/>
      <c r="AV120" s="291"/>
    </row>
    <row r="121" spans="1:48" ht="10.9" customHeight="1" x14ac:dyDescent="0.25">
      <c r="B121" s="94"/>
      <c r="C121" s="94"/>
      <c r="D121" s="94"/>
      <c r="E121" s="94"/>
      <c r="F121" s="94"/>
      <c r="G121" s="94"/>
      <c r="H121" s="94"/>
      <c r="I121" s="94"/>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94"/>
    </row>
    <row r="122" spans="1:48" ht="12" customHeight="1" x14ac:dyDescent="0.25">
      <c r="A122" s="101" t="s">
        <v>860</v>
      </c>
      <c r="B122" s="94"/>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row>
    <row r="123" spans="1:48" ht="12" customHeight="1" x14ac:dyDescent="0.25">
      <c r="A123" s="94"/>
      <c r="B123" s="94"/>
      <c r="C123" s="94"/>
      <c r="D123" s="94"/>
      <c r="E123" s="94"/>
      <c r="F123" s="94"/>
      <c r="G123" s="94"/>
      <c r="H123" s="94"/>
      <c r="I123" s="94"/>
      <c r="J123" s="94"/>
      <c r="K123" s="94"/>
      <c r="L123" s="94"/>
      <c r="M123" s="94"/>
      <c r="N123" s="94"/>
      <c r="O123" s="94"/>
      <c r="P123" s="94"/>
      <c r="Q123" s="94"/>
      <c r="R123" s="94"/>
      <c r="S123" s="94"/>
      <c r="T123" s="94"/>
      <c r="U123" s="94"/>
      <c r="V123" s="94"/>
      <c r="W123" s="94"/>
      <c r="X123" s="94"/>
      <c r="Y123" s="94"/>
      <c r="Z123" s="94"/>
      <c r="AA123" s="94"/>
      <c r="AB123" s="94"/>
      <c r="AC123" s="94"/>
      <c r="AD123" s="94"/>
      <c r="AE123" s="94"/>
      <c r="AF123" s="94"/>
      <c r="AG123" s="94"/>
      <c r="AH123" s="94"/>
      <c r="AI123" s="94"/>
      <c r="AJ123" s="94"/>
      <c r="AK123" s="94"/>
      <c r="AL123" s="94"/>
      <c r="AM123" s="94"/>
      <c r="AN123" s="94"/>
      <c r="AO123" s="94"/>
      <c r="AP123" s="94"/>
      <c r="AQ123" s="94"/>
      <c r="AR123" s="94"/>
      <c r="AS123" s="94"/>
      <c r="AT123" s="94"/>
      <c r="AU123" s="94"/>
      <c r="AV123" s="94"/>
    </row>
    <row r="124" spans="1:48" ht="12" customHeight="1" x14ac:dyDescent="0.25">
      <c r="A124" s="94"/>
      <c r="B124" s="94"/>
      <c r="C124" s="94"/>
      <c r="D124" s="94"/>
      <c r="E124" s="94"/>
      <c r="F124" s="94"/>
      <c r="G124" s="94"/>
      <c r="H124" s="94"/>
      <c r="I124" s="94"/>
      <c r="J124" s="94"/>
      <c r="K124" s="94"/>
      <c r="L124" s="94"/>
      <c r="M124" s="94"/>
      <c r="N124" s="94"/>
      <c r="O124" s="94"/>
      <c r="P124" s="94"/>
      <c r="Q124" s="94"/>
      <c r="R124" s="94"/>
      <c r="S124" s="94"/>
      <c r="T124" s="94"/>
      <c r="U124" s="94"/>
      <c r="V124" s="94"/>
      <c r="W124" s="94"/>
      <c r="X124" s="94"/>
      <c r="Y124" s="94"/>
      <c r="Z124" s="94"/>
      <c r="AA124" s="94"/>
      <c r="AB124" s="94"/>
      <c r="AC124" s="94"/>
      <c r="AD124" s="94"/>
      <c r="AE124" s="94"/>
      <c r="AF124" s="94"/>
      <c r="AG124" s="94"/>
      <c r="AH124" s="94"/>
      <c r="AI124" s="94"/>
      <c r="AJ124" s="94"/>
      <c r="AK124" s="94"/>
      <c r="AL124" s="94"/>
      <c r="AM124" s="94"/>
      <c r="AN124" s="94"/>
      <c r="AO124" s="94"/>
      <c r="AP124" s="94"/>
      <c r="AQ124" s="94"/>
      <c r="AR124" s="94"/>
      <c r="AS124" s="94"/>
      <c r="AT124" s="94"/>
      <c r="AU124" s="94"/>
      <c r="AV124" s="94"/>
    </row>
    <row r="125" spans="1:48" ht="12" customHeight="1" x14ac:dyDescent="0.25">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row>
    <row r="126" spans="1:48" ht="12" customHeight="1" x14ac:dyDescent="0.25">
      <c r="A126" s="94"/>
      <c r="B126" s="94"/>
      <c r="C126" s="94"/>
      <c r="D126" s="94"/>
      <c r="E126" s="94"/>
      <c r="F126" s="94"/>
      <c r="G126" s="94"/>
      <c r="H126" s="94"/>
      <c r="I126" s="94"/>
      <c r="J126" s="94"/>
      <c r="K126" s="94"/>
      <c r="L126" s="94"/>
      <c r="M126" s="94"/>
      <c r="N126" s="94"/>
      <c r="O126" s="94"/>
      <c r="P126" s="94"/>
      <c r="Q126" s="94"/>
      <c r="R126" s="94"/>
      <c r="S126" s="94"/>
      <c r="T126" s="94"/>
      <c r="U126" s="94"/>
      <c r="V126" s="94"/>
      <c r="W126" s="94"/>
      <c r="X126" s="94"/>
      <c r="Y126" s="94"/>
      <c r="Z126" s="94"/>
      <c r="AA126" s="94"/>
      <c r="AB126" s="94"/>
      <c r="AC126" s="94"/>
      <c r="AD126" s="94"/>
      <c r="AE126" s="94"/>
      <c r="AF126" s="94"/>
      <c r="AG126" s="94"/>
      <c r="AH126" s="94"/>
      <c r="AI126" s="94"/>
      <c r="AJ126" s="94"/>
      <c r="AK126" s="94"/>
      <c r="AL126" s="94"/>
      <c r="AM126" s="94"/>
      <c r="AN126" s="94"/>
      <c r="AO126" s="94"/>
      <c r="AP126" s="94"/>
      <c r="AQ126" s="94"/>
      <c r="AR126" s="94"/>
      <c r="AS126" s="94"/>
      <c r="AT126" s="94"/>
      <c r="AU126" s="94"/>
      <c r="AV126" s="94"/>
    </row>
    <row r="127" spans="1:48" ht="12" customHeight="1" x14ac:dyDescent="0.25">
      <c r="A127" s="94"/>
      <c r="B127" s="94"/>
      <c r="C127" s="94"/>
      <c r="D127" s="94"/>
      <c r="E127" s="94"/>
      <c r="F127" s="94"/>
      <c r="G127" s="94"/>
      <c r="H127" s="94"/>
      <c r="I127" s="94"/>
      <c r="J127" s="94"/>
      <c r="K127" s="94"/>
      <c r="L127" s="94"/>
      <c r="M127" s="94"/>
      <c r="N127" s="94"/>
      <c r="O127" s="94"/>
      <c r="P127" s="94"/>
      <c r="Q127" s="94"/>
      <c r="R127" s="94"/>
      <c r="S127" s="94"/>
      <c r="T127" s="94"/>
      <c r="U127" s="94"/>
      <c r="V127" s="94"/>
      <c r="W127" s="94"/>
      <c r="X127" s="94"/>
      <c r="Y127" s="94"/>
      <c r="Z127" s="94"/>
      <c r="AA127" s="94"/>
      <c r="AB127" s="94"/>
      <c r="AC127" s="94"/>
      <c r="AD127" s="94"/>
      <c r="AE127" s="94"/>
      <c r="AF127" s="94"/>
      <c r="AG127" s="94"/>
      <c r="AH127" s="94"/>
      <c r="AI127" s="94"/>
      <c r="AJ127" s="94"/>
      <c r="AK127" s="94"/>
      <c r="AL127" s="94"/>
      <c r="AM127" s="94"/>
      <c r="AN127" s="94"/>
      <c r="AO127" s="94"/>
      <c r="AP127" s="94"/>
      <c r="AQ127" s="94"/>
      <c r="AR127" s="94"/>
      <c r="AS127" s="94"/>
      <c r="AT127" s="94"/>
      <c r="AU127" s="94"/>
      <c r="AV127" s="94"/>
    </row>
    <row r="128" spans="1:48" ht="12" customHeight="1" x14ac:dyDescent="0.25">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94"/>
    </row>
    <row r="129" spans="1:48" ht="12" customHeight="1" x14ac:dyDescent="0.25">
      <c r="A129" s="94"/>
      <c r="B129" s="94"/>
      <c r="C129" s="94"/>
      <c r="D129" s="94"/>
      <c r="E129" s="94"/>
      <c r="F129" s="94"/>
      <c r="G129" s="94"/>
      <c r="H129" s="94"/>
      <c r="I129" s="94"/>
      <c r="J129" s="94"/>
      <c r="K129" s="94"/>
      <c r="L129" s="94"/>
      <c r="M129" s="94"/>
      <c r="N129" s="94"/>
      <c r="O129" s="94"/>
      <c r="P129" s="94"/>
      <c r="Q129" s="94"/>
      <c r="R129" s="94"/>
      <c r="S129" s="94"/>
      <c r="T129" s="94"/>
      <c r="U129" s="94"/>
      <c r="V129" s="94"/>
      <c r="W129" s="94"/>
      <c r="X129" s="94"/>
      <c r="Y129" s="94"/>
      <c r="Z129" s="94"/>
      <c r="AA129" s="94"/>
      <c r="AB129" s="94"/>
      <c r="AC129" s="94"/>
      <c r="AD129" s="94"/>
      <c r="AE129" s="94"/>
      <c r="AF129" s="94"/>
      <c r="AG129" s="94"/>
      <c r="AH129" s="94"/>
      <c r="AI129" s="94"/>
      <c r="AJ129" s="94"/>
      <c r="AK129" s="94"/>
      <c r="AL129" s="94"/>
      <c r="AM129" s="94"/>
      <c r="AN129" s="94"/>
      <c r="AO129" s="94"/>
      <c r="AP129" s="94"/>
      <c r="AQ129" s="94"/>
      <c r="AR129" s="94"/>
      <c r="AS129" s="94"/>
      <c r="AT129" s="94"/>
      <c r="AU129" s="94"/>
      <c r="AV129" s="94"/>
    </row>
    <row r="130" spans="1:48" ht="12" customHeight="1" x14ac:dyDescent="0.25">
      <c r="A130" s="94"/>
      <c r="B130" s="94"/>
      <c r="C130" s="94"/>
      <c r="D130" s="94"/>
      <c r="E130" s="94"/>
      <c r="F130" s="94"/>
      <c r="G130" s="94"/>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c r="AT130" s="94"/>
      <c r="AU130" s="94"/>
      <c r="AV130" s="94"/>
    </row>
    <row r="131" spans="1:48" ht="12" customHeight="1" x14ac:dyDescent="0.25">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row>
    <row r="132" spans="1:48" ht="12" customHeight="1" x14ac:dyDescent="0.25">
      <c r="A132" s="94"/>
      <c r="B132" s="94"/>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row>
    <row r="133" spans="1:48" ht="12" customHeight="1" x14ac:dyDescent="0.25">
      <c r="A133" s="94"/>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c r="AR133" s="94"/>
      <c r="AS133" s="94"/>
      <c r="AT133" s="94"/>
      <c r="AU133" s="94"/>
      <c r="AV133" s="94"/>
    </row>
    <row r="134" spans="1:48" ht="12" customHeight="1" x14ac:dyDescent="0.25">
      <c r="A134" s="94"/>
      <c r="B134" s="94"/>
      <c r="C134" s="94"/>
      <c r="D134" s="94"/>
      <c r="E134" s="94"/>
      <c r="F134" s="94"/>
      <c r="G134" s="94"/>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c r="AR134" s="94"/>
      <c r="AS134" s="94"/>
      <c r="AT134" s="94"/>
      <c r="AU134" s="94"/>
      <c r="AV134" s="94"/>
    </row>
    <row r="135" spans="1:48" ht="12" customHeight="1" x14ac:dyDescent="0.25">
      <c r="A135" s="94"/>
      <c r="B135" s="94"/>
      <c r="C135" s="94"/>
      <c r="D135" s="94"/>
      <c r="E135" s="94"/>
      <c r="F135" s="94"/>
      <c r="G135" s="94"/>
      <c r="H135" s="94"/>
      <c r="I135" s="94"/>
      <c r="J135" s="94"/>
      <c r="K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c r="AR135" s="94"/>
      <c r="AS135" s="94"/>
      <c r="AT135" s="94"/>
      <c r="AU135" s="94"/>
      <c r="AV135" s="94"/>
    </row>
    <row r="136" spans="1:48" ht="12" customHeight="1" x14ac:dyDescent="0.25">
      <c r="A136" s="94"/>
      <c r="B136" s="94"/>
      <c r="C136" s="94"/>
      <c r="D136" s="94"/>
      <c r="E136" s="94"/>
      <c r="F136" s="94"/>
      <c r="G136" s="94"/>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row>
    <row r="137" spans="1:48" ht="12" customHeight="1" x14ac:dyDescent="0.25">
      <c r="A137" s="94"/>
      <c r="B137" s="94"/>
      <c r="C137" s="94"/>
      <c r="D137" s="94"/>
      <c r="E137" s="94"/>
      <c r="F137" s="94"/>
      <c r="G137" s="94"/>
      <c r="H137" s="94"/>
      <c r="I137" s="94"/>
      <c r="J137" s="94"/>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c r="AS137" s="94"/>
      <c r="AT137" s="94"/>
      <c r="AU137" s="94"/>
      <c r="AV137" s="94"/>
    </row>
    <row r="138" spans="1:48" ht="12" customHeight="1" x14ac:dyDescent="0.25">
      <c r="A138" s="94"/>
      <c r="B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row>
    <row r="139" spans="1:48" ht="12" customHeight="1" x14ac:dyDescent="0.25">
      <c r="A139" s="94"/>
      <c r="B139" s="94"/>
      <c r="C139" s="94"/>
      <c r="D139" s="94"/>
      <c r="E139" s="94"/>
      <c r="F139" s="94"/>
      <c r="G139" s="94"/>
      <c r="H139" s="94"/>
      <c r="I139" s="94"/>
      <c r="J139" s="94"/>
      <c r="K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94"/>
    </row>
    <row r="140" spans="1:48" ht="12" customHeight="1" x14ac:dyDescent="0.25">
      <c r="A140" s="94"/>
      <c r="B140" s="94"/>
      <c r="C140" s="94"/>
      <c r="D140" s="94"/>
      <c r="E140" s="94"/>
      <c r="F140" s="94"/>
      <c r="G140" s="94"/>
      <c r="H140" s="94"/>
      <c r="I140" s="94"/>
      <c r="J140" s="94"/>
      <c r="K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c r="AR140" s="94"/>
      <c r="AS140" s="94"/>
      <c r="AT140" s="94"/>
      <c r="AU140" s="94"/>
      <c r="AV140" s="94"/>
    </row>
    <row r="141" spans="1:48" ht="12" customHeight="1" x14ac:dyDescent="0.25">
      <c r="A141" s="94"/>
      <c r="B141" s="94"/>
      <c r="C141" s="94"/>
      <c r="D141" s="94"/>
      <c r="E141" s="94"/>
      <c r="F141" s="94"/>
      <c r="G141" s="94"/>
      <c r="H141" s="94"/>
      <c r="I141" s="94"/>
      <c r="J141" s="94"/>
      <c r="K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c r="AR141" s="94"/>
      <c r="AS141" s="94"/>
      <c r="AT141" s="94"/>
      <c r="AU141" s="94"/>
      <c r="AV141" s="94"/>
    </row>
    <row r="142" spans="1:48" ht="12" customHeight="1" x14ac:dyDescent="0.25">
      <c r="A142" s="94"/>
      <c r="B142" s="94"/>
      <c r="C142" s="94"/>
      <c r="D142" s="94"/>
      <c r="E142" s="94"/>
      <c r="F142" s="94"/>
      <c r="G142" s="94"/>
      <c r="H142" s="94"/>
      <c r="I142" s="94"/>
      <c r="J142" s="94"/>
      <c r="K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c r="AR142" s="94"/>
      <c r="AS142" s="94"/>
      <c r="AT142" s="94"/>
      <c r="AU142" s="94"/>
      <c r="AV142" s="94"/>
    </row>
    <row r="143" spans="1:48" ht="12" customHeight="1" x14ac:dyDescent="0.25">
      <c r="A143" s="94"/>
      <c r="B143" s="94"/>
      <c r="C143" s="94"/>
      <c r="D143" s="94"/>
      <c r="E143" s="94"/>
      <c r="F143" s="94"/>
      <c r="G143" s="94"/>
      <c r="H143" s="94"/>
      <c r="I143" s="94"/>
      <c r="J143" s="94"/>
      <c r="K143" s="94"/>
      <c r="L143" s="94"/>
      <c r="M143" s="94"/>
      <c r="N143" s="94"/>
      <c r="O143" s="94"/>
      <c r="P143" s="94"/>
      <c r="Q143" s="94"/>
      <c r="R143" s="94"/>
      <c r="S143" s="94"/>
      <c r="T143" s="94"/>
      <c r="U143" s="94"/>
      <c r="V143" s="94"/>
      <c r="W143" s="94"/>
      <c r="X143" s="94"/>
      <c r="Y143" s="94"/>
      <c r="Z143" s="94"/>
      <c r="AA143" s="94"/>
      <c r="AB143" s="94"/>
      <c r="AC143" s="94"/>
      <c r="AD143" s="94"/>
      <c r="AE143" s="94"/>
      <c r="AF143" s="94"/>
      <c r="AG143" s="94"/>
      <c r="AH143" s="94"/>
      <c r="AI143" s="94"/>
      <c r="AJ143" s="94"/>
      <c r="AK143" s="94"/>
      <c r="AL143" s="94"/>
      <c r="AM143" s="94"/>
      <c r="AN143" s="94"/>
      <c r="AO143" s="94"/>
      <c r="AP143" s="94"/>
      <c r="AQ143" s="94"/>
      <c r="AR143" s="94"/>
      <c r="AS143" s="94"/>
      <c r="AT143" s="94"/>
      <c r="AU143" s="94"/>
      <c r="AV143" s="94"/>
    </row>
    <row r="144" spans="1:48" ht="12" customHeight="1" x14ac:dyDescent="0.25">
      <c r="A144" s="94"/>
      <c r="B144" s="94"/>
      <c r="C144" s="94"/>
      <c r="D144" s="94"/>
      <c r="E144" s="94"/>
      <c r="F144" s="94"/>
      <c r="G144" s="94"/>
      <c r="H144" s="94"/>
      <c r="I144" s="94"/>
      <c r="J144" s="94"/>
      <c r="K144" s="94"/>
      <c r="L144" s="94"/>
      <c r="M144" s="94"/>
      <c r="N144" s="94"/>
      <c r="O144" s="94"/>
      <c r="P144" s="94"/>
      <c r="Q144" s="94"/>
      <c r="R144" s="94"/>
      <c r="S144" s="94"/>
      <c r="T144" s="94"/>
      <c r="U144" s="94"/>
      <c r="V144" s="94"/>
      <c r="W144" s="94"/>
      <c r="X144" s="94"/>
      <c r="Y144" s="94"/>
      <c r="Z144" s="94"/>
      <c r="AA144" s="94"/>
      <c r="AB144" s="94"/>
      <c r="AC144" s="94"/>
      <c r="AD144" s="94"/>
      <c r="AE144" s="94"/>
      <c r="AF144" s="94"/>
      <c r="AG144" s="94"/>
      <c r="AH144" s="94"/>
      <c r="AI144" s="94"/>
      <c r="AJ144" s="94"/>
      <c r="AK144" s="94"/>
      <c r="AL144" s="94"/>
      <c r="AM144" s="94"/>
      <c r="AN144" s="94"/>
      <c r="AO144" s="94"/>
      <c r="AP144" s="94"/>
      <c r="AQ144" s="94"/>
      <c r="AR144" s="94"/>
      <c r="AS144" s="94"/>
      <c r="AT144" s="94"/>
      <c r="AU144" s="94"/>
      <c r="AV144" s="94"/>
    </row>
    <row r="145" spans="1:48" ht="12" customHeight="1" x14ac:dyDescent="0.25">
      <c r="A145" s="94"/>
      <c r="B145" s="94"/>
      <c r="C145" s="94"/>
      <c r="D145" s="94"/>
      <c r="E145" s="94"/>
      <c r="F145" s="94"/>
      <c r="G145" s="94"/>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c r="AS145" s="94"/>
      <c r="AT145" s="94"/>
      <c r="AU145" s="94"/>
      <c r="AV145" s="94"/>
    </row>
    <row r="146" spans="1:48" ht="12" customHeight="1" x14ac:dyDescent="0.25">
      <c r="A146" s="94"/>
      <c r="B146" s="94"/>
      <c r="C146" s="94"/>
      <c r="D146" s="94"/>
      <c r="E146" s="94"/>
      <c r="F146" s="94"/>
      <c r="G146" s="94"/>
      <c r="H146" s="94"/>
      <c r="I146" s="94"/>
      <c r="J146" s="94"/>
      <c r="K146" s="94"/>
      <c r="L146" s="94"/>
      <c r="M146" s="94"/>
      <c r="N146" s="94"/>
      <c r="O146" s="94"/>
      <c r="P146" s="94"/>
      <c r="Q146" s="94"/>
      <c r="R146" s="94"/>
      <c r="S146" s="94"/>
      <c r="T146" s="94"/>
      <c r="U146" s="94"/>
      <c r="V146" s="94"/>
      <c r="W146" s="94"/>
      <c r="X146" s="94"/>
      <c r="Y146" s="94"/>
      <c r="Z146" s="94"/>
      <c r="AA146" s="94"/>
      <c r="AB146" s="94"/>
      <c r="AC146" s="94"/>
      <c r="AD146" s="94"/>
      <c r="AE146" s="94"/>
      <c r="AF146" s="94"/>
      <c r="AG146" s="94"/>
      <c r="AH146" s="94"/>
      <c r="AI146" s="94"/>
      <c r="AJ146" s="94"/>
      <c r="AK146" s="94"/>
      <c r="AL146" s="94"/>
      <c r="AM146" s="94"/>
      <c r="AN146" s="94"/>
      <c r="AO146" s="94"/>
      <c r="AP146" s="94"/>
      <c r="AQ146" s="94"/>
      <c r="AR146" s="94"/>
      <c r="AS146" s="94"/>
      <c r="AT146" s="94"/>
      <c r="AU146" s="94"/>
      <c r="AV146" s="94"/>
    </row>
    <row r="147" spans="1:48" ht="12" customHeight="1" x14ac:dyDescent="0.25">
      <c r="A147" s="94"/>
      <c r="B147" s="94"/>
      <c r="C147" s="94"/>
      <c r="D147" s="94"/>
      <c r="E147" s="94"/>
      <c r="F147" s="94"/>
      <c r="G147" s="94"/>
      <c r="H147" s="94"/>
      <c r="I147" s="94"/>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94"/>
    </row>
    <row r="148" spans="1:48" ht="12" customHeight="1" x14ac:dyDescent="0.25">
      <c r="A148" s="94"/>
      <c r="B148" s="94"/>
      <c r="C148" s="94"/>
      <c r="D148" s="94"/>
      <c r="E148" s="94"/>
      <c r="F148" s="94"/>
      <c r="G148" s="94"/>
      <c r="H148" s="94"/>
      <c r="I148" s="94"/>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c r="AI148" s="94"/>
      <c r="AJ148" s="94"/>
      <c r="AK148" s="94"/>
      <c r="AL148" s="94"/>
      <c r="AM148" s="94"/>
      <c r="AN148" s="94"/>
      <c r="AO148" s="94"/>
      <c r="AP148" s="94"/>
      <c r="AQ148" s="94"/>
      <c r="AR148" s="94"/>
      <c r="AS148" s="94"/>
      <c r="AT148" s="94"/>
      <c r="AU148" s="94"/>
      <c r="AV148" s="94"/>
    </row>
    <row r="149" spans="1:48" ht="12" customHeight="1" x14ac:dyDescent="0.25">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94"/>
    </row>
    <row r="150" spans="1:48" ht="12" customHeight="1" x14ac:dyDescent="0.25">
      <c r="A150" s="94"/>
      <c r="B150" s="94"/>
      <c r="C150" s="94"/>
      <c r="D150" s="94"/>
      <c r="E150" s="94"/>
      <c r="F150" s="94"/>
      <c r="G150" s="94"/>
      <c r="H150" s="94"/>
      <c r="I150" s="94"/>
      <c r="J150" s="94"/>
      <c r="K150" s="94"/>
      <c r="L150" s="94"/>
      <c r="M150" s="94"/>
      <c r="N150" s="94"/>
      <c r="O150" s="94"/>
      <c r="P150" s="94"/>
      <c r="Q150" s="94"/>
      <c r="R150" s="94"/>
      <c r="S150" s="94"/>
      <c r="T150" s="94"/>
      <c r="U150" s="94"/>
      <c r="V150" s="94"/>
      <c r="W150" s="94"/>
      <c r="X150" s="94"/>
      <c r="Y150" s="94"/>
      <c r="Z150" s="94"/>
      <c r="AA150" s="94"/>
      <c r="AB150" s="94"/>
      <c r="AC150" s="94"/>
      <c r="AD150" s="94"/>
      <c r="AE150" s="94"/>
      <c r="AF150" s="94"/>
      <c r="AG150" s="94"/>
      <c r="AH150" s="94"/>
      <c r="AI150" s="94"/>
      <c r="AJ150" s="94"/>
      <c r="AK150" s="94"/>
      <c r="AL150" s="94"/>
      <c r="AM150" s="94"/>
      <c r="AN150" s="94"/>
      <c r="AO150" s="94"/>
      <c r="AP150" s="94"/>
      <c r="AQ150" s="94"/>
      <c r="AR150" s="94"/>
      <c r="AS150" s="94"/>
      <c r="AT150" s="94"/>
      <c r="AU150" s="94"/>
      <c r="AV150" s="94"/>
    </row>
    <row r="151" spans="1:48" ht="12" customHeight="1" x14ac:dyDescent="0.25">
      <c r="A151" s="94"/>
      <c r="B151" s="94"/>
      <c r="C151" s="94"/>
      <c r="D151" s="94"/>
      <c r="E151" s="94"/>
      <c r="F151" s="94"/>
      <c r="G151" s="94"/>
      <c r="H151" s="94"/>
      <c r="I151" s="94"/>
      <c r="J151" s="94"/>
      <c r="K151" s="94"/>
      <c r="L151" s="94"/>
      <c r="M151" s="94"/>
      <c r="N151" s="94"/>
      <c r="O151" s="94"/>
      <c r="P151" s="94"/>
      <c r="Q151" s="94"/>
      <c r="R151" s="94"/>
      <c r="S151" s="94"/>
      <c r="T151" s="94"/>
      <c r="U151" s="94"/>
      <c r="V151" s="94"/>
      <c r="W151" s="94"/>
      <c r="X151" s="94"/>
      <c r="Y151" s="94"/>
      <c r="Z151" s="94"/>
      <c r="AA151" s="94"/>
      <c r="AB151" s="94"/>
      <c r="AC151" s="94"/>
      <c r="AD151" s="94"/>
      <c r="AE151" s="94"/>
      <c r="AF151" s="94"/>
      <c r="AG151" s="94"/>
      <c r="AH151" s="94"/>
      <c r="AI151" s="94"/>
      <c r="AJ151" s="94"/>
      <c r="AK151" s="94"/>
      <c r="AL151" s="94"/>
      <c r="AM151" s="94"/>
      <c r="AN151" s="94"/>
      <c r="AO151" s="94"/>
      <c r="AP151" s="94"/>
      <c r="AQ151" s="94"/>
      <c r="AR151" s="94"/>
      <c r="AS151" s="94"/>
      <c r="AT151" s="94"/>
      <c r="AU151" s="94"/>
      <c r="AV151" s="94"/>
    </row>
    <row r="152" spans="1:48" ht="12" customHeight="1" x14ac:dyDescent="0.25">
      <c r="A152" s="94"/>
      <c r="B152" s="94"/>
      <c r="C152" s="94"/>
      <c r="D152" s="94"/>
      <c r="E152" s="94"/>
      <c r="F152" s="94"/>
      <c r="G152" s="94"/>
      <c r="H152" s="94"/>
      <c r="I152" s="94"/>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row>
    <row r="153" spans="1:48" ht="12" customHeight="1" x14ac:dyDescent="0.25">
      <c r="A153" s="94"/>
      <c r="B153" s="94"/>
      <c r="C153" s="94"/>
      <c r="D153" s="94"/>
      <c r="E153" s="94"/>
      <c r="F153" s="94"/>
      <c r="G153" s="94"/>
      <c r="H153" s="94"/>
      <c r="I153" s="94"/>
      <c r="J153" s="94"/>
      <c r="K153" s="94"/>
      <c r="L153" s="94"/>
      <c r="M153" s="94"/>
      <c r="N153" s="94"/>
      <c r="O153" s="94"/>
      <c r="P153" s="94"/>
      <c r="Q153" s="94"/>
      <c r="R153" s="94"/>
      <c r="S153" s="94"/>
      <c r="T153" s="94"/>
      <c r="U153" s="94"/>
      <c r="V153" s="94"/>
      <c r="W153" s="94"/>
      <c r="X153" s="94"/>
      <c r="Y153" s="94"/>
      <c r="Z153" s="94"/>
      <c r="AA153" s="94"/>
      <c r="AB153" s="94"/>
      <c r="AC153" s="94"/>
      <c r="AD153" s="94"/>
      <c r="AE153" s="94"/>
      <c r="AF153" s="94"/>
      <c r="AG153" s="94"/>
      <c r="AH153" s="94"/>
      <c r="AI153" s="94"/>
      <c r="AJ153" s="94"/>
      <c r="AK153" s="94"/>
      <c r="AL153" s="94"/>
      <c r="AM153" s="94"/>
      <c r="AN153" s="94"/>
      <c r="AO153" s="94"/>
      <c r="AP153" s="94"/>
      <c r="AQ153" s="94"/>
      <c r="AR153" s="94"/>
      <c r="AS153" s="94"/>
      <c r="AT153" s="94"/>
      <c r="AU153" s="94"/>
      <c r="AV153" s="94"/>
    </row>
    <row r="154" spans="1:48" ht="12" customHeight="1" x14ac:dyDescent="0.25">
      <c r="A154" s="94"/>
      <c r="B154" s="94"/>
      <c r="C154" s="94"/>
      <c r="D154" s="94"/>
      <c r="E154" s="94"/>
      <c r="F154" s="94"/>
      <c r="G154" s="94"/>
      <c r="H154" s="94"/>
      <c r="I154" s="94"/>
      <c r="J154" s="94"/>
      <c r="K154" s="94"/>
      <c r="L154" s="94"/>
      <c r="M154" s="94"/>
      <c r="N154" s="94"/>
      <c r="O154" s="94"/>
      <c r="P154" s="94"/>
      <c r="Q154" s="94"/>
      <c r="R154" s="94"/>
      <c r="S154" s="94"/>
      <c r="T154" s="94"/>
      <c r="U154" s="94"/>
      <c r="V154" s="94"/>
      <c r="W154" s="94"/>
      <c r="X154" s="94"/>
      <c r="Y154" s="94"/>
      <c r="Z154" s="94"/>
      <c r="AA154" s="94"/>
      <c r="AB154" s="94"/>
      <c r="AC154" s="94"/>
      <c r="AD154" s="94"/>
      <c r="AE154" s="94"/>
      <c r="AF154" s="94"/>
      <c r="AG154" s="94"/>
      <c r="AH154" s="94"/>
      <c r="AI154" s="94"/>
      <c r="AJ154" s="94"/>
      <c r="AK154" s="94"/>
      <c r="AL154" s="94"/>
      <c r="AM154" s="94"/>
      <c r="AN154" s="94"/>
      <c r="AO154" s="94"/>
      <c r="AP154" s="94"/>
      <c r="AQ154" s="94"/>
      <c r="AR154" s="94"/>
      <c r="AS154" s="94"/>
      <c r="AT154" s="94"/>
      <c r="AU154" s="94"/>
      <c r="AV154" s="94"/>
    </row>
    <row r="155" spans="1:48" ht="12" customHeight="1" x14ac:dyDescent="0.25">
      <c r="A155" s="94"/>
      <c r="B155" s="94"/>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row>
    <row r="156" spans="1:48" ht="12" customHeight="1" x14ac:dyDescent="0.25">
      <c r="A156" s="94"/>
      <c r="B156" s="94"/>
      <c r="C156" s="94"/>
      <c r="D156" s="94"/>
      <c r="E156" s="94"/>
      <c r="F156" s="94"/>
      <c r="G156" s="94"/>
      <c r="H156" s="94"/>
      <c r="I156" s="94"/>
      <c r="J156" s="94"/>
      <c r="K156" s="94"/>
      <c r="L156" s="94"/>
      <c r="M156" s="94"/>
      <c r="N156" s="94"/>
      <c r="O156" s="94"/>
      <c r="P156" s="94"/>
      <c r="Q156" s="94"/>
      <c r="R156" s="94"/>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row>
    <row r="157" spans="1:48" ht="12" customHeight="1" x14ac:dyDescent="0.25">
      <c r="A157" s="94"/>
      <c r="B157" s="94"/>
      <c r="C157" s="94"/>
      <c r="D157" s="94"/>
      <c r="E157" s="94"/>
      <c r="F157" s="94"/>
      <c r="G157" s="94"/>
      <c r="H157" s="94"/>
      <c r="I157" s="94"/>
      <c r="J157" s="94"/>
      <c r="K157" s="94"/>
      <c r="L157" s="94"/>
      <c r="M157" s="94"/>
      <c r="N157" s="94"/>
      <c r="O157" s="94"/>
      <c r="P157" s="94"/>
      <c r="Q157" s="94"/>
      <c r="R157" s="94"/>
      <c r="S157" s="94"/>
      <c r="T157" s="94"/>
      <c r="U157" s="94"/>
      <c r="V157" s="94"/>
      <c r="W157" s="94"/>
      <c r="X157" s="94"/>
      <c r="Y157" s="94"/>
      <c r="Z157" s="94"/>
      <c r="AA157" s="94"/>
      <c r="AB157" s="94"/>
      <c r="AC157" s="94"/>
      <c r="AD157" s="94"/>
      <c r="AE157" s="94"/>
      <c r="AF157" s="94"/>
      <c r="AG157" s="94"/>
      <c r="AH157" s="94"/>
      <c r="AI157" s="94"/>
      <c r="AJ157" s="94"/>
      <c r="AK157" s="94"/>
      <c r="AL157" s="94"/>
      <c r="AM157" s="94"/>
      <c r="AN157" s="94"/>
      <c r="AO157" s="94"/>
      <c r="AP157" s="94"/>
      <c r="AQ157" s="94"/>
      <c r="AR157" s="94"/>
      <c r="AS157" s="94"/>
      <c r="AT157" s="94"/>
      <c r="AU157" s="94"/>
      <c r="AV157" s="94"/>
    </row>
    <row r="158" spans="1:48" ht="12" customHeight="1" x14ac:dyDescent="0.25">
      <c r="A158" s="94"/>
      <c r="B158" s="94"/>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row>
    <row r="159" spans="1:48" ht="12" customHeight="1" x14ac:dyDescent="0.25">
      <c r="A159" s="94"/>
      <c r="B159" s="94"/>
      <c r="C159" s="94"/>
      <c r="D159" s="94"/>
      <c r="E159" s="94"/>
      <c r="F159" s="94"/>
      <c r="G159" s="94"/>
      <c r="H159" s="94"/>
      <c r="I159" s="94"/>
      <c r="J159" s="94"/>
      <c r="K159" s="94"/>
      <c r="L159" s="94"/>
      <c r="M159" s="94"/>
      <c r="N159" s="94"/>
      <c r="O159" s="94"/>
      <c r="P159" s="94"/>
      <c r="Q159" s="94"/>
      <c r="R159" s="94"/>
      <c r="S159" s="94"/>
      <c r="T159" s="94"/>
      <c r="U159" s="94"/>
      <c r="V159" s="94"/>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row>
    <row r="160" spans="1:48" ht="12" customHeight="1" x14ac:dyDescent="0.25">
      <c r="A160" s="94"/>
      <c r="B160" s="94"/>
      <c r="C160" s="94"/>
      <c r="D160" s="94"/>
      <c r="E160" s="94"/>
      <c r="F160" s="94"/>
      <c r="G160" s="94"/>
      <c r="H160" s="94"/>
      <c r="I160" s="94"/>
      <c r="J160" s="94"/>
      <c r="K160" s="94"/>
      <c r="L160" s="94"/>
      <c r="M160" s="94"/>
      <c r="N160" s="94"/>
      <c r="O160" s="94"/>
      <c r="P160" s="94"/>
      <c r="Q160" s="94"/>
      <c r="R160" s="94"/>
      <c r="S160" s="94"/>
      <c r="T160" s="94"/>
      <c r="U160" s="94"/>
      <c r="V160" s="94"/>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94"/>
    </row>
    <row r="161" spans="1:48" ht="12" customHeight="1" x14ac:dyDescent="0.25">
      <c r="A161" s="94"/>
      <c r="B161" s="94"/>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row>
    <row r="162" spans="1:48" ht="12" customHeight="1" x14ac:dyDescent="0.25">
      <c r="A162" s="94"/>
      <c r="B162" s="94"/>
      <c r="C162" s="94"/>
      <c r="D162" s="94"/>
      <c r="E162" s="94"/>
      <c r="F162" s="94"/>
      <c r="G162" s="94"/>
      <c r="H162" s="94"/>
      <c r="I162" s="94"/>
      <c r="J162" s="94"/>
      <c r="K162" s="94"/>
      <c r="L162" s="94"/>
      <c r="M162" s="94"/>
      <c r="N162" s="94"/>
      <c r="O162" s="94"/>
      <c r="P162" s="94"/>
      <c r="Q162" s="94"/>
      <c r="R162" s="94"/>
      <c r="S162" s="94"/>
      <c r="T162" s="94"/>
      <c r="U162" s="94"/>
      <c r="V162" s="94"/>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94"/>
    </row>
    <row r="163" spans="1:48" ht="12" customHeight="1" x14ac:dyDescent="0.25">
      <c r="A163" s="94"/>
      <c r="B163" s="94"/>
      <c r="C163" s="94"/>
      <c r="D163" s="94"/>
      <c r="E163" s="94"/>
      <c r="F163" s="94"/>
      <c r="G163" s="94"/>
      <c r="H163" s="94"/>
      <c r="I163" s="94"/>
      <c r="J163" s="94"/>
      <c r="K163" s="94"/>
      <c r="L163" s="94"/>
      <c r="M163" s="94"/>
      <c r="N163" s="94"/>
      <c r="O163" s="94"/>
      <c r="P163" s="94"/>
      <c r="Q163" s="94"/>
      <c r="R163" s="94"/>
      <c r="S163" s="94"/>
      <c r="T163" s="94"/>
      <c r="U163" s="94"/>
      <c r="V163" s="94"/>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row>
    <row r="164" spans="1:48" ht="12" customHeight="1" x14ac:dyDescent="0.25">
      <c r="A164" s="94"/>
      <c r="B164" s="94"/>
      <c r="C164" s="94"/>
      <c r="D164" s="94"/>
      <c r="E164" s="94"/>
      <c r="F164" s="94"/>
      <c r="G164" s="94"/>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row>
    <row r="165" spans="1:48" ht="12" customHeight="1" x14ac:dyDescent="0.25">
      <c r="A165" s="94"/>
      <c r="B165" s="94"/>
      <c r="C165" s="94"/>
      <c r="D165" s="94"/>
      <c r="E165" s="94"/>
      <c r="F165" s="94"/>
      <c r="G165" s="94"/>
      <c r="H165" s="94"/>
      <c r="I165" s="94"/>
      <c r="J165" s="94"/>
      <c r="K165" s="94"/>
      <c r="L165" s="94"/>
      <c r="M165" s="94"/>
      <c r="N165" s="94"/>
      <c r="O165" s="94"/>
      <c r="P165" s="94"/>
      <c r="Q165" s="94"/>
      <c r="R165" s="94"/>
      <c r="S165" s="94"/>
      <c r="T165" s="94"/>
      <c r="U165" s="94"/>
      <c r="V165" s="94"/>
      <c r="W165" s="94"/>
      <c r="X165" s="94"/>
      <c r="Y165" s="94"/>
      <c r="Z165" s="94"/>
      <c r="AA165" s="94"/>
      <c r="AB165" s="94"/>
      <c r="AC165" s="94"/>
      <c r="AD165" s="94"/>
      <c r="AE165" s="94"/>
      <c r="AF165" s="94"/>
      <c r="AG165" s="94"/>
      <c r="AH165" s="94"/>
      <c r="AI165" s="94"/>
      <c r="AJ165" s="94"/>
      <c r="AK165" s="94"/>
      <c r="AL165" s="94"/>
      <c r="AM165" s="94"/>
      <c r="AN165" s="94"/>
      <c r="AO165" s="94"/>
      <c r="AP165" s="94"/>
      <c r="AQ165" s="94"/>
      <c r="AR165" s="94"/>
      <c r="AS165" s="94"/>
      <c r="AT165" s="94"/>
      <c r="AU165" s="94"/>
      <c r="AV165" s="94"/>
    </row>
    <row r="166" spans="1:48" ht="12" customHeight="1" x14ac:dyDescent="0.25">
      <c r="A166" s="94"/>
      <c r="B166" s="94"/>
      <c r="C166" s="94"/>
      <c r="D166" s="94"/>
      <c r="E166" s="94"/>
      <c r="F166" s="94"/>
      <c r="G166" s="94"/>
      <c r="H166" s="94"/>
      <c r="I166" s="94"/>
      <c r="J166" s="94"/>
      <c r="K166" s="94"/>
      <c r="L166" s="94"/>
      <c r="M166" s="94"/>
      <c r="N166" s="94"/>
      <c r="O166" s="94"/>
      <c r="P166" s="94"/>
      <c r="Q166" s="94"/>
      <c r="R166" s="94"/>
      <c r="S166" s="94"/>
      <c r="T166" s="94"/>
      <c r="U166" s="94"/>
      <c r="V166" s="94"/>
      <c r="W166" s="94"/>
      <c r="X166" s="94"/>
      <c r="Y166" s="94"/>
      <c r="Z166" s="94"/>
      <c r="AA166" s="94"/>
      <c r="AB166" s="94"/>
      <c r="AC166" s="94"/>
      <c r="AD166" s="94"/>
      <c r="AE166" s="94"/>
      <c r="AF166" s="94"/>
      <c r="AG166" s="94"/>
      <c r="AH166" s="94"/>
      <c r="AI166" s="94"/>
      <c r="AJ166" s="94"/>
      <c r="AK166" s="94"/>
      <c r="AL166" s="94"/>
      <c r="AM166" s="94"/>
      <c r="AN166" s="94"/>
      <c r="AO166" s="94"/>
      <c r="AP166" s="94"/>
      <c r="AQ166" s="94"/>
      <c r="AR166" s="94"/>
      <c r="AS166" s="94"/>
      <c r="AT166" s="94"/>
      <c r="AU166" s="94"/>
      <c r="AV166" s="94"/>
    </row>
    <row r="167" spans="1:48" ht="12" customHeight="1" x14ac:dyDescent="0.25">
      <c r="A167" s="94"/>
      <c r="B167" s="94"/>
      <c r="C167" s="94"/>
      <c r="D167" s="94"/>
      <c r="E167" s="94"/>
      <c r="F167" s="94"/>
      <c r="G167" s="94"/>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c r="AG167" s="94"/>
      <c r="AH167" s="94"/>
      <c r="AI167" s="94"/>
      <c r="AJ167" s="94"/>
      <c r="AK167" s="94"/>
      <c r="AL167" s="94"/>
      <c r="AM167" s="94"/>
      <c r="AN167" s="94"/>
      <c r="AO167" s="94"/>
      <c r="AP167" s="94"/>
      <c r="AQ167" s="94"/>
      <c r="AR167" s="94"/>
      <c r="AS167" s="94"/>
      <c r="AT167" s="94"/>
      <c r="AU167" s="94"/>
      <c r="AV167" s="94"/>
    </row>
    <row r="168" spans="1:48" ht="12" customHeight="1" x14ac:dyDescent="0.25">
      <c r="A168" s="94"/>
      <c r="B168" s="94"/>
      <c r="C168" s="94"/>
      <c r="D168" s="94"/>
      <c r="E168" s="94"/>
      <c r="F168" s="94"/>
      <c r="G168" s="94"/>
      <c r="H168" s="94"/>
      <c r="I168" s="94"/>
      <c r="J168" s="94"/>
      <c r="K168" s="94"/>
      <c r="L168" s="94"/>
      <c r="M168" s="94"/>
      <c r="N168" s="94"/>
      <c r="O168" s="94"/>
      <c r="P168" s="94"/>
      <c r="Q168" s="94"/>
      <c r="R168" s="94"/>
      <c r="S168" s="94"/>
      <c r="T168" s="94"/>
      <c r="U168" s="94"/>
      <c r="V168" s="94"/>
      <c r="W168" s="94"/>
      <c r="X168" s="94"/>
      <c r="Y168" s="94"/>
      <c r="Z168" s="94"/>
      <c r="AA168" s="94"/>
      <c r="AB168" s="94"/>
      <c r="AC168" s="94"/>
      <c r="AD168" s="94"/>
      <c r="AE168" s="94"/>
      <c r="AF168" s="94"/>
      <c r="AG168" s="94"/>
      <c r="AH168" s="94"/>
      <c r="AI168" s="94"/>
      <c r="AJ168" s="94"/>
      <c r="AK168" s="94"/>
      <c r="AL168" s="94"/>
      <c r="AM168" s="94"/>
      <c r="AN168" s="94"/>
      <c r="AO168" s="94"/>
      <c r="AP168" s="94"/>
      <c r="AQ168" s="94"/>
      <c r="AR168" s="94"/>
      <c r="AS168" s="94"/>
      <c r="AT168" s="94"/>
      <c r="AU168" s="94"/>
      <c r="AV168" s="94"/>
    </row>
    <row r="169" spans="1:48" ht="12" customHeight="1" x14ac:dyDescent="0.25">
      <c r="A169" s="94"/>
      <c r="B169" s="94"/>
      <c r="C169" s="94"/>
      <c r="D169" s="94"/>
      <c r="E169" s="94"/>
      <c r="F169" s="94"/>
      <c r="G169" s="94"/>
      <c r="H169" s="94"/>
      <c r="I169" s="94"/>
      <c r="J169" s="94"/>
      <c r="K169" s="94"/>
      <c r="L169" s="94"/>
      <c r="M169" s="94"/>
      <c r="N169" s="94"/>
      <c r="O169" s="94"/>
      <c r="P169" s="94"/>
      <c r="Q169" s="94"/>
      <c r="R169" s="94"/>
      <c r="S169" s="94"/>
      <c r="T169" s="94"/>
      <c r="U169" s="94"/>
      <c r="V169" s="94"/>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94"/>
    </row>
    <row r="170" spans="1:48" ht="12" customHeight="1" x14ac:dyDescent="0.25">
      <c r="A170" s="94"/>
      <c r="B170" s="94"/>
      <c r="C170" s="94"/>
      <c r="D170" s="94"/>
      <c r="E170" s="94"/>
      <c r="F170" s="94"/>
      <c r="G170" s="94"/>
      <c r="H170" s="94"/>
      <c r="I170" s="94"/>
      <c r="J170" s="94"/>
      <c r="K170" s="94"/>
      <c r="L170" s="94"/>
      <c r="M170" s="94"/>
      <c r="N170" s="94"/>
      <c r="O170" s="94"/>
      <c r="P170" s="94"/>
      <c r="Q170" s="94"/>
      <c r="R170" s="94"/>
      <c r="S170" s="94"/>
      <c r="T170" s="94"/>
      <c r="U170" s="94"/>
      <c r="V170" s="94"/>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row>
    <row r="171" spans="1:48" ht="12" customHeight="1" x14ac:dyDescent="0.25">
      <c r="A171" s="94"/>
      <c r="B171" s="94"/>
      <c r="C171" s="94"/>
      <c r="D171" s="94"/>
      <c r="E171" s="94"/>
      <c r="F171" s="94"/>
      <c r="G171" s="94"/>
      <c r="H171" s="94"/>
      <c r="I171" s="94"/>
      <c r="J171" s="94"/>
      <c r="K171" s="94"/>
      <c r="L171" s="94"/>
      <c r="M171" s="94"/>
      <c r="N171" s="94"/>
      <c r="O171" s="94"/>
      <c r="P171" s="94"/>
      <c r="Q171" s="94"/>
      <c r="R171" s="94"/>
      <c r="S171" s="94"/>
      <c r="T171" s="94"/>
      <c r="U171" s="94"/>
      <c r="V171" s="94"/>
      <c r="W171" s="94"/>
      <c r="X171" s="94"/>
      <c r="Y171" s="94"/>
      <c r="Z171" s="94"/>
      <c r="AA171" s="94"/>
      <c r="AB171" s="94"/>
      <c r="AC171" s="94"/>
      <c r="AD171" s="94"/>
      <c r="AE171" s="94"/>
      <c r="AF171" s="94"/>
      <c r="AG171" s="94"/>
      <c r="AH171" s="94"/>
      <c r="AI171" s="94"/>
      <c r="AJ171" s="94"/>
      <c r="AK171" s="94"/>
      <c r="AL171" s="94"/>
      <c r="AM171" s="94"/>
      <c r="AN171" s="94"/>
      <c r="AO171" s="94"/>
      <c r="AP171" s="94"/>
      <c r="AQ171" s="94"/>
      <c r="AR171" s="94"/>
      <c r="AS171" s="94"/>
      <c r="AT171" s="94"/>
      <c r="AU171" s="94"/>
      <c r="AV171" s="94"/>
    </row>
    <row r="172" spans="1:48" ht="12" customHeight="1" x14ac:dyDescent="0.25">
      <c r="A172" s="94"/>
      <c r="B172" s="94"/>
      <c r="C172" s="94"/>
      <c r="D172" s="94"/>
      <c r="E172" s="94"/>
      <c r="F172" s="94"/>
      <c r="G172" s="94"/>
      <c r="H172" s="94"/>
      <c r="I172" s="94"/>
      <c r="J172" s="94"/>
      <c r="K172" s="94"/>
      <c r="L172" s="94"/>
      <c r="M172" s="94"/>
      <c r="N172" s="94"/>
      <c r="O172" s="94"/>
      <c r="P172" s="94"/>
      <c r="Q172" s="94"/>
      <c r="R172" s="94"/>
      <c r="S172" s="94"/>
      <c r="T172" s="94"/>
      <c r="U172" s="94"/>
      <c r="V172" s="94"/>
      <c r="W172" s="94"/>
      <c r="X172" s="94"/>
      <c r="Y172" s="94"/>
      <c r="Z172" s="94"/>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row>
    <row r="173" spans="1:48" ht="12" customHeight="1" x14ac:dyDescent="0.25">
      <c r="A173" s="94"/>
      <c r="B173" s="94"/>
      <c r="C173" s="94"/>
      <c r="D173" s="94"/>
      <c r="E173" s="94"/>
      <c r="F173" s="94"/>
      <c r="G173" s="94"/>
      <c r="H173" s="94"/>
      <c r="I173" s="94"/>
      <c r="J173" s="94"/>
      <c r="K173" s="94"/>
      <c r="L173" s="94"/>
      <c r="M173" s="94"/>
      <c r="N173" s="94"/>
      <c r="O173" s="94"/>
      <c r="P173" s="94"/>
      <c r="Q173" s="94"/>
      <c r="R173" s="94"/>
      <c r="S173" s="94"/>
      <c r="T173" s="94"/>
      <c r="U173" s="94"/>
      <c r="V173" s="94"/>
      <c r="W173" s="94"/>
      <c r="X173" s="94"/>
      <c r="Y173" s="94"/>
      <c r="Z173" s="94"/>
      <c r="AA173" s="94"/>
      <c r="AB173" s="94"/>
      <c r="AC173" s="94"/>
      <c r="AD173" s="94"/>
      <c r="AE173" s="94"/>
      <c r="AF173" s="94"/>
      <c r="AG173" s="94"/>
      <c r="AH173" s="94"/>
      <c r="AI173" s="94"/>
      <c r="AJ173" s="94"/>
      <c r="AK173" s="94"/>
      <c r="AL173" s="94"/>
      <c r="AM173" s="94"/>
      <c r="AN173" s="94"/>
      <c r="AO173" s="94"/>
      <c r="AP173" s="94"/>
      <c r="AQ173" s="94"/>
      <c r="AR173" s="94"/>
      <c r="AS173" s="94"/>
      <c r="AT173" s="94"/>
      <c r="AU173" s="94"/>
      <c r="AV173" s="94"/>
    </row>
    <row r="174" spans="1:48" ht="12" customHeight="1" x14ac:dyDescent="0.25">
      <c r="A174" s="94"/>
      <c r="B174" s="94"/>
      <c r="C174" s="94"/>
      <c r="D174" s="94"/>
      <c r="E174" s="94"/>
      <c r="F174" s="94"/>
      <c r="G174" s="94"/>
      <c r="H174" s="94"/>
      <c r="I174" s="94"/>
      <c r="J174" s="94"/>
      <c r="K174" s="94"/>
      <c r="L174" s="94"/>
      <c r="M174" s="94"/>
      <c r="N174" s="94"/>
      <c r="O174" s="94"/>
      <c r="P174" s="94"/>
      <c r="Q174" s="94"/>
      <c r="R174" s="94"/>
      <c r="S174" s="94"/>
      <c r="T174" s="94"/>
      <c r="U174" s="94"/>
      <c r="V174" s="94"/>
      <c r="W174" s="94"/>
      <c r="X174" s="94"/>
      <c r="Y174" s="94"/>
      <c r="Z174" s="94"/>
      <c r="AA174" s="94"/>
      <c r="AB174" s="94"/>
      <c r="AC174" s="94"/>
      <c r="AD174" s="94"/>
      <c r="AE174" s="94"/>
      <c r="AF174" s="94"/>
      <c r="AG174" s="94"/>
      <c r="AH174" s="94"/>
      <c r="AI174" s="94"/>
      <c r="AJ174" s="94"/>
      <c r="AK174" s="94"/>
      <c r="AL174" s="94"/>
      <c r="AM174" s="94"/>
      <c r="AN174" s="94"/>
      <c r="AO174" s="94"/>
      <c r="AP174" s="94"/>
      <c r="AQ174" s="94"/>
      <c r="AR174" s="94"/>
      <c r="AS174" s="94"/>
      <c r="AT174" s="94"/>
      <c r="AU174" s="94"/>
      <c r="AV174" s="94"/>
    </row>
    <row r="175" spans="1:48" ht="12" customHeight="1" x14ac:dyDescent="0.25">
      <c r="A175" s="94"/>
      <c r="B175" s="94"/>
      <c r="C175" s="94"/>
      <c r="D175" s="94"/>
      <c r="E175" s="94"/>
      <c r="F175" s="94"/>
      <c r="G175" s="94"/>
      <c r="H175" s="94"/>
      <c r="I175" s="94"/>
      <c r="J175" s="94"/>
      <c r="K175" s="94"/>
      <c r="L175" s="94"/>
      <c r="M175" s="94"/>
      <c r="N175" s="94"/>
      <c r="O175" s="94"/>
      <c r="P175" s="94"/>
      <c r="Q175" s="94"/>
      <c r="R175" s="94"/>
      <c r="S175" s="94"/>
      <c r="T175" s="94"/>
      <c r="U175" s="94"/>
      <c r="V175" s="94"/>
      <c r="W175" s="94"/>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row>
    <row r="176" spans="1:48" ht="12" customHeight="1" x14ac:dyDescent="0.25">
      <c r="A176" s="94"/>
      <c r="B176" s="94"/>
      <c r="C176" s="94"/>
      <c r="D176" s="94"/>
      <c r="E176" s="94"/>
      <c r="F176" s="94"/>
      <c r="G176" s="94"/>
      <c r="H176" s="94"/>
      <c r="I176" s="94"/>
      <c r="J176" s="94"/>
      <c r="K176" s="94"/>
      <c r="L176" s="94"/>
      <c r="M176" s="94"/>
      <c r="N176" s="94"/>
      <c r="O176" s="94"/>
      <c r="P176" s="94"/>
      <c r="Q176" s="94"/>
      <c r="R176" s="94"/>
      <c r="S176" s="94"/>
      <c r="T176" s="94"/>
      <c r="U176" s="94"/>
      <c r="V176" s="94"/>
      <c r="W176" s="94"/>
      <c r="X176" s="94"/>
      <c r="Y176" s="94"/>
      <c r="Z176" s="94"/>
      <c r="AA176" s="94"/>
      <c r="AB176" s="94"/>
      <c r="AC176" s="94"/>
      <c r="AD176" s="94"/>
      <c r="AE176" s="94"/>
      <c r="AF176" s="94"/>
      <c r="AG176" s="94"/>
      <c r="AH176" s="94"/>
      <c r="AI176" s="94"/>
      <c r="AJ176" s="94"/>
      <c r="AK176" s="94"/>
      <c r="AL176" s="94"/>
      <c r="AM176" s="94"/>
      <c r="AN176" s="94"/>
      <c r="AO176" s="94"/>
      <c r="AP176" s="94"/>
      <c r="AQ176" s="94"/>
      <c r="AR176" s="94"/>
      <c r="AS176" s="94"/>
      <c r="AT176" s="94"/>
      <c r="AU176" s="94"/>
      <c r="AV176" s="94"/>
    </row>
    <row r="177" spans="1:48" ht="12" customHeight="1" x14ac:dyDescent="0.25">
      <c r="A177" s="94"/>
      <c r="B177" s="94"/>
      <c r="C177" s="94"/>
      <c r="D177" s="94"/>
      <c r="E177" s="94"/>
      <c r="F177" s="94"/>
      <c r="G177" s="94"/>
      <c r="H177" s="94"/>
      <c r="I177" s="94"/>
      <c r="J177" s="94"/>
      <c r="K177" s="94"/>
      <c r="L177" s="94"/>
      <c r="M177" s="94"/>
      <c r="N177" s="94"/>
      <c r="O177" s="94"/>
      <c r="P177" s="94"/>
      <c r="Q177" s="94"/>
      <c r="R177" s="94"/>
      <c r="S177" s="94"/>
      <c r="T177" s="94"/>
      <c r="U177" s="94"/>
      <c r="V177" s="94"/>
      <c r="W177" s="94"/>
      <c r="X177" s="94"/>
      <c r="Y177" s="94"/>
      <c r="Z177" s="94"/>
      <c r="AA177" s="94"/>
      <c r="AB177" s="94"/>
      <c r="AC177" s="94"/>
      <c r="AD177" s="94"/>
      <c r="AE177" s="94"/>
      <c r="AF177" s="94"/>
      <c r="AG177" s="94"/>
      <c r="AH177" s="94"/>
      <c r="AI177" s="94"/>
      <c r="AJ177" s="94"/>
      <c r="AK177" s="94"/>
      <c r="AL177" s="94"/>
      <c r="AM177" s="94"/>
      <c r="AN177" s="94"/>
      <c r="AO177" s="94"/>
      <c r="AP177" s="94"/>
      <c r="AQ177" s="94"/>
      <c r="AR177" s="94"/>
      <c r="AS177" s="94"/>
      <c r="AT177" s="94"/>
      <c r="AU177" s="94"/>
      <c r="AV177" s="94"/>
    </row>
    <row r="178" spans="1:48" ht="12" customHeight="1" x14ac:dyDescent="0.25">
      <c r="A178" s="94"/>
      <c r="B178" s="94"/>
      <c r="C178" s="94"/>
      <c r="D178" s="94"/>
      <c r="E178" s="94"/>
      <c r="F178" s="94"/>
      <c r="G178" s="94"/>
      <c r="H178" s="94"/>
      <c r="I178" s="94"/>
      <c r="J178" s="94"/>
      <c r="K178" s="94"/>
      <c r="L178" s="94"/>
      <c r="M178" s="94"/>
      <c r="N178" s="94"/>
      <c r="O178" s="94"/>
      <c r="P178" s="94"/>
      <c r="Q178" s="94"/>
      <c r="R178" s="94"/>
      <c r="S178" s="94"/>
      <c r="T178" s="94"/>
      <c r="U178" s="94"/>
      <c r="V178" s="94"/>
      <c r="W178" s="94"/>
      <c r="X178" s="94"/>
      <c r="Y178" s="94"/>
      <c r="Z178" s="94"/>
      <c r="AA178" s="94"/>
      <c r="AB178" s="94"/>
      <c r="AC178" s="94"/>
      <c r="AD178" s="94"/>
      <c r="AE178" s="94"/>
      <c r="AF178" s="94"/>
      <c r="AG178" s="94"/>
      <c r="AH178" s="94"/>
      <c r="AI178" s="94"/>
      <c r="AJ178" s="94"/>
      <c r="AK178" s="94"/>
      <c r="AL178" s="94"/>
      <c r="AM178" s="94"/>
      <c r="AN178" s="94"/>
      <c r="AO178" s="94"/>
      <c r="AP178" s="94"/>
      <c r="AQ178" s="94"/>
      <c r="AR178" s="94"/>
      <c r="AS178" s="94"/>
      <c r="AT178" s="94"/>
      <c r="AU178" s="94"/>
      <c r="AV178" s="94"/>
    </row>
    <row r="179" spans="1:48" ht="12" customHeight="1" x14ac:dyDescent="0.25">
      <c r="A179" s="94"/>
      <c r="B179" s="94"/>
      <c r="C179" s="94"/>
      <c r="D179" s="94"/>
      <c r="E179" s="94"/>
      <c r="F179" s="94"/>
      <c r="G179" s="94"/>
      <c r="H179" s="94"/>
      <c r="I179" s="94"/>
      <c r="J179" s="94"/>
      <c r="K179" s="94"/>
      <c r="L179" s="94"/>
      <c r="M179" s="94"/>
      <c r="N179" s="94"/>
      <c r="O179" s="94"/>
      <c r="P179" s="94"/>
      <c r="Q179" s="94"/>
      <c r="R179" s="94"/>
      <c r="S179" s="94"/>
      <c r="T179" s="94"/>
      <c r="U179" s="94"/>
      <c r="V179" s="94"/>
      <c r="W179" s="94"/>
      <c r="X179" s="94"/>
      <c r="Y179" s="94"/>
      <c r="Z179" s="94"/>
      <c r="AA179" s="94"/>
      <c r="AB179" s="94"/>
      <c r="AC179" s="94"/>
      <c r="AD179" s="94"/>
      <c r="AE179" s="94"/>
      <c r="AF179" s="94"/>
      <c r="AG179" s="94"/>
      <c r="AH179" s="94"/>
      <c r="AI179" s="94"/>
      <c r="AJ179" s="94"/>
      <c r="AK179" s="94"/>
      <c r="AL179" s="94"/>
      <c r="AM179" s="94"/>
      <c r="AN179" s="94"/>
      <c r="AO179" s="94"/>
      <c r="AP179" s="94"/>
      <c r="AQ179" s="94"/>
      <c r="AR179" s="94"/>
      <c r="AS179" s="94"/>
      <c r="AT179" s="94"/>
      <c r="AU179" s="94"/>
      <c r="AV179" s="94"/>
    </row>
    <row r="180" spans="1:48" ht="12" customHeight="1" x14ac:dyDescent="0.25">
      <c r="A180" s="94"/>
      <c r="B180" s="94"/>
      <c r="C180" s="94"/>
      <c r="D180" s="94"/>
      <c r="E180" s="94"/>
      <c r="F180" s="94"/>
      <c r="G180" s="94"/>
      <c r="H180" s="94"/>
      <c r="I180" s="94"/>
      <c r="J180" s="94"/>
      <c r="K180" s="94"/>
      <c r="L180" s="94"/>
      <c r="M180" s="94"/>
      <c r="N180" s="94"/>
      <c r="O180" s="94"/>
      <c r="P180" s="94"/>
      <c r="Q180" s="94"/>
      <c r="R180" s="94"/>
      <c r="S180" s="94"/>
      <c r="T180" s="94"/>
      <c r="U180" s="94"/>
      <c r="V180" s="94"/>
      <c r="W180" s="94"/>
      <c r="X180" s="94"/>
      <c r="Y180" s="94"/>
      <c r="Z180" s="94"/>
      <c r="AA180" s="94"/>
      <c r="AB180" s="94"/>
      <c r="AC180" s="94"/>
      <c r="AD180" s="94"/>
      <c r="AE180" s="94"/>
      <c r="AF180" s="94"/>
      <c r="AG180" s="94"/>
      <c r="AH180" s="94"/>
      <c r="AI180" s="94"/>
      <c r="AJ180" s="94"/>
      <c r="AK180" s="94"/>
      <c r="AL180" s="94"/>
      <c r="AM180" s="94"/>
      <c r="AN180" s="94"/>
      <c r="AO180" s="94"/>
      <c r="AP180" s="94"/>
      <c r="AQ180" s="94"/>
      <c r="AR180" s="94"/>
      <c r="AS180" s="94"/>
      <c r="AT180" s="94"/>
      <c r="AU180" s="94"/>
      <c r="AV180" s="94"/>
    </row>
    <row r="181" spans="1:48" ht="12" customHeight="1" x14ac:dyDescent="0.25">
      <c r="A181" s="94"/>
      <c r="B181" s="94"/>
      <c r="C181" s="94"/>
      <c r="D181" s="94"/>
      <c r="E181" s="94"/>
      <c r="F181" s="94"/>
      <c r="G181" s="94"/>
      <c r="H181" s="94"/>
      <c r="I181" s="94"/>
      <c r="J181" s="94"/>
      <c r="K181" s="94"/>
      <c r="L181" s="94"/>
      <c r="M181" s="94"/>
      <c r="N181" s="94"/>
      <c r="O181" s="94"/>
      <c r="P181" s="94"/>
      <c r="Q181" s="94"/>
      <c r="R181" s="94"/>
      <c r="S181" s="94"/>
      <c r="T181" s="94"/>
      <c r="U181" s="94"/>
      <c r="V181" s="94"/>
      <c r="W181" s="94"/>
      <c r="X181" s="94"/>
      <c r="Y181" s="94"/>
      <c r="Z181" s="94"/>
      <c r="AA181" s="94"/>
      <c r="AB181" s="94"/>
      <c r="AC181" s="94"/>
      <c r="AD181" s="94"/>
      <c r="AE181" s="94"/>
      <c r="AF181" s="94"/>
      <c r="AG181" s="94"/>
      <c r="AH181" s="94"/>
      <c r="AI181" s="94"/>
      <c r="AJ181" s="94"/>
      <c r="AK181" s="94"/>
      <c r="AL181" s="94"/>
      <c r="AM181" s="94"/>
      <c r="AN181" s="94"/>
      <c r="AO181" s="94"/>
      <c r="AP181" s="94"/>
      <c r="AQ181" s="94"/>
      <c r="AR181" s="94"/>
      <c r="AS181" s="94"/>
      <c r="AT181" s="94"/>
      <c r="AU181" s="94"/>
      <c r="AV181" s="94"/>
    </row>
    <row r="182" spans="1:48" ht="12" customHeight="1" x14ac:dyDescent="0.25">
      <c r="A182" s="94"/>
      <c r="B182" s="94"/>
      <c r="C182" s="94"/>
      <c r="D182" s="94"/>
      <c r="E182" s="94"/>
      <c r="F182" s="94"/>
      <c r="G182" s="94"/>
      <c r="H182" s="94"/>
      <c r="I182" s="94"/>
      <c r="J182" s="94"/>
      <c r="K182" s="94"/>
      <c r="L182" s="94"/>
      <c r="M182" s="94"/>
      <c r="N182" s="94"/>
      <c r="O182" s="94"/>
      <c r="P182" s="94"/>
      <c r="Q182" s="94"/>
      <c r="R182" s="94"/>
      <c r="S182" s="94"/>
      <c r="T182" s="94"/>
      <c r="U182" s="94"/>
      <c r="V182" s="94"/>
      <c r="W182" s="94"/>
      <c r="X182" s="94"/>
      <c r="Y182" s="94"/>
      <c r="Z182" s="94"/>
      <c r="AA182" s="94"/>
      <c r="AB182" s="94"/>
      <c r="AC182" s="94"/>
      <c r="AD182" s="94"/>
      <c r="AE182" s="94"/>
      <c r="AF182" s="94"/>
      <c r="AG182" s="94"/>
      <c r="AH182" s="94"/>
      <c r="AI182" s="94"/>
      <c r="AJ182" s="94"/>
      <c r="AK182" s="94"/>
      <c r="AL182" s="94"/>
      <c r="AM182" s="94"/>
      <c r="AN182" s="94"/>
      <c r="AO182" s="94"/>
      <c r="AP182" s="94"/>
      <c r="AQ182" s="94"/>
      <c r="AR182" s="94"/>
      <c r="AS182" s="94"/>
      <c r="AT182" s="94"/>
      <c r="AU182" s="94"/>
      <c r="AV182" s="94"/>
    </row>
    <row r="183" spans="1:48" ht="12" customHeight="1" x14ac:dyDescent="0.25">
      <c r="A183" s="94"/>
      <c r="B183" s="94"/>
      <c r="C183" s="94"/>
      <c r="D183" s="94"/>
      <c r="E183" s="94"/>
      <c r="F183" s="94"/>
      <c r="G183" s="94"/>
      <c r="H183" s="94"/>
      <c r="I183" s="94"/>
      <c r="J183" s="94"/>
      <c r="K183" s="94"/>
      <c r="L183" s="94"/>
      <c r="M183" s="94"/>
      <c r="N183" s="94"/>
      <c r="O183" s="94"/>
      <c r="P183" s="94"/>
      <c r="Q183" s="94"/>
      <c r="R183" s="94"/>
      <c r="S183" s="94"/>
      <c r="T183" s="94"/>
      <c r="U183" s="94"/>
      <c r="V183" s="94"/>
      <c r="W183" s="94"/>
      <c r="X183" s="94"/>
      <c r="Y183" s="94"/>
      <c r="Z183" s="94"/>
      <c r="AA183" s="94"/>
      <c r="AB183" s="94"/>
      <c r="AC183" s="94"/>
      <c r="AD183" s="94"/>
      <c r="AE183" s="94"/>
      <c r="AF183" s="94"/>
      <c r="AG183" s="94"/>
      <c r="AH183" s="94"/>
      <c r="AI183" s="94"/>
      <c r="AJ183" s="94"/>
      <c r="AK183" s="94"/>
      <c r="AL183" s="94"/>
      <c r="AM183" s="94"/>
      <c r="AN183" s="94"/>
      <c r="AO183" s="94"/>
      <c r="AP183" s="94"/>
      <c r="AQ183" s="94"/>
      <c r="AR183" s="94"/>
      <c r="AS183" s="94"/>
      <c r="AT183" s="94"/>
      <c r="AU183" s="94"/>
      <c r="AV183" s="94"/>
    </row>
    <row r="184" spans="1:48" ht="12" customHeight="1" x14ac:dyDescent="0.25">
      <c r="A184" s="94"/>
      <c r="B184" s="94"/>
      <c r="C184" s="94"/>
      <c r="D184" s="94"/>
      <c r="E184" s="94"/>
      <c r="F184" s="94"/>
      <c r="G184" s="94"/>
      <c r="H184" s="94"/>
      <c r="I184" s="94"/>
      <c r="J184" s="94"/>
      <c r="K184" s="94"/>
      <c r="L184" s="94"/>
      <c r="M184" s="94"/>
      <c r="N184" s="94"/>
      <c r="O184" s="94"/>
      <c r="P184" s="94"/>
      <c r="Q184" s="94"/>
      <c r="R184" s="94"/>
      <c r="S184" s="94"/>
      <c r="T184" s="94"/>
      <c r="U184" s="94"/>
      <c r="V184" s="94"/>
      <c r="W184" s="94"/>
      <c r="X184" s="94"/>
      <c r="Y184" s="94"/>
      <c r="Z184" s="94"/>
      <c r="AA184" s="94"/>
      <c r="AB184" s="94"/>
      <c r="AC184" s="94"/>
      <c r="AD184" s="94"/>
      <c r="AE184" s="94"/>
      <c r="AF184" s="94"/>
      <c r="AG184" s="94"/>
      <c r="AH184" s="94"/>
      <c r="AI184" s="94"/>
      <c r="AJ184" s="94"/>
      <c r="AK184" s="94"/>
      <c r="AL184" s="94"/>
      <c r="AM184" s="94"/>
      <c r="AN184" s="94"/>
      <c r="AO184" s="94"/>
      <c r="AP184" s="94"/>
      <c r="AQ184" s="94"/>
      <c r="AR184" s="94"/>
      <c r="AS184" s="94"/>
      <c r="AT184" s="94"/>
      <c r="AU184" s="94"/>
      <c r="AV184" s="94"/>
    </row>
    <row r="185" spans="1:48" ht="12" customHeight="1" x14ac:dyDescent="0.25">
      <c r="A185" s="94"/>
      <c r="B185" s="94"/>
      <c r="C185" s="94"/>
      <c r="D185" s="94"/>
      <c r="E185" s="94"/>
      <c r="F185" s="94"/>
      <c r="G185" s="94"/>
      <c r="H185" s="94"/>
      <c r="I185" s="94"/>
      <c r="J185" s="94"/>
      <c r="K185" s="94"/>
      <c r="L185" s="94"/>
      <c r="M185" s="94"/>
      <c r="N185" s="94"/>
      <c r="O185" s="94"/>
      <c r="P185" s="94"/>
      <c r="Q185" s="94"/>
      <c r="R185" s="94"/>
      <c r="S185" s="94"/>
      <c r="T185" s="94"/>
      <c r="U185" s="94"/>
      <c r="V185" s="94"/>
      <c r="W185" s="94"/>
      <c r="X185" s="94"/>
      <c r="Y185" s="94"/>
      <c r="Z185" s="94"/>
      <c r="AA185" s="94"/>
      <c r="AB185" s="94"/>
      <c r="AC185" s="94"/>
      <c r="AD185" s="94"/>
      <c r="AE185" s="94"/>
      <c r="AF185" s="94"/>
      <c r="AG185" s="94"/>
      <c r="AH185" s="94"/>
      <c r="AI185" s="94"/>
      <c r="AJ185" s="94"/>
      <c r="AK185" s="94"/>
      <c r="AL185" s="94"/>
      <c r="AM185" s="94"/>
      <c r="AN185" s="94"/>
      <c r="AO185" s="94"/>
      <c r="AP185" s="94"/>
      <c r="AQ185" s="94"/>
      <c r="AR185" s="94"/>
      <c r="AS185" s="94"/>
      <c r="AT185" s="94"/>
      <c r="AU185" s="94"/>
      <c r="AV185" s="94"/>
    </row>
    <row r="186" spans="1:48" ht="12" customHeight="1" x14ac:dyDescent="0.25">
      <c r="A186" s="94"/>
      <c r="B186" s="94"/>
      <c r="C186" s="94"/>
      <c r="D186" s="94"/>
      <c r="E186" s="94"/>
      <c r="F186" s="94"/>
      <c r="G186" s="94"/>
      <c r="H186" s="94"/>
      <c r="I186" s="94"/>
      <c r="J186" s="94"/>
      <c r="K186" s="94"/>
      <c r="L186" s="94"/>
      <c r="M186" s="94"/>
      <c r="N186" s="94"/>
      <c r="O186" s="94"/>
      <c r="P186" s="94"/>
      <c r="Q186" s="94"/>
      <c r="R186" s="94"/>
      <c r="S186" s="94"/>
      <c r="T186" s="94"/>
      <c r="U186" s="94"/>
      <c r="V186" s="94"/>
      <c r="W186" s="94"/>
      <c r="X186" s="94"/>
      <c r="Y186" s="94"/>
      <c r="Z186" s="94"/>
      <c r="AA186" s="94"/>
      <c r="AB186" s="94"/>
      <c r="AC186" s="94"/>
      <c r="AD186" s="94"/>
      <c r="AE186" s="94"/>
      <c r="AF186" s="94"/>
      <c r="AG186" s="94"/>
      <c r="AH186" s="94"/>
      <c r="AI186" s="94"/>
      <c r="AJ186" s="94"/>
      <c r="AK186" s="94"/>
      <c r="AL186" s="94"/>
      <c r="AM186" s="94"/>
      <c r="AN186" s="94"/>
      <c r="AO186" s="94"/>
      <c r="AP186" s="94"/>
      <c r="AQ186" s="94"/>
      <c r="AR186" s="94"/>
      <c r="AS186" s="94"/>
      <c r="AT186" s="94"/>
      <c r="AU186" s="94"/>
      <c r="AV186" s="94"/>
    </row>
    <row r="187" spans="1:48" ht="12" customHeight="1" x14ac:dyDescent="0.25">
      <c r="A187" s="94"/>
      <c r="B187" s="94"/>
      <c r="C187" s="94"/>
      <c r="D187" s="94"/>
      <c r="E187" s="94"/>
      <c r="F187" s="94"/>
      <c r="G187" s="94"/>
      <c r="H187" s="94"/>
      <c r="I187" s="94"/>
      <c r="J187" s="94"/>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94"/>
      <c r="AP187" s="94"/>
      <c r="AQ187" s="94"/>
      <c r="AR187" s="94"/>
      <c r="AS187" s="94"/>
      <c r="AT187" s="94"/>
      <c r="AU187" s="94"/>
      <c r="AV187" s="94"/>
    </row>
    <row r="188" spans="1:48" ht="12" customHeight="1" x14ac:dyDescent="0.25">
      <c r="A188" s="94"/>
      <c r="B188" s="94"/>
      <c r="C188" s="94"/>
      <c r="D188" s="94"/>
      <c r="E188" s="94"/>
      <c r="F188" s="94"/>
      <c r="G188" s="94"/>
      <c r="H188" s="94"/>
      <c r="I188" s="94"/>
      <c r="J188" s="94"/>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row>
    <row r="189" spans="1:48" ht="12" customHeight="1" x14ac:dyDescent="0.25">
      <c r="A189" s="94"/>
      <c r="B189" s="94"/>
      <c r="C189" s="94"/>
      <c r="D189" s="94"/>
      <c r="E189" s="94"/>
      <c r="F189" s="94"/>
      <c r="G189" s="94"/>
      <c r="H189" s="94"/>
      <c r="I189" s="94"/>
      <c r="J189" s="94"/>
      <c r="K189" s="94"/>
      <c r="L189" s="94"/>
      <c r="M189" s="94"/>
      <c r="N189" s="94"/>
      <c r="O189" s="94"/>
      <c r="P189" s="94"/>
      <c r="Q189" s="94"/>
      <c r="R189" s="94"/>
      <c r="S189" s="94"/>
      <c r="T189" s="94"/>
      <c r="U189" s="94"/>
      <c r="V189" s="94"/>
      <c r="W189" s="94"/>
      <c r="X189" s="94"/>
      <c r="Y189" s="94"/>
      <c r="Z189" s="94"/>
      <c r="AA189" s="94"/>
      <c r="AB189" s="94"/>
      <c r="AC189" s="94"/>
      <c r="AD189" s="94"/>
      <c r="AE189" s="94"/>
      <c r="AF189" s="94"/>
      <c r="AG189" s="94"/>
      <c r="AH189" s="94"/>
      <c r="AI189" s="94"/>
      <c r="AJ189" s="94"/>
      <c r="AK189" s="94"/>
      <c r="AL189" s="94"/>
      <c r="AM189" s="94"/>
      <c r="AN189" s="94"/>
      <c r="AO189" s="94"/>
      <c r="AP189" s="94"/>
      <c r="AQ189" s="94"/>
      <c r="AR189" s="94"/>
      <c r="AS189" s="94"/>
      <c r="AT189" s="94"/>
      <c r="AU189" s="94"/>
      <c r="AV189" s="94"/>
    </row>
    <row r="190" spans="1:48" ht="12" customHeight="1" x14ac:dyDescent="0.25">
      <c r="A190" s="94"/>
      <c r="B190" s="94"/>
      <c r="C190" s="94"/>
      <c r="D190" s="94"/>
      <c r="E190" s="94"/>
      <c r="F190" s="94"/>
      <c r="G190" s="94"/>
      <c r="H190" s="94"/>
      <c r="I190" s="94"/>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94"/>
    </row>
    <row r="191" spans="1:48" ht="12" customHeight="1" x14ac:dyDescent="0.25">
      <c r="A191" s="94"/>
      <c r="B191" s="94"/>
      <c r="C191" s="94"/>
      <c r="D191" s="94"/>
      <c r="E191" s="94"/>
      <c r="F191" s="94"/>
      <c r="G191" s="94"/>
      <c r="H191" s="94"/>
      <c r="I191" s="94"/>
      <c r="J191" s="94"/>
      <c r="K191" s="94"/>
      <c r="L191" s="94"/>
      <c r="M191" s="94"/>
      <c r="N191" s="94"/>
      <c r="O191" s="94"/>
      <c r="P191" s="94"/>
      <c r="Q191" s="94"/>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row>
    <row r="192" spans="1:48" ht="12" customHeight="1" x14ac:dyDescent="0.25">
      <c r="A192" s="94"/>
      <c r="B192" s="94"/>
      <c r="C192" s="94"/>
      <c r="D192" s="94"/>
      <c r="E192" s="94"/>
      <c r="F192" s="94"/>
      <c r="G192" s="94"/>
      <c r="H192" s="94"/>
      <c r="I192" s="94"/>
      <c r="J192" s="94"/>
      <c r="K192" s="94"/>
      <c r="L192" s="94"/>
      <c r="M192" s="94"/>
      <c r="N192" s="94"/>
      <c r="O192" s="94"/>
      <c r="P192" s="94"/>
      <c r="Q192" s="94"/>
      <c r="R192" s="94"/>
      <c r="S192" s="94"/>
      <c r="T192" s="94"/>
      <c r="U192" s="94"/>
      <c r="V192" s="94"/>
      <c r="W192" s="94"/>
      <c r="X192" s="94"/>
      <c r="Y192" s="94"/>
      <c r="Z192" s="94"/>
      <c r="AA192" s="94"/>
      <c r="AB192" s="94"/>
      <c r="AC192" s="94"/>
      <c r="AD192" s="94"/>
      <c r="AE192" s="94"/>
      <c r="AF192" s="94"/>
      <c r="AG192" s="94"/>
      <c r="AH192" s="94"/>
      <c r="AI192" s="94"/>
      <c r="AJ192" s="94"/>
      <c r="AK192" s="94"/>
      <c r="AL192" s="94"/>
      <c r="AM192" s="94"/>
      <c r="AN192" s="94"/>
      <c r="AO192" s="94"/>
      <c r="AP192" s="94"/>
      <c r="AQ192" s="94"/>
      <c r="AR192" s="94"/>
      <c r="AS192" s="94"/>
      <c r="AT192" s="94"/>
      <c r="AU192" s="94"/>
      <c r="AV192" s="94"/>
    </row>
    <row r="193" spans="1:48" ht="12" customHeight="1" x14ac:dyDescent="0.25">
      <c r="A193" s="94"/>
      <c r="B193" s="94"/>
      <c r="C193" s="94"/>
      <c r="D193" s="94"/>
      <c r="E193" s="94"/>
      <c r="F193" s="94"/>
      <c r="G193" s="94"/>
      <c r="H193" s="94"/>
      <c r="I193" s="94"/>
      <c r="J193" s="94"/>
      <c r="K193" s="94"/>
      <c r="L193" s="94"/>
      <c r="M193" s="94"/>
      <c r="N193" s="94"/>
      <c r="O193" s="94"/>
      <c r="P193" s="94"/>
      <c r="Q193" s="94"/>
      <c r="R193" s="94"/>
      <c r="S193" s="94"/>
      <c r="T193" s="94"/>
      <c r="U193" s="94"/>
      <c r="V193" s="94"/>
      <c r="W193" s="94"/>
      <c r="X193" s="94"/>
      <c r="Y193" s="94"/>
      <c r="Z193" s="94"/>
      <c r="AA193" s="94"/>
      <c r="AB193" s="94"/>
      <c r="AC193" s="94"/>
      <c r="AD193" s="94"/>
      <c r="AE193" s="94"/>
      <c r="AF193" s="94"/>
      <c r="AG193" s="94"/>
      <c r="AH193" s="94"/>
      <c r="AI193" s="94"/>
      <c r="AJ193" s="94"/>
      <c r="AK193" s="94"/>
      <c r="AL193" s="94"/>
      <c r="AM193" s="94"/>
      <c r="AN193" s="94"/>
      <c r="AO193" s="94"/>
      <c r="AP193" s="94"/>
      <c r="AQ193" s="94"/>
      <c r="AR193" s="94"/>
      <c r="AS193" s="94"/>
      <c r="AT193" s="94"/>
      <c r="AU193" s="94"/>
      <c r="AV193" s="94"/>
    </row>
    <row r="194" spans="1:48" ht="12" customHeight="1" x14ac:dyDescent="0.25">
      <c r="A194" s="94"/>
      <c r="B194" s="94"/>
      <c r="C194" s="94"/>
      <c r="D194" s="94"/>
      <c r="E194" s="94"/>
      <c r="F194" s="94"/>
      <c r="G194" s="94"/>
      <c r="H194" s="94"/>
      <c r="I194" s="94"/>
      <c r="J194" s="94"/>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4"/>
      <c r="AR194" s="94"/>
      <c r="AS194" s="94"/>
      <c r="AT194" s="94"/>
      <c r="AU194" s="94"/>
      <c r="AV194" s="94"/>
    </row>
    <row r="195" spans="1:48" ht="12" customHeight="1" x14ac:dyDescent="0.25">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row>
    <row r="196" spans="1:48" ht="12" customHeight="1" x14ac:dyDescent="0.25">
      <c r="A196" s="94"/>
      <c r="B196" s="94"/>
      <c r="C196" s="94"/>
      <c r="D196" s="94"/>
      <c r="E196" s="94"/>
      <c r="F196" s="94"/>
      <c r="G196" s="94"/>
      <c r="H196" s="94"/>
      <c r="I196" s="94"/>
      <c r="J196" s="94"/>
      <c r="K196" s="94"/>
      <c r="L196" s="94"/>
      <c r="M196" s="94"/>
      <c r="N196" s="94"/>
      <c r="O196" s="94"/>
      <c r="P196" s="94"/>
      <c r="Q196" s="94"/>
      <c r="R196" s="94"/>
      <c r="S196" s="94"/>
      <c r="T196" s="94"/>
      <c r="U196" s="94"/>
      <c r="V196" s="94"/>
      <c r="W196" s="94"/>
      <c r="X196" s="94"/>
      <c r="Y196" s="94"/>
      <c r="Z196" s="94"/>
      <c r="AA196" s="94"/>
      <c r="AB196" s="94"/>
      <c r="AC196" s="94"/>
      <c r="AD196" s="94"/>
      <c r="AE196" s="94"/>
      <c r="AF196" s="94"/>
      <c r="AG196" s="94"/>
      <c r="AH196" s="94"/>
      <c r="AI196" s="94"/>
      <c r="AJ196" s="94"/>
      <c r="AK196" s="94"/>
      <c r="AL196" s="94"/>
      <c r="AM196" s="94"/>
      <c r="AN196" s="94"/>
      <c r="AO196" s="94"/>
      <c r="AP196" s="94"/>
      <c r="AQ196" s="94"/>
      <c r="AR196" s="94"/>
      <c r="AS196" s="94"/>
      <c r="AT196" s="94"/>
      <c r="AU196" s="94"/>
      <c r="AV196" s="94"/>
    </row>
    <row r="197" spans="1:48" ht="12" customHeight="1" x14ac:dyDescent="0.25">
      <c r="A197" s="94"/>
      <c r="B197" s="94"/>
      <c r="C197" s="94"/>
      <c r="D197" s="94"/>
      <c r="E197" s="94"/>
      <c r="F197" s="94"/>
      <c r="G197" s="94"/>
      <c r="H197" s="94"/>
      <c r="I197" s="94"/>
      <c r="J197" s="94"/>
      <c r="K197" s="94"/>
      <c r="L197" s="94"/>
      <c r="M197" s="94"/>
      <c r="N197" s="94"/>
      <c r="O197" s="94"/>
      <c r="P197" s="94"/>
      <c r="Q197" s="94"/>
      <c r="R197" s="94"/>
      <c r="S197" s="94"/>
      <c r="T197" s="94"/>
      <c r="U197" s="94"/>
      <c r="V197" s="94"/>
      <c r="W197" s="94"/>
      <c r="X197" s="94"/>
      <c r="Y197" s="94"/>
      <c r="Z197" s="94"/>
      <c r="AA197" s="94"/>
      <c r="AB197" s="94"/>
      <c r="AC197" s="94"/>
      <c r="AD197" s="94"/>
      <c r="AE197" s="94"/>
      <c r="AF197" s="94"/>
      <c r="AG197" s="94"/>
      <c r="AH197" s="94"/>
      <c r="AI197" s="94"/>
      <c r="AJ197" s="94"/>
      <c r="AK197" s="94"/>
      <c r="AL197" s="94"/>
      <c r="AM197" s="94"/>
      <c r="AN197" s="94"/>
      <c r="AO197" s="94"/>
      <c r="AP197" s="94"/>
      <c r="AQ197" s="94"/>
      <c r="AR197" s="94"/>
      <c r="AS197" s="94"/>
      <c r="AT197" s="94"/>
      <c r="AU197" s="94"/>
      <c r="AV197" s="94"/>
    </row>
    <row r="198" spans="1:48" ht="12" customHeight="1" x14ac:dyDescent="0.25">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row>
    <row r="199" spans="1:48" ht="12" customHeight="1" x14ac:dyDescent="0.25">
      <c r="A199" s="94"/>
      <c r="B199" s="94"/>
      <c r="C199" s="94"/>
      <c r="D199" s="94"/>
      <c r="E199" s="94"/>
      <c r="F199" s="94"/>
      <c r="G199" s="94"/>
      <c r="H199" s="94"/>
      <c r="I199" s="94"/>
      <c r="J199" s="94"/>
      <c r="K199" s="94"/>
      <c r="L199" s="94"/>
      <c r="M199" s="94"/>
      <c r="N199" s="94"/>
      <c r="O199" s="94"/>
      <c r="P199" s="94"/>
      <c r="Q199" s="94"/>
      <c r="R199" s="94"/>
      <c r="S199" s="94"/>
      <c r="T199" s="94"/>
      <c r="U199" s="94"/>
      <c r="V199" s="94"/>
      <c r="W199" s="94"/>
      <c r="X199" s="94"/>
      <c r="Y199" s="94"/>
      <c r="Z199" s="94"/>
      <c r="AA199" s="94"/>
      <c r="AB199" s="94"/>
      <c r="AC199" s="94"/>
      <c r="AD199" s="94"/>
      <c r="AE199" s="94"/>
      <c r="AF199" s="94"/>
      <c r="AG199" s="94"/>
      <c r="AH199" s="94"/>
      <c r="AI199" s="94"/>
      <c r="AJ199" s="94"/>
      <c r="AK199" s="94"/>
      <c r="AL199" s="94"/>
      <c r="AM199" s="94"/>
      <c r="AN199" s="94"/>
      <c r="AO199" s="94"/>
      <c r="AP199" s="94"/>
      <c r="AQ199" s="94"/>
      <c r="AR199" s="94"/>
      <c r="AS199" s="94"/>
      <c r="AT199" s="94"/>
      <c r="AU199" s="94"/>
      <c r="AV199" s="94"/>
    </row>
    <row r="200" spans="1:48" ht="12" customHeight="1" x14ac:dyDescent="0.25">
      <c r="A200" s="94"/>
      <c r="B200" s="94"/>
      <c r="C200" s="94"/>
      <c r="D200" s="94"/>
      <c r="E200" s="94"/>
      <c r="F200" s="94"/>
      <c r="G200" s="94"/>
      <c r="H200" s="94"/>
      <c r="I200" s="94"/>
      <c r="J200" s="94"/>
      <c r="K200" s="94"/>
      <c r="L200" s="94"/>
      <c r="M200" s="94"/>
      <c r="N200" s="94"/>
      <c r="O200" s="94"/>
      <c r="P200" s="94"/>
      <c r="Q200" s="94"/>
      <c r="R200" s="94"/>
      <c r="S200" s="94"/>
      <c r="T200" s="94"/>
      <c r="U200" s="94"/>
      <c r="V200" s="94"/>
      <c r="W200" s="94"/>
      <c r="X200" s="94"/>
      <c r="Y200" s="94"/>
      <c r="Z200" s="94"/>
      <c r="AA200" s="94"/>
      <c r="AB200" s="94"/>
      <c r="AC200" s="94"/>
      <c r="AD200" s="94"/>
      <c r="AE200" s="94"/>
      <c r="AF200" s="94"/>
      <c r="AG200" s="94"/>
      <c r="AH200" s="94"/>
      <c r="AI200" s="94"/>
      <c r="AJ200" s="94"/>
      <c r="AK200" s="94"/>
      <c r="AL200" s="94"/>
      <c r="AM200" s="94"/>
      <c r="AN200" s="94"/>
      <c r="AO200" s="94"/>
      <c r="AP200" s="94"/>
      <c r="AQ200" s="94"/>
      <c r="AR200" s="94"/>
      <c r="AS200" s="94"/>
      <c r="AT200" s="94"/>
      <c r="AU200" s="94"/>
      <c r="AV200" s="94"/>
    </row>
    <row r="201" spans="1:48" ht="12" customHeight="1" x14ac:dyDescent="0.25">
      <c r="A201" s="94"/>
      <c r="B201" s="94"/>
      <c r="C201" s="94"/>
      <c r="D201" s="94"/>
      <c r="E201" s="94"/>
      <c r="F201" s="94"/>
      <c r="G201" s="94"/>
      <c r="H201" s="94"/>
      <c r="I201" s="94"/>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c r="AH201" s="94"/>
      <c r="AI201" s="94"/>
      <c r="AJ201" s="94"/>
      <c r="AK201" s="94"/>
      <c r="AL201" s="94"/>
      <c r="AM201" s="94"/>
      <c r="AN201" s="94"/>
      <c r="AO201" s="94"/>
      <c r="AP201" s="94"/>
      <c r="AQ201" s="94"/>
      <c r="AR201" s="94"/>
      <c r="AS201" s="94"/>
      <c r="AT201" s="94"/>
      <c r="AU201" s="94"/>
      <c r="AV201" s="94"/>
    </row>
    <row r="202" spans="1:48" ht="12" customHeight="1" x14ac:dyDescent="0.25">
      <c r="A202" s="94"/>
      <c r="B202" s="94"/>
      <c r="C202" s="94"/>
      <c r="D202" s="94"/>
      <c r="E202" s="94"/>
      <c r="F202" s="94"/>
      <c r="G202" s="94"/>
      <c r="H202" s="94"/>
      <c r="I202" s="94"/>
      <c r="J202" s="94"/>
      <c r="K202" s="94"/>
      <c r="L202" s="94"/>
      <c r="M202" s="94"/>
      <c r="N202" s="94"/>
      <c r="O202" s="94"/>
      <c r="P202" s="94"/>
      <c r="Q202" s="94"/>
      <c r="R202" s="94"/>
      <c r="S202" s="94"/>
      <c r="T202" s="94"/>
      <c r="U202" s="94"/>
      <c r="V202" s="94"/>
      <c r="W202" s="94"/>
      <c r="X202" s="94"/>
      <c r="Y202" s="94"/>
      <c r="Z202" s="94"/>
      <c r="AA202" s="94"/>
      <c r="AB202" s="94"/>
      <c r="AC202" s="94"/>
      <c r="AD202" s="94"/>
      <c r="AE202" s="94"/>
      <c r="AF202" s="94"/>
      <c r="AG202" s="94"/>
      <c r="AH202" s="94"/>
      <c r="AI202" s="94"/>
      <c r="AJ202" s="94"/>
      <c r="AK202" s="94"/>
      <c r="AL202" s="94"/>
      <c r="AM202" s="94"/>
      <c r="AN202" s="94"/>
      <c r="AO202" s="94"/>
      <c r="AP202" s="94"/>
      <c r="AQ202" s="94"/>
      <c r="AR202" s="94"/>
      <c r="AS202" s="94"/>
      <c r="AT202" s="94"/>
      <c r="AU202" s="94"/>
      <c r="AV202" s="94"/>
    </row>
    <row r="203" spans="1:48" ht="12" customHeight="1" x14ac:dyDescent="0.25">
      <c r="A203" s="94"/>
      <c r="B203" s="94"/>
      <c r="C203" s="94"/>
      <c r="D203" s="94"/>
      <c r="E203" s="94"/>
      <c r="F203" s="94"/>
      <c r="G203" s="94"/>
      <c r="H203" s="94"/>
      <c r="I203" s="94"/>
      <c r="J203" s="94"/>
      <c r="K203" s="94"/>
      <c r="L203" s="94"/>
      <c r="M203" s="94"/>
      <c r="N203" s="94"/>
      <c r="O203" s="94"/>
      <c r="P203" s="94"/>
      <c r="Q203" s="94"/>
      <c r="R203" s="94"/>
      <c r="S203" s="94"/>
      <c r="T203" s="94"/>
      <c r="U203" s="94"/>
      <c r="V203" s="94"/>
      <c r="W203" s="94"/>
      <c r="X203" s="94"/>
      <c r="Y203" s="94"/>
      <c r="Z203" s="94"/>
      <c r="AA203" s="94"/>
      <c r="AB203" s="94"/>
      <c r="AC203" s="94"/>
      <c r="AD203" s="94"/>
      <c r="AE203" s="94"/>
      <c r="AF203" s="94"/>
      <c r="AG203" s="94"/>
      <c r="AH203" s="94"/>
      <c r="AI203" s="94"/>
      <c r="AJ203" s="94"/>
      <c r="AK203" s="94"/>
      <c r="AL203" s="94"/>
      <c r="AM203" s="94"/>
      <c r="AN203" s="94"/>
      <c r="AO203" s="94"/>
      <c r="AP203" s="94"/>
      <c r="AQ203" s="94"/>
      <c r="AR203" s="94"/>
      <c r="AS203" s="94"/>
      <c r="AT203" s="94"/>
      <c r="AU203" s="94"/>
      <c r="AV203" s="94"/>
    </row>
    <row r="204" spans="1:48" ht="12" customHeight="1" x14ac:dyDescent="0.25">
      <c r="A204" s="94"/>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row>
    <row r="205" spans="1:48" ht="12" customHeight="1" x14ac:dyDescent="0.25">
      <c r="A205" s="94"/>
      <c r="B205" s="94"/>
      <c r="C205" s="94"/>
      <c r="D205" s="94"/>
      <c r="E205" s="94"/>
      <c r="F205" s="94"/>
      <c r="G205" s="94"/>
      <c r="H205" s="94"/>
      <c r="I205" s="94"/>
      <c r="J205" s="94"/>
      <c r="K205" s="94"/>
      <c r="L205" s="94"/>
      <c r="M205" s="94"/>
      <c r="N205" s="94"/>
      <c r="O205" s="94"/>
      <c r="P205" s="94"/>
      <c r="Q205" s="94"/>
      <c r="R205" s="94"/>
      <c r="S205" s="94"/>
      <c r="T205" s="94"/>
      <c r="U205" s="94"/>
      <c r="V205" s="94"/>
      <c r="W205" s="94"/>
      <c r="X205" s="94"/>
      <c r="Y205" s="94"/>
      <c r="Z205" s="94"/>
      <c r="AA205" s="94"/>
      <c r="AB205" s="94"/>
      <c r="AC205" s="94"/>
      <c r="AD205" s="94"/>
      <c r="AE205" s="94"/>
      <c r="AF205" s="94"/>
      <c r="AG205" s="94"/>
      <c r="AH205" s="94"/>
      <c r="AI205" s="94"/>
      <c r="AJ205" s="94"/>
      <c r="AK205" s="94"/>
      <c r="AL205" s="94"/>
      <c r="AM205" s="94"/>
      <c r="AN205" s="94"/>
      <c r="AO205" s="94"/>
      <c r="AP205" s="94"/>
      <c r="AQ205" s="94"/>
      <c r="AR205" s="94"/>
      <c r="AS205" s="94"/>
      <c r="AT205" s="94"/>
      <c r="AU205" s="94"/>
      <c r="AV205" s="94"/>
    </row>
    <row r="206" spans="1:48" ht="12" customHeight="1" x14ac:dyDescent="0.25">
      <c r="A206" s="94"/>
      <c r="B206" s="94"/>
      <c r="C206" s="94"/>
      <c r="D206" s="94"/>
      <c r="E206" s="94"/>
      <c r="F206" s="94"/>
      <c r="G206" s="94"/>
      <c r="H206" s="94"/>
      <c r="I206" s="94"/>
      <c r="J206" s="94"/>
      <c r="K206" s="94"/>
      <c r="L206" s="94"/>
      <c r="M206" s="94"/>
      <c r="N206" s="94"/>
      <c r="O206" s="94"/>
      <c r="P206" s="94"/>
      <c r="Q206" s="94"/>
      <c r="R206" s="94"/>
      <c r="S206" s="94"/>
      <c r="T206" s="94"/>
      <c r="U206" s="94"/>
      <c r="V206" s="94"/>
      <c r="W206" s="94"/>
      <c r="X206" s="94"/>
      <c r="Y206" s="94"/>
      <c r="Z206" s="94"/>
      <c r="AA206" s="94"/>
      <c r="AB206" s="94"/>
      <c r="AC206" s="94"/>
      <c r="AD206" s="94"/>
      <c r="AE206" s="94"/>
      <c r="AF206" s="94"/>
      <c r="AG206" s="94"/>
      <c r="AH206" s="94"/>
      <c r="AI206" s="94"/>
      <c r="AJ206" s="94"/>
      <c r="AK206" s="94"/>
      <c r="AL206" s="94"/>
      <c r="AM206" s="94"/>
      <c r="AN206" s="94"/>
      <c r="AO206" s="94"/>
      <c r="AP206" s="94"/>
      <c r="AQ206" s="94"/>
      <c r="AR206" s="94"/>
      <c r="AS206" s="94"/>
      <c r="AT206" s="94"/>
      <c r="AU206" s="94"/>
      <c r="AV206" s="94"/>
    </row>
    <row r="207" spans="1:48" ht="12" customHeight="1" x14ac:dyDescent="0.25">
      <c r="A207" s="94"/>
      <c r="B207" s="94"/>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c r="AL207" s="94"/>
      <c r="AM207" s="94"/>
      <c r="AN207" s="94"/>
      <c r="AO207" s="94"/>
      <c r="AP207" s="94"/>
      <c r="AQ207" s="94"/>
      <c r="AR207" s="94"/>
      <c r="AS207" s="94"/>
      <c r="AT207" s="94"/>
      <c r="AU207" s="94"/>
      <c r="AV207" s="94"/>
    </row>
    <row r="208" spans="1:48" ht="12" customHeight="1" x14ac:dyDescent="0.25">
      <c r="A208" s="94"/>
      <c r="B208" s="94"/>
      <c r="C208" s="94"/>
      <c r="D208" s="94"/>
      <c r="E208" s="94"/>
      <c r="F208" s="94"/>
      <c r="G208" s="94"/>
      <c r="H208" s="94"/>
      <c r="I208" s="94"/>
      <c r="J208" s="94"/>
      <c r="K208" s="94"/>
      <c r="L208" s="94"/>
      <c r="M208" s="94"/>
      <c r="N208" s="94"/>
      <c r="O208" s="94"/>
      <c r="P208" s="94"/>
      <c r="Q208" s="94"/>
      <c r="R208" s="94"/>
      <c r="S208" s="94"/>
      <c r="T208" s="94"/>
      <c r="U208" s="94"/>
      <c r="V208" s="94"/>
      <c r="W208" s="94"/>
      <c r="X208" s="94"/>
      <c r="Y208" s="94"/>
      <c r="Z208" s="94"/>
      <c r="AA208" s="94"/>
      <c r="AB208" s="94"/>
      <c r="AC208" s="94"/>
      <c r="AD208" s="94"/>
      <c r="AE208" s="94"/>
      <c r="AF208" s="94"/>
      <c r="AG208" s="94"/>
      <c r="AH208" s="94"/>
      <c r="AI208" s="94"/>
      <c r="AJ208" s="94"/>
      <c r="AK208" s="94"/>
      <c r="AL208" s="94"/>
      <c r="AM208" s="94"/>
      <c r="AN208" s="94"/>
      <c r="AO208" s="94"/>
      <c r="AP208" s="94"/>
      <c r="AQ208" s="94"/>
      <c r="AR208" s="94"/>
      <c r="AS208" s="94"/>
      <c r="AT208" s="94"/>
      <c r="AU208" s="94"/>
      <c r="AV208" s="94"/>
    </row>
    <row r="209" spans="1:48" ht="12" customHeight="1" x14ac:dyDescent="0.25">
      <c r="A209" s="94"/>
      <c r="B209" s="94"/>
      <c r="C209" s="94"/>
      <c r="D209" s="94"/>
      <c r="E209" s="94"/>
      <c r="F209" s="94"/>
      <c r="G209" s="94"/>
      <c r="H209" s="94"/>
      <c r="I209" s="94"/>
      <c r="J209" s="94"/>
      <c r="K209" s="94"/>
      <c r="L209" s="94"/>
      <c r="M209" s="94"/>
      <c r="N209" s="94"/>
      <c r="O209" s="94"/>
      <c r="P209" s="94"/>
      <c r="Q209" s="94"/>
      <c r="R209" s="94"/>
      <c r="S209" s="94"/>
      <c r="T209" s="94"/>
      <c r="U209" s="94"/>
      <c r="V209" s="94"/>
      <c r="W209" s="94"/>
      <c r="X209" s="94"/>
      <c r="Y209" s="94"/>
      <c r="Z209" s="94"/>
      <c r="AA209" s="94"/>
      <c r="AB209" s="94"/>
      <c r="AC209" s="94"/>
      <c r="AD209" s="94"/>
      <c r="AE209" s="94"/>
      <c r="AF209" s="94"/>
      <c r="AG209" s="94"/>
      <c r="AH209" s="94"/>
      <c r="AI209" s="94"/>
      <c r="AJ209" s="94"/>
      <c r="AK209" s="94"/>
      <c r="AL209" s="94"/>
      <c r="AM209" s="94"/>
      <c r="AN209" s="94"/>
      <c r="AO209" s="94"/>
      <c r="AP209" s="94"/>
      <c r="AQ209" s="94"/>
      <c r="AR209" s="94"/>
      <c r="AS209" s="94"/>
      <c r="AT209" s="94"/>
      <c r="AU209" s="94"/>
      <c r="AV209" s="94"/>
    </row>
    <row r="210" spans="1:48" ht="12" customHeight="1" x14ac:dyDescent="0.25">
      <c r="A210" s="94"/>
      <c r="B210" s="94"/>
      <c r="C210" s="94"/>
      <c r="D210" s="94"/>
      <c r="E210" s="94"/>
      <c r="F210" s="94"/>
      <c r="G210" s="94"/>
      <c r="H210" s="94"/>
      <c r="I210" s="94"/>
      <c r="J210" s="94"/>
      <c r="K210" s="94"/>
      <c r="L210" s="94"/>
      <c r="M210" s="94"/>
      <c r="N210" s="94"/>
      <c r="O210" s="94"/>
      <c r="P210" s="94"/>
      <c r="Q210" s="94"/>
      <c r="R210" s="94"/>
      <c r="S210" s="94"/>
      <c r="T210" s="94"/>
      <c r="U210" s="94"/>
      <c r="V210" s="94"/>
      <c r="W210" s="94"/>
      <c r="X210" s="94"/>
      <c r="Y210" s="94"/>
      <c r="Z210" s="94"/>
      <c r="AA210" s="94"/>
      <c r="AB210" s="94"/>
      <c r="AC210" s="94"/>
      <c r="AD210" s="94"/>
      <c r="AE210" s="94"/>
      <c r="AF210" s="94"/>
      <c r="AG210" s="94"/>
      <c r="AH210" s="94"/>
      <c r="AI210" s="94"/>
      <c r="AJ210" s="94"/>
      <c r="AK210" s="94"/>
      <c r="AL210" s="94"/>
      <c r="AM210" s="94"/>
      <c r="AN210" s="94"/>
      <c r="AO210" s="94"/>
      <c r="AP210" s="94"/>
      <c r="AQ210" s="94"/>
      <c r="AR210" s="94"/>
      <c r="AS210" s="94"/>
      <c r="AT210" s="94"/>
      <c r="AU210" s="94"/>
      <c r="AV210" s="94"/>
    </row>
    <row r="211" spans="1:48" ht="12" customHeight="1" x14ac:dyDescent="0.25">
      <c r="A211" s="94"/>
      <c r="B211" s="94"/>
      <c r="C211" s="94"/>
      <c r="D211" s="94"/>
      <c r="E211" s="94"/>
      <c r="F211" s="94"/>
      <c r="G211" s="94"/>
      <c r="H211" s="94"/>
      <c r="I211" s="94"/>
      <c r="J211" s="94"/>
      <c r="K211" s="94"/>
      <c r="L211" s="94"/>
      <c r="M211" s="94"/>
      <c r="N211" s="94"/>
      <c r="O211" s="94"/>
      <c r="P211" s="94"/>
      <c r="Q211" s="94"/>
      <c r="R211" s="94"/>
      <c r="S211" s="94"/>
      <c r="T211" s="94"/>
      <c r="U211" s="94"/>
      <c r="V211" s="94"/>
      <c r="W211" s="94"/>
      <c r="X211" s="94"/>
      <c r="Y211" s="94"/>
      <c r="Z211" s="94"/>
      <c r="AA211" s="94"/>
      <c r="AB211" s="94"/>
      <c r="AC211" s="94"/>
      <c r="AD211" s="94"/>
      <c r="AE211" s="94"/>
      <c r="AF211" s="94"/>
      <c r="AG211" s="94"/>
      <c r="AH211" s="94"/>
      <c r="AI211" s="94"/>
      <c r="AJ211" s="94"/>
      <c r="AK211" s="94"/>
      <c r="AL211" s="94"/>
      <c r="AM211" s="94"/>
      <c r="AN211" s="94"/>
      <c r="AO211" s="94"/>
      <c r="AP211" s="94"/>
      <c r="AQ211" s="94"/>
      <c r="AR211" s="94"/>
      <c r="AS211" s="94"/>
      <c r="AT211" s="94"/>
      <c r="AU211" s="94"/>
      <c r="AV211" s="94"/>
    </row>
    <row r="212" spans="1:48" ht="12" customHeight="1" x14ac:dyDescent="0.25">
      <c r="A212" s="94"/>
      <c r="B212" s="94"/>
      <c r="C212" s="94"/>
      <c r="D212" s="94"/>
      <c r="E212" s="94"/>
      <c r="F212" s="94"/>
      <c r="G212" s="94"/>
      <c r="H212" s="94"/>
      <c r="I212" s="94"/>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row>
    <row r="213" spans="1:48" ht="12" customHeight="1" x14ac:dyDescent="0.25">
      <c r="A213" s="94"/>
      <c r="B213" s="94"/>
      <c r="C213" s="94"/>
      <c r="D213" s="94"/>
      <c r="E213" s="94"/>
      <c r="F213" s="94"/>
      <c r="G213" s="94"/>
      <c r="H213" s="94"/>
      <c r="I213" s="94"/>
      <c r="J213" s="94"/>
      <c r="K213" s="94"/>
      <c r="L213" s="94"/>
      <c r="M213" s="94"/>
      <c r="N213" s="94"/>
      <c r="O213" s="94"/>
      <c r="P213" s="94"/>
      <c r="Q213" s="94"/>
      <c r="R213" s="94"/>
      <c r="S213" s="94"/>
      <c r="T213" s="94"/>
      <c r="U213" s="94"/>
      <c r="V213" s="94"/>
      <c r="W213" s="94"/>
      <c r="X213" s="94"/>
      <c r="Y213" s="94"/>
      <c r="Z213" s="94"/>
      <c r="AA213" s="94"/>
      <c r="AB213" s="94"/>
      <c r="AC213" s="94"/>
      <c r="AD213" s="94"/>
      <c r="AE213" s="94"/>
      <c r="AF213" s="94"/>
      <c r="AG213" s="94"/>
      <c r="AH213" s="94"/>
      <c r="AI213" s="94"/>
      <c r="AJ213" s="94"/>
      <c r="AK213" s="94"/>
      <c r="AL213" s="94"/>
      <c r="AM213" s="94"/>
      <c r="AN213" s="94"/>
      <c r="AO213" s="94"/>
      <c r="AP213" s="94"/>
      <c r="AQ213" s="94"/>
      <c r="AR213" s="94"/>
      <c r="AS213" s="94"/>
      <c r="AT213" s="94"/>
      <c r="AU213" s="94"/>
      <c r="AV213" s="94"/>
    </row>
    <row r="214" spans="1:48" ht="12" customHeight="1" x14ac:dyDescent="0.25">
      <c r="A214" s="94"/>
      <c r="B214" s="94"/>
      <c r="C214" s="94"/>
      <c r="D214" s="94"/>
      <c r="E214" s="94"/>
      <c r="F214" s="94"/>
      <c r="G214" s="94"/>
      <c r="H214" s="94"/>
      <c r="I214" s="94"/>
      <c r="J214" s="94"/>
      <c r="K214" s="94"/>
      <c r="L214" s="94"/>
      <c r="M214" s="94"/>
      <c r="N214" s="94"/>
      <c r="O214" s="94"/>
      <c r="P214" s="94"/>
      <c r="Q214" s="94"/>
      <c r="R214" s="94"/>
      <c r="S214" s="94"/>
      <c r="T214" s="94"/>
      <c r="U214" s="94"/>
      <c r="V214" s="94"/>
      <c r="W214" s="94"/>
      <c r="X214" s="94"/>
      <c r="Y214" s="94"/>
      <c r="Z214" s="94"/>
      <c r="AA214" s="94"/>
      <c r="AB214" s="94"/>
      <c r="AC214" s="94"/>
      <c r="AD214" s="94"/>
      <c r="AE214" s="94"/>
      <c r="AF214" s="94"/>
      <c r="AG214" s="94"/>
      <c r="AH214" s="94"/>
      <c r="AI214" s="94"/>
      <c r="AJ214" s="94"/>
      <c r="AK214" s="94"/>
      <c r="AL214" s="94"/>
      <c r="AM214" s="94"/>
      <c r="AN214" s="94"/>
      <c r="AO214" s="94"/>
      <c r="AP214" s="94"/>
      <c r="AQ214" s="94"/>
      <c r="AR214" s="94"/>
      <c r="AS214" s="94"/>
      <c r="AT214" s="94"/>
      <c r="AU214" s="94"/>
      <c r="AV214" s="94"/>
    </row>
    <row r="215" spans="1:48" ht="12" customHeight="1" x14ac:dyDescent="0.25">
      <c r="A215" s="94"/>
      <c r="B215" s="94"/>
      <c r="C215" s="94"/>
      <c r="D215" s="94"/>
      <c r="E215" s="94"/>
      <c r="F215" s="94"/>
      <c r="G215" s="94"/>
      <c r="H215" s="94"/>
      <c r="I215" s="94"/>
      <c r="J215" s="94"/>
      <c r="K215" s="94"/>
      <c r="L215" s="94"/>
      <c r="M215" s="94"/>
      <c r="N215" s="94"/>
      <c r="O215" s="94"/>
      <c r="P215" s="94"/>
      <c r="Q215" s="94"/>
      <c r="R215" s="94"/>
      <c r="S215" s="94"/>
      <c r="T215" s="94"/>
      <c r="U215" s="94"/>
      <c r="V215" s="94"/>
      <c r="W215" s="94"/>
      <c r="X215" s="94"/>
      <c r="Y215" s="94"/>
      <c r="Z215" s="94"/>
      <c r="AA215" s="94"/>
      <c r="AB215" s="94"/>
      <c r="AC215" s="94"/>
      <c r="AD215" s="94"/>
      <c r="AE215" s="94"/>
      <c r="AF215" s="94"/>
      <c r="AG215" s="94"/>
      <c r="AH215" s="94"/>
      <c r="AI215" s="94"/>
      <c r="AJ215" s="94"/>
      <c r="AK215" s="94"/>
      <c r="AL215" s="94"/>
      <c r="AM215" s="94"/>
      <c r="AN215" s="94"/>
      <c r="AO215" s="94"/>
      <c r="AP215" s="94"/>
      <c r="AQ215" s="94"/>
      <c r="AR215" s="94"/>
      <c r="AS215" s="94"/>
      <c r="AT215" s="94"/>
      <c r="AU215" s="94"/>
      <c r="AV215" s="94"/>
    </row>
    <row r="216" spans="1:48" ht="12" customHeight="1" x14ac:dyDescent="0.25">
      <c r="A216" s="94"/>
      <c r="B216" s="94"/>
      <c r="C216" s="94"/>
      <c r="D216" s="94"/>
      <c r="E216" s="94"/>
      <c r="F216" s="94"/>
      <c r="G216" s="94"/>
      <c r="H216" s="94"/>
      <c r="I216" s="94"/>
      <c r="J216" s="94"/>
      <c r="K216" s="94"/>
      <c r="L216" s="94"/>
      <c r="M216" s="94"/>
      <c r="N216" s="94"/>
      <c r="O216" s="94"/>
      <c r="P216" s="94"/>
      <c r="Q216" s="94"/>
      <c r="R216" s="94"/>
      <c r="S216" s="94"/>
      <c r="T216" s="94"/>
      <c r="U216" s="94"/>
      <c r="V216" s="94"/>
      <c r="W216" s="94"/>
      <c r="X216" s="94"/>
      <c r="Y216" s="94"/>
      <c r="Z216" s="94"/>
      <c r="AA216" s="94"/>
      <c r="AB216" s="94"/>
      <c r="AC216" s="94"/>
      <c r="AD216" s="94"/>
      <c r="AE216" s="94"/>
      <c r="AF216" s="94"/>
      <c r="AG216" s="94"/>
      <c r="AH216" s="94"/>
      <c r="AI216" s="94"/>
      <c r="AJ216" s="94"/>
      <c r="AK216" s="94"/>
      <c r="AL216" s="94"/>
      <c r="AM216" s="94"/>
      <c r="AN216" s="94"/>
      <c r="AO216" s="94"/>
      <c r="AP216" s="94"/>
      <c r="AQ216" s="94"/>
      <c r="AR216" s="94"/>
      <c r="AS216" s="94"/>
      <c r="AT216" s="94"/>
      <c r="AU216" s="94"/>
      <c r="AV216" s="94"/>
    </row>
    <row r="217" spans="1:48" ht="12" customHeight="1" x14ac:dyDescent="0.25">
      <c r="A217" s="94"/>
      <c r="B217" s="94"/>
      <c r="C217" s="94"/>
      <c r="D217" s="94"/>
      <c r="E217" s="94"/>
      <c r="F217" s="94"/>
      <c r="G217" s="94"/>
      <c r="H217" s="94"/>
      <c r="I217" s="94"/>
      <c r="J217" s="94"/>
      <c r="K217" s="94"/>
      <c r="L217" s="94"/>
      <c r="M217" s="94"/>
      <c r="N217" s="94"/>
      <c r="O217" s="94"/>
      <c r="P217" s="94"/>
      <c r="Q217" s="94"/>
      <c r="R217" s="94"/>
      <c r="S217" s="94"/>
      <c r="T217" s="94"/>
      <c r="U217" s="94"/>
      <c r="V217" s="94"/>
      <c r="W217" s="94"/>
      <c r="X217" s="94"/>
      <c r="Y217" s="94"/>
      <c r="Z217" s="94"/>
      <c r="AA217" s="94"/>
      <c r="AB217" s="94"/>
      <c r="AC217" s="94"/>
      <c r="AD217" s="94"/>
      <c r="AE217" s="94"/>
      <c r="AF217" s="94"/>
      <c r="AG217" s="94"/>
      <c r="AH217" s="94"/>
      <c r="AI217" s="94"/>
      <c r="AJ217" s="94"/>
      <c r="AK217" s="94"/>
      <c r="AL217" s="94"/>
      <c r="AM217" s="94"/>
      <c r="AN217" s="94"/>
      <c r="AO217" s="94"/>
      <c r="AP217" s="94"/>
      <c r="AQ217" s="94"/>
      <c r="AR217" s="94"/>
      <c r="AS217" s="94"/>
      <c r="AT217" s="94"/>
      <c r="AU217" s="94"/>
      <c r="AV217" s="94"/>
    </row>
    <row r="218" spans="1:48" ht="12" customHeight="1" x14ac:dyDescent="0.25">
      <c r="A218" s="94"/>
      <c r="B218" s="94"/>
      <c r="C218" s="94"/>
      <c r="D218" s="94"/>
      <c r="E218" s="94"/>
      <c r="F218" s="94"/>
      <c r="G218" s="94"/>
      <c r="H218" s="94"/>
      <c r="I218" s="94"/>
      <c r="J218" s="94"/>
      <c r="K218" s="94"/>
      <c r="L218" s="94"/>
      <c r="M218" s="94"/>
      <c r="N218" s="94"/>
      <c r="O218" s="94"/>
      <c r="P218" s="94"/>
      <c r="Q218" s="94"/>
      <c r="R218" s="94"/>
      <c r="S218" s="94"/>
      <c r="T218" s="94"/>
      <c r="U218" s="94"/>
      <c r="V218" s="94"/>
      <c r="W218" s="94"/>
      <c r="X218" s="94"/>
      <c r="Y218" s="94"/>
      <c r="Z218" s="94"/>
      <c r="AA218" s="94"/>
      <c r="AB218" s="94"/>
      <c r="AC218" s="94"/>
      <c r="AD218" s="94"/>
      <c r="AE218" s="94"/>
      <c r="AF218" s="94"/>
      <c r="AG218" s="94"/>
      <c r="AH218" s="94"/>
      <c r="AI218" s="94"/>
      <c r="AJ218" s="94"/>
      <c r="AK218" s="94"/>
      <c r="AL218" s="94"/>
      <c r="AM218" s="94"/>
      <c r="AN218" s="94"/>
      <c r="AO218" s="94"/>
      <c r="AP218" s="94"/>
      <c r="AQ218" s="94"/>
      <c r="AR218" s="94"/>
      <c r="AS218" s="94"/>
      <c r="AT218" s="94"/>
      <c r="AU218" s="94"/>
      <c r="AV218" s="94"/>
    </row>
    <row r="219" spans="1:48" ht="12" customHeight="1" x14ac:dyDescent="0.25">
      <c r="A219" s="94"/>
      <c r="B219" s="94"/>
      <c r="C219" s="94"/>
      <c r="D219" s="94"/>
      <c r="E219" s="94"/>
      <c r="F219" s="94"/>
      <c r="G219" s="94"/>
      <c r="H219" s="94"/>
      <c r="I219" s="94"/>
      <c r="J219" s="94"/>
      <c r="K219" s="94"/>
      <c r="L219" s="94"/>
      <c r="M219" s="94"/>
      <c r="N219" s="94"/>
      <c r="O219" s="94"/>
      <c r="P219" s="94"/>
      <c r="Q219" s="94"/>
      <c r="R219" s="94"/>
      <c r="S219" s="94"/>
      <c r="T219" s="94"/>
      <c r="U219" s="94"/>
      <c r="V219" s="94"/>
      <c r="W219" s="94"/>
      <c r="X219" s="94"/>
      <c r="Y219" s="94"/>
      <c r="Z219" s="94"/>
      <c r="AA219" s="94"/>
      <c r="AB219" s="94"/>
      <c r="AC219" s="94"/>
      <c r="AD219" s="94"/>
      <c r="AE219" s="94"/>
      <c r="AF219" s="94"/>
      <c r="AG219" s="94"/>
      <c r="AH219" s="94"/>
      <c r="AI219" s="94"/>
      <c r="AJ219" s="94"/>
      <c r="AK219" s="94"/>
      <c r="AL219" s="94"/>
      <c r="AM219" s="94"/>
      <c r="AN219" s="94"/>
      <c r="AO219" s="94"/>
      <c r="AP219" s="94"/>
      <c r="AQ219" s="94"/>
      <c r="AR219" s="94"/>
      <c r="AS219" s="94"/>
      <c r="AT219" s="94"/>
      <c r="AU219" s="94"/>
      <c r="AV219" s="94"/>
    </row>
    <row r="220" spans="1:48" ht="12" customHeight="1" x14ac:dyDescent="0.25">
      <c r="A220" s="94"/>
      <c r="B220" s="94"/>
      <c r="C220" s="94"/>
      <c r="D220" s="94"/>
      <c r="E220" s="94"/>
      <c r="F220" s="94"/>
      <c r="G220" s="94"/>
      <c r="H220" s="94"/>
      <c r="I220" s="94"/>
      <c r="J220" s="94"/>
      <c r="K220" s="94"/>
      <c r="L220" s="94"/>
      <c r="M220" s="94"/>
      <c r="N220" s="94"/>
      <c r="O220" s="94"/>
      <c r="P220" s="94"/>
      <c r="Q220" s="94"/>
      <c r="R220" s="94"/>
      <c r="S220" s="94"/>
      <c r="T220" s="94"/>
      <c r="U220" s="94"/>
      <c r="V220" s="94"/>
      <c r="W220" s="94"/>
      <c r="X220" s="94"/>
      <c r="Y220" s="94"/>
      <c r="Z220" s="94"/>
      <c r="AA220" s="94"/>
      <c r="AB220" s="94"/>
      <c r="AC220" s="94"/>
      <c r="AD220" s="94"/>
      <c r="AE220" s="94"/>
      <c r="AF220" s="94"/>
      <c r="AG220" s="94"/>
      <c r="AH220" s="94"/>
      <c r="AI220" s="94"/>
      <c r="AJ220" s="94"/>
      <c r="AK220" s="94"/>
      <c r="AL220" s="94"/>
      <c r="AM220" s="94"/>
      <c r="AN220" s="94"/>
      <c r="AO220" s="94"/>
      <c r="AP220" s="94"/>
      <c r="AQ220" s="94"/>
      <c r="AR220" s="94"/>
      <c r="AS220" s="94"/>
      <c r="AT220" s="94"/>
      <c r="AU220" s="94"/>
      <c r="AV220" s="94"/>
    </row>
    <row r="221" spans="1:48" ht="12" customHeight="1" x14ac:dyDescent="0.25">
      <c r="A221" s="94"/>
      <c r="B221" s="94"/>
      <c r="C221" s="94"/>
      <c r="D221" s="94"/>
      <c r="E221" s="94"/>
      <c r="F221" s="94"/>
      <c r="G221" s="94"/>
      <c r="H221" s="94"/>
      <c r="I221" s="94"/>
      <c r="J221" s="94"/>
      <c r="K221" s="94"/>
      <c r="L221" s="94"/>
      <c r="M221" s="94"/>
      <c r="N221" s="94"/>
      <c r="O221" s="94"/>
      <c r="P221" s="94"/>
      <c r="Q221" s="94"/>
      <c r="R221" s="94"/>
      <c r="S221" s="94"/>
      <c r="T221" s="94"/>
      <c r="U221" s="94"/>
      <c r="V221" s="94"/>
      <c r="W221" s="94"/>
      <c r="X221" s="94"/>
      <c r="Y221" s="94"/>
      <c r="Z221" s="94"/>
      <c r="AA221" s="94"/>
      <c r="AB221" s="94"/>
      <c r="AC221" s="94"/>
      <c r="AD221" s="94"/>
      <c r="AE221" s="94"/>
      <c r="AF221" s="94"/>
      <c r="AG221" s="94"/>
      <c r="AH221" s="94"/>
      <c r="AI221" s="94"/>
      <c r="AJ221" s="94"/>
      <c r="AK221" s="94"/>
      <c r="AL221" s="94"/>
      <c r="AM221" s="94"/>
      <c r="AN221" s="94"/>
      <c r="AO221" s="94"/>
      <c r="AP221" s="94"/>
      <c r="AQ221" s="94"/>
      <c r="AR221" s="94"/>
      <c r="AS221" s="94"/>
      <c r="AT221" s="94"/>
      <c r="AU221" s="94"/>
      <c r="AV221" s="94"/>
    </row>
    <row r="222" spans="1:48" ht="12" customHeight="1" x14ac:dyDescent="0.25">
      <c r="A222" s="94"/>
      <c r="B222" s="94"/>
      <c r="C222" s="94"/>
      <c r="D222" s="94"/>
      <c r="E222" s="94"/>
      <c r="F222" s="94"/>
      <c r="G222" s="94"/>
      <c r="H222" s="94"/>
      <c r="I222" s="94"/>
      <c r="J222" s="94"/>
      <c r="K222" s="94"/>
      <c r="L222" s="94"/>
      <c r="M222" s="94"/>
      <c r="N222" s="94"/>
      <c r="O222" s="94"/>
      <c r="P222" s="94"/>
      <c r="Q222" s="94"/>
      <c r="R222" s="94"/>
      <c r="S222" s="94"/>
      <c r="T222" s="94"/>
      <c r="U222" s="94"/>
      <c r="V222" s="94"/>
      <c r="W222" s="94"/>
      <c r="X222" s="94"/>
      <c r="Y222" s="94"/>
      <c r="Z222" s="94"/>
      <c r="AA222" s="94"/>
      <c r="AB222" s="94"/>
      <c r="AC222" s="94"/>
      <c r="AD222" s="94"/>
      <c r="AE222" s="94"/>
      <c r="AF222" s="94"/>
      <c r="AG222" s="94"/>
      <c r="AH222" s="94"/>
      <c r="AI222" s="94"/>
      <c r="AJ222" s="94"/>
      <c r="AK222" s="94"/>
      <c r="AL222" s="94"/>
      <c r="AM222" s="94"/>
      <c r="AN222" s="94"/>
      <c r="AO222" s="94"/>
      <c r="AP222" s="94"/>
      <c r="AQ222" s="94"/>
      <c r="AR222" s="94"/>
      <c r="AS222" s="94"/>
      <c r="AT222" s="94"/>
      <c r="AU222" s="94"/>
      <c r="AV222" s="94"/>
    </row>
    <row r="223" spans="1:48" ht="12" customHeight="1" x14ac:dyDescent="0.25">
      <c r="A223" s="94"/>
      <c r="B223" s="94"/>
      <c r="C223" s="94"/>
      <c r="D223" s="94"/>
      <c r="E223" s="94"/>
      <c r="F223" s="94"/>
      <c r="G223" s="94"/>
      <c r="H223" s="94"/>
      <c r="I223" s="94"/>
      <c r="J223" s="94"/>
      <c r="K223" s="94"/>
      <c r="L223" s="94"/>
      <c r="M223" s="94"/>
      <c r="N223" s="94"/>
      <c r="O223" s="94"/>
      <c r="P223" s="94"/>
      <c r="Q223" s="94"/>
      <c r="R223" s="94"/>
      <c r="S223" s="94"/>
      <c r="T223" s="94"/>
      <c r="U223" s="94"/>
      <c r="V223" s="94"/>
      <c r="W223" s="94"/>
      <c r="X223" s="94"/>
      <c r="Y223" s="94"/>
      <c r="Z223" s="94"/>
      <c r="AA223" s="94"/>
      <c r="AB223" s="94"/>
      <c r="AC223" s="94"/>
      <c r="AD223" s="94"/>
      <c r="AE223" s="94"/>
      <c r="AF223" s="94"/>
      <c r="AG223" s="94"/>
      <c r="AH223" s="94"/>
      <c r="AI223" s="94"/>
      <c r="AJ223" s="94"/>
      <c r="AK223" s="94"/>
      <c r="AL223" s="94"/>
      <c r="AM223" s="94"/>
      <c r="AN223" s="94"/>
      <c r="AO223" s="94"/>
      <c r="AP223" s="94"/>
      <c r="AQ223" s="94"/>
      <c r="AR223" s="94"/>
      <c r="AS223" s="94"/>
      <c r="AT223" s="94"/>
      <c r="AU223" s="94"/>
      <c r="AV223" s="94"/>
    </row>
    <row r="224" spans="1:48" ht="12" customHeight="1" x14ac:dyDescent="0.25">
      <c r="A224" s="94"/>
      <c r="B224" s="94"/>
      <c r="C224" s="94"/>
      <c r="D224" s="94"/>
      <c r="E224" s="94"/>
      <c r="F224" s="94"/>
      <c r="G224" s="94"/>
      <c r="H224" s="94"/>
      <c r="I224" s="94"/>
      <c r="J224" s="94"/>
      <c r="K224" s="94"/>
      <c r="L224" s="94"/>
      <c r="M224" s="94"/>
      <c r="N224" s="94"/>
      <c r="O224" s="94"/>
      <c r="P224" s="94"/>
      <c r="Q224" s="94"/>
      <c r="R224" s="94"/>
      <c r="S224" s="94"/>
      <c r="T224" s="94"/>
      <c r="U224" s="94"/>
      <c r="V224" s="94"/>
      <c r="W224" s="94"/>
      <c r="X224" s="94"/>
      <c r="Y224" s="94"/>
      <c r="Z224" s="94"/>
      <c r="AA224" s="94"/>
      <c r="AB224" s="94"/>
      <c r="AC224" s="94"/>
      <c r="AD224" s="94"/>
      <c r="AE224" s="94"/>
      <c r="AF224" s="94"/>
      <c r="AG224" s="94"/>
      <c r="AH224" s="94"/>
      <c r="AI224" s="94"/>
      <c r="AJ224" s="94"/>
      <c r="AK224" s="94"/>
      <c r="AL224" s="94"/>
      <c r="AM224" s="94"/>
      <c r="AN224" s="94"/>
      <c r="AO224" s="94"/>
      <c r="AP224" s="94"/>
      <c r="AQ224" s="94"/>
      <c r="AR224" s="94"/>
      <c r="AS224" s="94"/>
      <c r="AT224" s="94"/>
      <c r="AU224" s="94"/>
      <c r="AV224" s="94"/>
    </row>
    <row r="225" spans="1:48" ht="12" customHeight="1" x14ac:dyDescent="0.25">
      <c r="A225" s="94"/>
      <c r="B225" s="94"/>
      <c r="C225" s="94"/>
      <c r="D225" s="94"/>
      <c r="E225" s="94"/>
      <c r="F225" s="94"/>
      <c r="G225" s="94"/>
      <c r="H225" s="94"/>
      <c r="I225" s="94"/>
      <c r="J225" s="94"/>
      <c r="K225" s="94"/>
      <c r="L225" s="94"/>
      <c r="M225" s="94"/>
      <c r="N225" s="94"/>
      <c r="O225" s="94"/>
      <c r="P225" s="94"/>
      <c r="Q225" s="94"/>
      <c r="R225" s="94"/>
      <c r="S225" s="94"/>
      <c r="T225" s="94"/>
      <c r="U225" s="94"/>
      <c r="V225" s="94"/>
      <c r="W225" s="94"/>
      <c r="X225" s="94"/>
      <c r="Y225" s="94"/>
      <c r="Z225" s="94"/>
      <c r="AA225" s="94"/>
      <c r="AB225" s="94"/>
      <c r="AC225" s="94"/>
      <c r="AD225" s="94"/>
      <c r="AE225" s="94"/>
      <c r="AF225" s="94"/>
      <c r="AG225" s="94"/>
      <c r="AH225" s="94"/>
      <c r="AI225" s="94"/>
      <c r="AJ225" s="94"/>
      <c r="AK225" s="94"/>
      <c r="AL225" s="94"/>
      <c r="AM225" s="94"/>
      <c r="AN225" s="94"/>
      <c r="AO225" s="94"/>
      <c r="AP225" s="94"/>
      <c r="AQ225" s="94"/>
      <c r="AR225" s="94"/>
      <c r="AS225" s="94"/>
      <c r="AT225" s="94"/>
      <c r="AU225" s="94"/>
      <c r="AV225" s="94"/>
    </row>
    <row r="226" spans="1:48" ht="12" customHeight="1" x14ac:dyDescent="0.25">
      <c r="A226" s="94"/>
      <c r="B226" s="94"/>
      <c r="C226" s="94"/>
      <c r="D226" s="94"/>
      <c r="E226" s="94"/>
      <c r="F226" s="94"/>
      <c r="G226" s="94"/>
      <c r="H226" s="94"/>
      <c r="I226" s="94"/>
      <c r="J226" s="94"/>
      <c r="K226" s="94"/>
      <c r="L226" s="94"/>
      <c r="M226" s="94"/>
      <c r="N226" s="94"/>
      <c r="O226" s="94"/>
      <c r="P226" s="94"/>
      <c r="Q226" s="94"/>
      <c r="R226" s="94"/>
      <c r="S226" s="94"/>
      <c r="T226" s="94"/>
      <c r="U226" s="94"/>
      <c r="V226" s="94"/>
      <c r="W226" s="94"/>
      <c r="X226" s="94"/>
      <c r="Y226" s="94"/>
      <c r="Z226" s="94"/>
      <c r="AA226" s="94"/>
      <c r="AB226" s="94"/>
      <c r="AC226" s="94"/>
      <c r="AD226" s="94"/>
      <c r="AE226" s="94"/>
      <c r="AF226" s="94"/>
      <c r="AG226" s="94"/>
      <c r="AH226" s="94"/>
      <c r="AI226" s="94"/>
      <c r="AJ226" s="94"/>
      <c r="AK226" s="94"/>
      <c r="AL226" s="94"/>
      <c r="AM226" s="94"/>
      <c r="AN226" s="94"/>
      <c r="AO226" s="94"/>
      <c r="AP226" s="94"/>
      <c r="AQ226" s="94"/>
      <c r="AR226" s="94"/>
      <c r="AS226" s="94"/>
      <c r="AT226" s="94"/>
      <c r="AU226" s="94"/>
      <c r="AV226" s="94"/>
    </row>
    <row r="227" spans="1:48" ht="12" customHeight="1" x14ac:dyDescent="0.25">
      <c r="A227" s="94"/>
      <c r="B227" s="94"/>
      <c r="C227" s="94"/>
      <c r="D227" s="94"/>
      <c r="E227" s="94"/>
      <c r="F227" s="94"/>
      <c r="G227" s="94"/>
      <c r="H227" s="94"/>
      <c r="I227" s="94"/>
      <c r="J227" s="94"/>
      <c r="K227" s="94"/>
      <c r="L227" s="94"/>
      <c r="M227" s="94"/>
      <c r="N227" s="94"/>
      <c r="O227" s="94"/>
      <c r="P227" s="94"/>
      <c r="Q227" s="94"/>
      <c r="R227" s="94"/>
      <c r="S227" s="94"/>
      <c r="T227" s="94"/>
      <c r="U227" s="94"/>
      <c r="V227" s="94"/>
      <c r="W227" s="94"/>
      <c r="X227" s="94"/>
      <c r="Y227" s="94"/>
      <c r="Z227" s="94"/>
      <c r="AA227" s="94"/>
      <c r="AB227" s="94"/>
      <c r="AC227" s="94"/>
      <c r="AD227" s="94"/>
      <c r="AE227" s="94"/>
      <c r="AF227" s="94"/>
      <c r="AG227" s="94"/>
      <c r="AH227" s="94"/>
      <c r="AI227" s="94"/>
      <c r="AJ227" s="94"/>
      <c r="AK227" s="94"/>
      <c r="AL227" s="94"/>
      <c r="AM227" s="94"/>
      <c r="AN227" s="94"/>
      <c r="AO227" s="94"/>
      <c r="AP227" s="94"/>
      <c r="AQ227" s="94"/>
      <c r="AR227" s="94"/>
      <c r="AS227" s="94"/>
      <c r="AT227" s="94"/>
      <c r="AU227" s="94"/>
      <c r="AV227" s="94"/>
    </row>
    <row r="228" spans="1:48" ht="12" customHeight="1" x14ac:dyDescent="0.25">
      <c r="A228" s="94"/>
      <c r="B228" s="94"/>
      <c r="C228" s="94"/>
      <c r="D228" s="94"/>
      <c r="E228" s="94"/>
      <c r="F228" s="94"/>
      <c r="G228" s="94"/>
      <c r="H228" s="94"/>
      <c r="I228" s="94"/>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row>
    <row r="229" spans="1:48" ht="12" customHeight="1" x14ac:dyDescent="0.25">
      <c r="A229" s="94"/>
      <c r="B229" s="94"/>
      <c r="C229" s="94"/>
      <c r="D229" s="94"/>
      <c r="E229" s="94"/>
      <c r="F229" s="94"/>
      <c r="G229" s="94"/>
      <c r="H229" s="94"/>
      <c r="I229" s="94"/>
      <c r="J229" s="94"/>
      <c r="K229" s="94"/>
      <c r="L229" s="94"/>
      <c r="M229" s="94"/>
      <c r="N229" s="94"/>
      <c r="O229" s="94"/>
      <c r="P229" s="94"/>
      <c r="Q229" s="94"/>
      <c r="R229" s="94"/>
      <c r="S229" s="94"/>
      <c r="T229" s="94"/>
      <c r="U229" s="94"/>
      <c r="V229" s="94"/>
      <c r="W229" s="94"/>
      <c r="X229" s="94"/>
      <c r="Y229" s="94"/>
      <c r="Z229" s="94"/>
      <c r="AA229" s="94"/>
      <c r="AB229" s="94"/>
      <c r="AC229" s="94"/>
      <c r="AD229" s="94"/>
      <c r="AE229" s="94"/>
      <c r="AF229" s="94"/>
      <c r="AG229" s="94"/>
      <c r="AH229" s="94"/>
      <c r="AI229" s="94"/>
      <c r="AJ229" s="94"/>
      <c r="AK229" s="94"/>
      <c r="AL229" s="94"/>
      <c r="AM229" s="94"/>
      <c r="AN229" s="94"/>
      <c r="AO229" s="94"/>
      <c r="AP229" s="94"/>
      <c r="AQ229" s="94"/>
      <c r="AR229" s="94"/>
      <c r="AS229" s="94"/>
      <c r="AT229" s="94"/>
      <c r="AU229" s="94"/>
      <c r="AV229" s="94"/>
    </row>
    <row r="230" spans="1:48" ht="12" customHeight="1" x14ac:dyDescent="0.25">
      <c r="A230" s="94"/>
      <c r="B230" s="94"/>
      <c r="C230" s="94"/>
      <c r="D230" s="94"/>
      <c r="E230" s="94"/>
      <c r="F230" s="94"/>
      <c r="G230" s="94"/>
      <c r="H230" s="94"/>
      <c r="I230" s="94"/>
      <c r="J230" s="94"/>
      <c r="K230" s="94"/>
      <c r="L230" s="94"/>
      <c r="M230" s="94"/>
      <c r="N230" s="94"/>
      <c r="O230" s="94"/>
      <c r="P230" s="94"/>
      <c r="Q230" s="94"/>
      <c r="R230" s="94"/>
      <c r="S230" s="94"/>
      <c r="T230" s="94"/>
      <c r="U230" s="94"/>
      <c r="V230" s="94"/>
      <c r="W230" s="94"/>
      <c r="X230" s="94"/>
      <c r="Y230" s="94"/>
      <c r="Z230" s="94"/>
      <c r="AA230" s="94"/>
      <c r="AB230" s="94"/>
      <c r="AC230" s="94"/>
      <c r="AD230" s="94"/>
      <c r="AE230" s="94"/>
      <c r="AF230" s="94"/>
      <c r="AG230" s="94"/>
      <c r="AH230" s="94"/>
      <c r="AI230" s="94"/>
      <c r="AJ230" s="94"/>
      <c r="AK230" s="94"/>
      <c r="AL230" s="94"/>
      <c r="AM230" s="94"/>
      <c r="AN230" s="94"/>
      <c r="AO230" s="94"/>
      <c r="AP230" s="94"/>
      <c r="AQ230" s="94"/>
      <c r="AR230" s="94"/>
      <c r="AS230" s="94"/>
      <c r="AT230" s="94"/>
      <c r="AU230" s="94"/>
      <c r="AV230" s="94"/>
    </row>
    <row r="231" spans="1:48" ht="12" customHeight="1" x14ac:dyDescent="0.25">
      <c r="A231" s="94"/>
      <c r="B231" s="94"/>
      <c r="C231" s="94"/>
      <c r="D231" s="94"/>
      <c r="E231" s="94"/>
      <c r="F231" s="94"/>
      <c r="G231" s="94"/>
      <c r="H231" s="94"/>
      <c r="I231" s="94"/>
      <c r="J231" s="94"/>
      <c r="K231" s="94"/>
      <c r="L231" s="94"/>
      <c r="M231" s="94"/>
      <c r="N231" s="94"/>
      <c r="O231" s="94"/>
      <c r="P231" s="94"/>
      <c r="Q231" s="94"/>
      <c r="R231" s="94"/>
      <c r="S231" s="94"/>
      <c r="T231" s="94"/>
      <c r="U231" s="94"/>
      <c r="V231" s="94"/>
      <c r="W231" s="94"/>
      <c r="X231" s="94"/>
      <c r="Y231" s="94"/>
      <c r="Z231" s="94"/>
      <c r="AA231" s="94"/>
      <c r="AB231" s="94"/>
      <c r="AC231" s="94"/>
      <c r="AD231" s="94"/>
      <c r="AE231" s="94"/>
      <c r="AF231" s="94"/>
      <c r="AG231" s="94"/>
      <c r="AH231" s="94"/>
      <c r="AI231" s="94"/>
      <c r="AJ231" s="94"/>
      <c r="AK231" s="94"/>
      <c r="AL231" s="94"/>
      <c r="AM231" s="94"/>
      <c r="AN231" s="94"/>
      <c r="AO231" s="94"/>
      <c r="AP231" s="94"/>
      <c r="AQ231" s="94"/>
      <c r="AR231" s="94"/>
      <c r="AS231" s="94"/>
      <c r="AT231" s="94"/>
      <c r="AU231" s="94"/>
      <c r="AV231" s="94"/>
    </row>
    <row r="232" spans="1:48" ht="12" customHeight="1" x14ac:dyDescent="0.25">
      <c r="A232" s="94"/>
      <c r="B232" s="94"/>
      <c r="C232" s="94"/>
      <c r="D232" s="94"/>
      <c r="E232" s="94"/>
      <c r="F232" s="94"/>
      <c r="G232" s="94"/>
      <c r="H232" s="94"/>
      <c r="I232" s="94"/>
      <c r="J232" s="94"/>
      <c r="K232" s="94"/>
      <c r="L232" s="94"/>
      <c r="M232" s="94"/>
      <c r="N232" s="94"/>
      <c r="O232" s="94"/>
      <c r="P232" s="94"/>
      <c r="Q232" s="94"/>
      <c r="R232" s="94"/>
      <c r="S232" s="94"/>
      <c r="T232" s="94"/>
      <c r="U232" s="94"/>
      <c r="V232" s="94"/>
      <c r="W232" s="94"/>
      <c r="X232" s="94"/>
      <c r="Y232" s="94"/>
      <c r="Z232" s="94"/>
      <c r="AA232" s="94"/>
      <c r="AB232" s="94"/>
      <c r="AC232" s="94"/>
      <c r="AD232" s="94"/>
      <c r="AE232" s="94"/>
      <c r="AF232" s="94"/>
      <c r="AG232" s="94"/>
      <c r="AH232" s="94"/>
      <c r="AI232" s="94"/>
      <c r="AJ232" s="94"/>
      <c r="AK232" s="94"/>
      <c r="AL232" s="94"/>
      <c r="AM232" s="94"/>
      <c r="AN232" s="94"/>
      <c r="AO232" s="94"/>
      <c r="AP232" s="94"/>
      <c r="AQ232" s="94"/>
      <c r="AR232" s="94"/>
      <c r="AS232" s="94"/>
      <c r="AT232" s="94"/>
      <c r="AU232" s="94"/>
      <c r="AV232" s="94"/>
    </row>
    <row r="233" spans="1:48" ht="12" customHeight="1" x14ac:dyDescent="0.25">
      <c r="A233" s="94"/>
      <c r="B233" s="94"/>
      <c r="C233" s="94"/>
      <c r="D233" s="94"/>
      <c r="E233" s="94"/>
      <c r="F233" s="94"/>
      <c r="G233" s="94"/>
      <c r="H233" s="94"/>
      <c r="I233" s="94"/>
      <c r="J233" s="94"/>
      <c r="K233" s="94"/>
      <c r="L233" s="94"/>
      <c r="M233" s="94"/>
      <c r="N233" s="94"/>
      <c r="O233" s="94"/>
      <c r="P233" s="94"/>
      <c r="Q233" s="94"/>
      <c r="R233" s="94"/>
      <c r="S233" s="94"/>
      <c r="T233" s="94"/>
      <c r="U233" s="94"/>
      <c r="V233" s="94"/>
      <c r="W233" s="94"/>
      <c r="X233" s="94"/>
      <c r="Y233" s="94"/>
      <c r="Z233" s="94"/>
      <c r="AA233" s="94"/>
      <c r="AB233" s="94"/>
      <c r="AC233" s="94"/>
      <c r="AD233" s="94"/>
      <c r="AE233" s="94"/>
      <c r="AF233" s="94"/>
      <c r="AG233" s="94"/>
      <c r="AH233" s="94"/>
      <c r="AI233" s="94"/>
      <c r="AJ233" s="94"/>
      <c r="AK233" s="94"/>
      <c r="AL233" s="94"/>
      <c r="AM233" s="94"/>
      <c r="AN233" s="94"/>
      <c r="AO233" s="94"/>
      <c r="AP233" s="94"/>
      <c r="AQ233" s="94"/>
      <c r="AR233" s="94"/>
      <c r="AS233" s="94"/>
      <c r="AT233" s="94"/>
      <c r="AU233" s="94"/>
      <c r="AV233" s="94"/>
    </row>
    <row r="234" spans="1:48" ht="12" customHeight="1" x14ac:dyDescent="0.25">
      <c r="A234" s="94"/>
      <c r="B234" s="94"/>
      <c r="C234" s="94"/>
      <c r="D234" s="94"/>
      <c r="E234" s="94"/>
      <c r="F234" s="94"/>
      <c r="G234" s="94"/>
      <c r="H234" s="94"/>
      <c r="I234" s="94"/>
      <c r="J234" s="94"/>
      <c r="K234" s="94"/>
      <c r="L234" s="94"/>
      <c r="M234" s="94"/>
      <c r="N234" s="94"/>
      <c r="O234" s="94"/>
      <c r="P234" s="94"/>
      <c r="Q234" s="94"/>
      <c r="R234" s="94"/>
      <c r="S234" s="94"/>
      <c r="T234" s="94"/>
      <c r="U234" s="94"/>
      <c r="V234" s="94"/>
      <c r="W234" s="94"/>
      <c r="X234" s="94"/>
      <c r="Y234" s="94"/>
      <c r="Z234" s="94"/>
      <c r="AA234" s="94"/>
      <c r="AB234" s="94"/>
      <c r="AC234" s="94"/>
      <c r="AD234" s="94"/>
      <c r="AE234" s="94"/>
      <c r="AF234" s="94"/>
      <c r="AG234" s="94"/>
      <c r="AH234" s="94"/>
      <c r="AI234" s="94"/>
      <c r="AJ234" s="94"/>
      <c r="AK234" s="94"/>
      <c r="AL234" s="94"/>
      <c r="AM234" s="94"/>
      <c r="AN234" s="94"/>
      <c r="AO234" s="94"/>
      <c r="AP234" s="94"/>
      <c r="AQ234" s="94"/>
      <c r="AR234" s="94"/>
      <c r="AS234" s="94"/>
      <c r="AT234" s="94"/>
      <c r="AU234" s="94"/>
      <c r="AV234" s="94"/>
    </row>
    <row r="235" spans="1:48" ht="12" customHeight="1" x14ac:dyDescent="0.25">
      <c r="A235" s="94"/>
      <c r="B235" s="94"/>
      <c r="C235" s="94"/>
      <c r="D235" s="94"/>
      <c r="E235" s="94"/>
      <c r="F235" s="94"/>
      <c r="G235" s="94"/>
      <c r="H235" s="94"/>
      <c r="I235" s="94"/>
      <c r="J235" s="94"/>
      <c r="K235" s="94"/>
      <c r="L235" s="94"/>
      <c r="M235" s="94"/>
      <c r="N235" s="94"/>
      <c r="O235" s="94"/>
      <c r="P235" s="94"/>
      <c r="Q235" s="94"/>
      <c r="R235" s="94"/>
      <c r="S235" s="94"/>
      <c r="T235" s="94"/>
      <c r="U235" s="94"/>
      <c r="V235" s="94"/>
      <c r="W235" s="94"/>
      <c r="X235" s="94"/>
      <c r="Y235" s="94"/>
      <c r="Z235" s="94"/>
      <c r="AA235" s="94"/>
      <c r="AB235" s="94"/>
      <c r="AC235" s="94"/>
      <c r="AD235" s="94"/>
      <c r="AE235" s="94"/>
      <c r="AF235" s="94"/>
      <c r="AG235" s="94"/>
      <c r="AH235" s="94"/>
      <c r="AI235" s="94"/>
      <c r="AJ235" s="94"/>
      <c r="AK235" s="94"/>
      <c r="AL235" s="94"/>
      <c r="AM235" s="94"/>
      <c r="AN235" s="94"/>
      <c r="AO235" s="94"/>
      <c r="AP235" s="94"/>
      <c r="AQ235" s="94"/>
      <c r="AR235" s="94"/>
      <c r="AS235" s="94"/>
      <c r="AT235" s="94"/>
      <c r="AU235" s="94"/>
      <c r="AV235" s="94"/>
    </row>
    <row r="236" spans="1:48" ht="12" customHeight="1" x14ac:dyDescent="0.25">
      <c r="A236" s="94"/>
      <c r="B236" s="94"/>
      <c r="C236" s="94"/>
      <c r="D236" s="94"/>
      <c r="E236" s="94"/>
      <c r="F236" s="94"/>
      <c r="G236" s="94"/>
      <c r="H236" s="94"/>
      <c r="I236" s="94"/>
      <c r="J236" s="94"/>
      <c r="K236" s="94"/>
      <c r="L236" s="94"/>
      <c r="M236" s="94"/>
      <c r="N236" s="94"/>
      <c r="O236" s="94"/>
      <c r="P236" s="94"/>
      <c r="Q236" s="94"/>
      <c r="R236" s="94"/>
      <c r="S236" s="94"/>
      <c r="T236" s="94"/>
      <c r="U236" s="94"/>
      <c r="V236" s="94"/>
      <c r="W236" s="94"/>
      <c r="X236" s="94"/>
      <c r="Y236" s="94"/>
      <c r="Z236" s="94"/>
      <c r="AA236" s="94"/>
      <c r="AB236" s="94"/>
      <c r="AC236" s="94"/>
      <c r="AD236" s="94"/>
      <c r="AE236" s="94"/>
      <c r="AF236" s="94"/>
      <c r="AG236" s="94"/>
      <c r="AH236" s="94"/>
      <c r="AI236" s="94"/>
      <c r="AJ236" s="94"/>
      <c r="AK236" s="94"/>
      <c r="AL236" s="94"/>
      <c r="AM236" s="94"/>
      <c r="AN236" s="94"/>
      <c r="AO236" s="94"/>
      <c r="AP236" s="94"/>
      <c r="AQ236" s="94"/>
      <c r="AR236" s="94"/>
      <c r="AS236" s="94"/>
      <c r="AT236" s="94"/>
      <c r="AU236" s="94"/>
      <c r="AV236" s="94"/>
    </row>
    <row r="237" spans="1:48" ht="12" customHeight="1" x14ac:dyDescent="0.25">
      <c r="A237" s="94"/>
      <c r="B237" s="94"/>
      <c r="C237" s="94"/>
      <c r="D237" s="94"/>
      <c r="E237" s="94"/>
      <c r="F237" s="94"/>
      <c r="G237" s="94"/>
      <c r="H237" s="94"/>
      <c r="I237" s="94"/>
      <c r="J237" s="94"/>
      <c r="K237" s="94"/>
      <c r="L237" s="94"/>
      <c r="M237" s="94"/>
      <c r="N237" s="94"/>
      <c r="O237" s="94"/>
      <c r="P237" s="94"/>
      <c r="Q237" s="94"/>
      <c r="R237" s="94"/>
      <c r="S237" s="94"/>
      <c r="T237" s="94"/>
      <c r="U237" s="94"/>
      <c r="V237" s="94"/>
      <c r="W237" s="94"/>
      <c r="X237" s="94"/>
      <c r="Y237" s="94"/>
      <c r="Z237" s="94"/>
      <c r="AA237" s="94"/>
      <c r="AB237" s="94"/>
      <c r="AC237" s="94"/>
      <c r="AD237" s="94"/>
      <c r="AE237" s="94"/>
      <c r="AF237" s="94"/>
      <c r="AG237" s="94"/>
      <c r="AH237" s="94"/>
      <c r="AI237" s="94"/>
      <c r="AJ237" s="94"/>
      <c r="AK237" s="94"/>
      <c r="AL237" s="94"/>
      <c r="AM237" s="94"/>
      <c r="AN237" s="94"/>
      <c r="AO237" s="94"/>
      <c r="AP237" s="94"/>
      <c r="AQ237" s="94"/>
      <c r="AR237" s="94"/>
      <c r="AS237" s="94"/>
      <c r="AT237" s="94"/>
      <c r="AU237" s="94"/>
      <c r="AV237" s="94"/>
    </row>
    <row r="238" spans="1:48" ht="12" customHeight="1" x14ac:dyDescent="0.25">
      <c r="A238" s="94"/>
      <c r="B238" s="94"/>
      <c r="C238" s="94"/>
      <c r="D238" s="94"/>
      <c r="E238" s="94"/>
      <c r="F238" s="94"/>
      <c r="G238" s="94"/>
      <c r="H238" s="94"/>
      <c r="I238" s="94"/>
      <c r="J238" s="94"/>
      <c r="K238" s="94"/>
      <c r="L238" s="94"/>
      <c r="M238" s="94"/>
      <c r="N238" s="94"/>
      <c r="O238" s="94"/>
      <c r="P238" s="94"/>
      <c r="Q238" s="94"/>
      <c r="R238" s="94"/>
      <c r="S238" s="94"/>
      <c r="T238" s="94"/>
      <c r="U238" s="94"/>
      <c r="V238" s="94"/>
      <c r="W238" s="94"/>
      <c r="X238" s="94"/>
      <c r="Y238" s="94"/>
      <c r="Z238" s="94"/>
      <c r="AA238" s="94"/>
      <c r="AB238" s="94"/>
      <c r="AC238" s="94"/>
      <c r="AD238" s="94"/>
      <c r="AE238" s="94"/>
      <c r="AF238" s="94"/>
      <c r="AG238" s="94"/>
      <c r="AH238" s="94"/>
      <c r="AI238" s="94"/>
      <c r="AJ238" s="94"/>
      <c r="AK238" s="94"/>
      <c r="AL238" s="94"/>
      <c r="AM238" s="94"/>
      <c r="AN238" s="94"/>
      <c r="AO238" s="94"/>
      <c r="AP238" s="94"/>
      <c r="AQ238" s="94"/>
      <c r="AR238" s="94"/>
      <c r="AS238" s="94"/>
      <c r="AT238" s="94"/>
      <c r="AU238" s="94"/>
      <c r="AV238" s="94"/>
    </row>
    <row r="239" spans="1:48" ht="12" customHeight="1" x14ac:dyDescent="0.25">
      <c r="A239" s="94"/>
      <c r="B239" s="94"/>
      <c r="C239" s="94"/>
      <c r="D239" s="94"/>
      <c r="E239" s="94"/>
      <c r="F239" s="94"/>
      <c r="G239" s="94"/>
      <c r="H239" s="94"/>
      <c r="I239" s="94"/>
      <c r="J239" s="94"/>
      <c r="K239" s="94"/>
      <c r="L239" s="94"/>
      <c r="M239" s="94"/>
      <c r="N239" s="94"/>
      <c r="O239" s="94"/>
      <c r="P239" s="94"/>
      <c r="Q239" s="94"/>
      <c r="R239" s="94"/>
      <c r="S239" s="94"/>
      <c r="T239" s="94"/>
      <c r="U239" s="94"/>
      <c r="V239" s="94"/>
      <c r="W239" s="94"/>
      <c r="X239" s="94"/>
      <c r="Y239" s="94"/>
      <c r="Z239" s="94"/>
      <c r="AA239" s="94"/>
      <c r="AB239" s="94"/>
      <c r="AC239" s="94"/>
      <c r="AD239" s="94"/>
      <c r="AE239" s="94"/>
      <c r="AF239" s="94"/>
      <c r="AG239" s="94"/>
      <c r="AH239" s="94"/>
      <c r="AI239" s="94"/>
      <c r="AJ239" s="94"/>
      <c r="AK239" s="94"/>
      <c r="AL239" s="94"/>
      <c r="AM239" s="94"/>
      <c r="AN239" s="94"/>
      <c r="AO239" s="94"/>
      <c r="AP239" s="94"/>
      <c r="AQ239" s="94"/>
      <c r="AR239" s="94"/>
      <c r="AS239" s="94"/>
      <c r="AT239" s="94"/>
      <c r="AU239" s="94"/>
      <c r="AV239" s="94"/>
    </row>
    <row r="240" spans="1:48" ht="12" customHeight="1" x14ac:dyDescent="0.25">
      <c r="A240" s="94"/>
      <c r="B240" s="94"/>
      <c r="C240" s="94"/>
      <c r="D240" s="94"/>
      <c r="E240" s="94"/>
      <c r="F240" s="94"/>
      <c r="G240" s="94"/>
      <c r="H240" s="94"/>
      <c r="I240" s="94"/>
      <c r="J240" s="94"/>
      <c r="K240" s="94"/>
      <c r="L240" s="94"/>
      <c r="M240" s="94"/>
      <c r="N240" s="94"/>
      <c r="O240" s="94"/>
      <c r="P240" s="94"/>
      <c r="Q240" s="94"/>
      <c r="R240" s="94"/>
      <c r="S240" s="94"/>
      <c r="T240" s="94"/>
      <c r="U240" s="94"/>
      <c r="V240" s="94"/>
      <c r="W240" s="94"/>
      <c r="X240" s="94"/>
      <c r="Y240" s="94"/>
      <c r="Z240" s="94"/>
      <c r="AA240" s="94"/>
      <c r="AB240" s="94"/>
      <c r="AC240" s="94"/>
      <c r="AD240" s="94"/>
      <c r="AE240" s="94"/>
      <c r="AF240" s="94"/>
      <c r="AG240" s="94"/>
      <c r="AH240" s="94"/>
      <c r="AI240" s="94"/>
      <c r="AJ240" s="94"/>
      <c r="AK240" s="94"/>
      <c r="AL240" s="94"/>
      <c r="AM240" s="94"/>
      <c r="AN240" s="94"/>
      <c r="AO240" s="94"/>
      <c r="AP240" s="94"/>
      <c r="AQ240" s="94"/>
      <c r="AR240" s="94"/>
      <c r="AS240" s="94"/>
      <c r="AT240" s="94"/>
      <c r="AU240" s="94"/>
      <c r="AV240" s="94"/>
    </row>
    <row r="241" spans="1:48" ht="12" customHeight="1" x14ac:dyDescent="0.25">
      <c r="A241" s="94"/>
      <c r="B241" s="94"/>
      <c r="C241" s="94"/>
      <c r="D241" s="94"/>
      <c r="E241" s="94"/>
      <c r="F241" s="94"/>
      <c r="G241" s="94"/>
      <c r="H241" s="94"/>
      <c r="I241" s="94"/>
      <c r="J241" s="94"/>
      <c r="K241" s="94"/>
      <c r="L241" s="94"/>
      <c r="M241" s="94"/>
      <c r="N241" s="94"/>
      <c r="O241" s="94"/>
      <c r="P241" s="94"/>
      <c r="Q241" s="94"/>
      <c r="R241" s="94"/>
      <c r="S241" s="94"/>
      <c r="T241" s="94"/>
      <c r="U241" s="94"/>
      <c r="V241" s="94"/>
      <c r="W241" s="94"/>
      <c r="X241" s="94"/>
      <c r="Y241" s="94"/>
      <c r="Z241" s="94"/>
      <c r="AA241" s="94"/>
      <c r="AB241" s="94"/>
      <c r="AC241" s="94"/>
      <c r="AD241" s="94"/>
      <c r="AE241" s="94"/>
      <c r="AF241" s="94"/>
      <c r="AG241" s="94"/>
      <c r="AH241" s="94"/>
      <c r="AI241" s="94"/>
      <c r="AJ241" s="94"/>
      <c r="AK241" s="94"/>
      <c r="AL241" s="94"/>
      <c r="AM241" s="94"/>
      <c r="AN241" s="94"/>
      <c r="AO241" s="94"/>
      <c r="AP241" s="94"/>
      <c r="AQ241" s="94"/>
      <c r="AR241" s="94"/>
      <c r="AS241" s="94"/>
      <c r="AT241" s="94"/>
      <c r="AU241" s="94"/>
      <c r="AV241" s="94"/>
    </row>
    <row r="242" spans="1:48" ht="12" customHeight="1" x14ac:dyDescent="0.25">
      <c r="A242" s="94"/>
      <c r="B242" s="94"/>
      <c r="C242" s="94"/>
      <c r="D242" s="94"/>
      <c r="E242" s="94"/>
      <c r="F242" s="94"/>
      <c r="G242" s="94"/>
      <c r="H242" s="94"/>
      <c r="I242" s="94"/>
      <c r="J242" s="94"/>
      <c r="K242" s="94"/>
      <c r="L242" s="94"/>
      <c r="M242" s="94"/>
      <c r="N242" s="94"/>
      <c r="O242" s="94"/>
      <c r="P242" s="94"/>
      <c r="Q242" s="94"/>
      <c r="R242" s="94"/>
      <c r="S242" s="94"/>
      <c r="T242" s="94"/>
      <c r="U242" s="94"/>
      <c r="V242" s="94"/>
      <c r="W242" s="94"/>
      <c r="X242" s="94"/>
      <c r="Y242" s="94"/>
      <c r="Z242" s="94"/>
      <c r="AA242" s="94"/>
      <c r="AB242" s="94"/>
      <c r="AC242" s="94"/>
      <c r="AD242" s="94"/>
      <c r="AE242" s="94"/>
      <c r="AF242" s="94"/>
      <c r="AG242" s="94"/>
      <c r="AH242" s="94"/>
      <c r="AI242" s="94"/>
      <c r="AJ242" s="94"/>
      <c r="AK242" s="94"/>
      <c r="AL242" s="94"/>
      <c r="AM242" s="94"/>
      <c r="AN242" s="94"/>
      <c r="AO242" s="94"/>
      <c r="AP242" s="94"/>
      <c r="AQ242" s="94"/>
      <c r="AR242" s="94"/>
      <c r="AS242" s="94"/>
      <c r="AT242" s="94"/>
      <c r="AU242" s="94"/>
      <c r="AV242" s="94"/>
    </row>
    <row r="243" spans="1:48" ht="12" customHeight="1" x14ac:dyDescent="0.25">
      <c r="A243" s="94"/>
      <c r="B243" s="94"/>
      <c r="C243" s="94"/>
      <c r="D243" s="94"/>
      <c r="E243" s="94"/>
      <c r="F243" s="94"/>
      <c r="G243" s="94"/>
      <c r="H243" s="94"/>
      <c r="I243" s="94"/>
      <c r="J243" s="94"/>
      <c r="K243" s="94"/>
      <c r="L243" s="94"/>
      <c r="M243" s="94"/>
      <c r="N243" s="94"/>
      <c r="O243" s="94"/>
      <c r="P243" s="94"/>
      <c r="Q243" s="94"/>
      <c r="R243" s="94"/>
      <c r="S243" s="94"/>
      <c r="T243" s="94"/>
      <c r="U243" s="94"/>
      <c r="V243" s="94"/>
      <c r="W243" s="94"/>
      <c r="X243" s="94"/>
      <c r="Y243" s="94"/>
      <c r="Z243" s="94"/>
      <c r="AA243" s="94"/>
      <c r="AB243" s="94"/>
      <c r="AC243" s="94"/>
      <c r="AD243" s="94"/>
      <c r="AE243" s="94"/>
      <c r="AF243" s="94"/>
      <c r="AG243" s="94"/>
      <c r="AH243" s="94"/>
      <c r="AI243" s="94"/>
      <c r="AJ243" s="94"/>
      <c r="AK243" s="94"/>
      <c r="AL243" s="94"/>
      <c r="AM243" s="94"/>
      <c r="AN243" s="94"/>
      <c r="AO243" s="94"/>
      <c r="AP243" s="94"/>
      <c r="AQ243" s="94"/>
      <c r="AR243" s="94"/>
      <c r="AS243" s="94"/>
      <c r="AT243" s="94"/>
      <c r="AU243" s="94"/>
      <c r="AV243" s="94"/>
    </row>
    <row r="244" spans="1:48" ht="12" customHeight="1" x14ac:dyDescent="0.25">
      <c r="A244" s="94"/>
      <c r="B244" s="94"/>
      <c r="C244" s="94"/>
      <c r="D244" s="94"/>
      <c r="E244" s="94"/>
      <c r="F244" s="94"/>
      <c r="G244" s="94"/>
      <c r="H244" s="94"/>
      <c r="I244" s="94"/>
      <c r="J244" s="94"/>
      <c r="K244" s="94"/>
      <c r="L244" s="94"/>
      <c r="M244" s="94"/>
      <c r="N244" s="94"/>
      <c r="O244" s="94"/>
      <c r="P244" s="94"/>
      <c r="Q244" s="94"/>
      <c r="R244" s="94"/>
      <c r="S244" s="94"/>
      <c r="T244" s="94"/>
      <c r="U244" s="94"/>
      <c r="V244" s="94"/>
      <c r="W244" s="94"/>
      <c r="X244" s="94"/>
      <c r="Y244" s="94"/>
      <c r="Z244" s="94"/>
      <c r="AA244" s="94"/>
      <c r="AB244" s="94"/>
      <c r="AC244" s="94"/>
      <c r="AD244" s="94"/>
      <c r="AE244" s="94"/>
      <c r="AF244" s="94"/>
      <c r="AG244" s="94"/>
      <c r="AH244" s="94"/>
      <c r="AI244" s="94"/>
      <c r="AJ244" s="94"/>
      <c r="AK244" s="94"/>
      <c r="AL244" s="94"/>
      <c r="AM244" s="94"/>
      <c r="AN244" s="94"/>
      <c r="AO244" s="94"/>
      <c r="AP244" s="94"/>
      <c r="AQ244" s="94"/>
      <c r="AR244" s="94"/>
      <c r="AS244" s="94"/>
      <c r="AT244" s="94"/>
      <c r="AU244" s="94"/>
      <c r="AV244" s="94"/>
    </row>
    <row r="245" spans="1:48" ht="12" customHeight="1" x14ac:dyDescent="0.25">
      <c r="A245" s="94"/>
      <c r="B245" s="94"/>
      <c r="C245" s="94"/>
      <c r="D245" s="94"/>
      <c r="E245" s="94"/>
      <c r="F245" s="94"/>
      <c r="G245" s="94"/>
      <c r="H245" s="94"/>
      <c r="I245" s="94"/>
      <c r="J245" s="94"/>
      <c r="K245" s="94"/>
      <c r="L245" s="94"/>
      <c r="M245" s="94"/>
      <c r="N245" s="94"/>
      <c r="O245" s="94"/>
      <c r="P245" s="94"/>
      <c r="Q245" s="94"/>
      <c r="R245" s="94"/>
      <c r="S245" s="94"/>
      <c r="T245" s="94"/>
      <c r="U245" s="94"/>
      <c r="V245" s="94"/>
      <c r="W245" s="94"/>
      <c r="X245" s="94"/>
      <c r="Y245" s="94"/>
      <c r="Z245" s="94"/>
      <c r="AA245" s="94"/>
      <c r="AB245" s="94"/>
      <c r="AC245" s="94"/>
      <c r="AD245" s="94"/>
      <c r="AE245" s="94"/>
      <c r="AF245" s="94"/>
      <c r="AG245" s="94"/>
      <c r="AH245" s="94"/>
      <c r="AI245" s="94"/>
      <c r="AJ245" s="94"/>
      <c r="AK245" s="94"/>
      <c r="AL245" s="94"/>
      <c r="AM245" s="94"/>
      <c r="AN245" s="94"/>
      <c r="AO245" s="94"/>
      <c r="AP245" s="94"/>
      <c r="AQ245" s="94"/>
      <c r="AR245" s="94"/>
      <c r="AS245" s="94"/>
      <c r="AT245" s="94"/>
      <c r="AU245" s="94"/>
      <c r="AV245" s="94"/>
    </row>
    <row r="246" spans="1:48" ht="12" customHeight="1" x14ac:dyDescent="0.25">
      <c r="A246" s="94"/>
      <c r="B246" s="94"/>
      <c r="C246" s="94"/>
      <c r="D246" s="94"/>
      <c r="E246" s="94"/>
      <c r="F246" s="94"/>
      <c r="G246" s="94"/>
      <c r="H246" s="94"/>
      <c r="I246" s="94"/>
      <c r="J246" s="94"/>
      <c r="K246" s="94"/>
      <c r="L246" s="94"/>
      <c r="M246" s="94"/>
      <c r="N246" s="94"/>
      <c r="O246" s="94"/>
      <c r="P246" s="94"/>
      <c r="Q246" s="94"/>
      <c r="R246" s="94"/>
      <c r="S246" s="94"/>
      <c r="T246" s="94"/>
      <c r="U246" s="94"/>
      <c r="V246" s="94"/>
      <c r="W246" s="94"/>
      <c r="X246" s="94"/>
      <c r="Y246" s="94"/>
      <c r="Z246" s="94"/>
      <c r="AA246" s="94"/>
      <c r="AB246" s="94"/>
      <c r="AC246" s="94"/>
      <c r="AD246" s="94"/>
      <c r="AE246" s="94"/>
      <c r="AF246" s="94"/>
      <c r="AG246" s="94"/>
      <c r="AH246" s="94"/>
      <c r="AI246" s="94"/>
      <c r="AJ246" s="94"/>
      <c r="AK246" s="94"/>
      <c r="AL246" s="94"/>
      <c r="AM246" s="94"/>
      <c r="AN246" s="94"/>
      <c r="AO246" s="94"/>
      <c r="AP246" s="94"/>
      <c r="AQ246" s="94"/>
      <c r="AR246" s="94"/>
      <c r="AS246" s="94"/>
      <c r="AT246" s="94"/>
      <c r="AU246" s="94"/>
      <c r="AV246" s="94"/>
    </row>
    <row r="247" spans="1:48" ht="12" customHeight="1" x14ac:dyDescent="0.25">
      <c r="A247" s="94"/>
      <c r="B247" s="94"/>
      <c r="C247" s="94"/>
      <c r="D247" s="94"/>
      <c r="E247" s="94"/>
      <c r="F247" s="94"/>
      <c r="G247" s="94"/>
      <c r="H247" s="94"/>
      <c r="I247" s="94"/>
      <c r="J247" s="94"/>
      <c r="K247" s="94"/>
      <c r="L247" s="94"/>
      <c r="M247" s="94"/>
      <c r="N247" s="94"/>
      <c r="O247" s="94"/>
      <c r="P247" s="94"/>
      <c r="Q247" s="94"/>
      <c r="R247" s="94"/>
      <c r="S247" s="94"/>
      <c r="T247" s="94"/>
      <c r="U247" s="94"/>
      <c r="V247" s="94"/>
      <c r="W247" s="94"/>
      <c r="X247" s="94"/>
      <c r="Y247" s="94"/>
      <c r="Z247" s="94"/>
      <c r="AA247" s="94"/>
      <c r="AB247" s="94"/>
      <c r="AC247" s="94"/>
      <c r="AD247" s="94"/>
      <c r="AE247" s="94"/>
      <c r="AF247" s="94"/>
      <c r="AG247" s="94"/>
      <c r="AH247" s="94"/>
      <c r="AI247" s="94"/>
      <c r="AJ247" s="94"/>
      <c r="AK247" s="94"/>
      <c r="AL247" s="94"/>
      <c r="AM247" s="94"/>
      <c r="AN247" s="94"/>
      <c r="AO247" s="94"/>
      <c r="AP247" s="94"/>
      <c r="AQ247" s="94"/>
      <c r="AR247" s="94"/>
      <c r="AS247" s="94"/>
      <c r="AT247" s="94"/>
      <c r="AU247" s="94"/>
      <c r="AV247" s="94"/>
    </row>
    <row r="248" spans="1:48" ht="12" customHeight="1" x14ac:dyDescent="0.25">
      <c r="A248" s="94"/>
      <c r="B248" s="94"/>
      <c r="C248" s="94"/>
      <c r="D248" s="94"/>
      <c r="E248" s="94"/>
      <c r="F248" s="94"/>
      <c r="G248" s="94"/>
      <c r="H248" s="94"/>
      <c r="I248" s="94"/>
      <c r="J248" s="94"/>
      <c r="K248" s="94"/>
      <c r="L248" s="94"/>
      <c r="M248" s="94"/>
      <c r="N248" s="94"/>
      <c r="O248" s="94"/>
      <c r="P248" s="94"/>
      <c r="Q248" s="94"/>
      <c r="R248" s="94"/>
      <c r="S248" s="94"/>
      <c r="T248" s="94"/>
      <c r="U248" s="94"/>
      <c r="V248" s="94"/>
      <c r="W248" s="94"/>
      <c r="X248" s="94"/>
      <c r="Y248" s="94"/>
      <c r="Z248" s="94"/>
      <c r="AA248" s="94"/>
      <c r="AB248" s="94"/>
      <c r="AC248" s="94"/>
      <c r="AD248" s="94"/>
      <c r="AE248" s="94"/>
      <c r="AF248" s="94"/>
      <c r="AG248" s="94"/>
      <c r="AH248" s="94"/>
      <c r="AI248" s="94"/>
      <c r="AJ248" s="94"/>
      <c r="AK248" s="94"/>
      <c r="AL248" s="94"/>
      <c r="AM248" s="94"/>
      <c r="AN248" s="94"/>
      <c r="AO248" s="94"/>
      <c r="AP248" s="94"/>
      <c r="AQ248" s="94"/>
      <c r="AR248" s="94"/>
      <c r="AS248" s="94"/>
      <c r="AT248" s="94"/>
      <c r="AU248" s="94"/>
      <c r="AV248" s="94"/>
    </row>
    <row r="249" spans="1:48" ht="12" customHeight="1" x14ac:dyDescent="0.25">
      <c r="A249" s="94"/>
      <c r="B249" s="94"/>
      <c r="C249" s="94"/>
      <c r="D249" s="94"/>
      <c r="E249" s="94"/>
      <c r="F249" s="94"/>
      <c r="G249" s="94"/>
      <c r="H249" s="94"/>
      <c r="I249" s="94"/>
      <c r="J249" s="94"/>
      <c r="K249" s="94"/>
      <c r="L249" s="94"/>
      <c r="M249" s="94"/>
      <c r="N249" s="94"/>
      <c r="O249" s="94"/>
      <c r="P249" s="94"/>
      <c r="Q249" s="94"/>
      <c r="R249" s="94"/>
      <c r="S249" s="94"/>
      <c r="T249" s="94"/>
      <c r="U249" s="94"/>
      <c r="V249" s="94"/>
      <c r="W249" s="94"/>
      <c r="X249" s="94"/>
      <c r="Y249" s="94"/>
      <c r="Z249" s="94"/>
      <c r="AA249" s="94"/>
      <c r="AB249" s="94"/>
      <c r="AC249" s="94"/>
      <c r="AD249" s="94"/>
      <c r="AE249" s="94"/>
      <c r="AF249" s="94"/>
      <c r="AG249" s="94"/>
      <c r="AH249" s="94"/>
      <c r="AI249" s="94"/>
      <c r="AJ249" s="94"/>
      <c r="AK249" s="94"/>
      <c r="AL249" s="94"/>
      <c r="AM249" s="94"/>
      <c r="AN249" s="94"/>
      <c r="AO249" s="94"/>
      <c r="AP249" s="94"/>
      <c r="AQ249" s="94"/>
      <c r="AR249" s="94"/>
      <c r="AS249" s="94"/>
      <c r="AT249" s="94"/>
      <c r="AU249" s="94"/>
      <c r="AV249" s="94"/>
    </row>
    <row r="250" spans="1:48" ht="12" customHeight="1" x14ac:dyDescent="0.25">
      <c r="A250" s="94"/>
      <c r="B250" s="94"/>
      <c r="C250" s="94"/>
      <c r="D250" s="94"/>
      <c r="E250" s="94"/>
      <c r="F250" s="94"/>
      <c r="G250" s="94"/>
      <c r="H250" s="94"/>
      <c r="I250" s="94"/>
      <c r="J250" s="94"/>
      <c r="K250" s="94"/>
      <c r="L250" s="94"/>
      <c r="M250" s="94"/>
      <c r="N250" s="94"/>
      <c r="O250" s="94"/>
      <c r="P250" s="94"/>
      <c r="Q250" s="94"/>
      <c r="R250" s="94"/>
      <c r="S250" s="94"/>
      <c r="T250" s="94"/>
      <c r="U250" s="94"/>
      <c r="V250" s="94"/>
      <c r="W250" s="94"/>
      <c r="X250" s="94"/>
      <c r="Y250" s="94"/>
      <c r="Z250" s="94"/>
      <c r="AA250" s="94"/>
      <c r="AB250" s="94"/>
      <c r="AC250" s="94"/>
      <c r="AD250" s="94"/>
      <c r="AE250" s="94"/>
      <c r="AF250" s="94"/>
      <c r="AG250" s="94"/>
      <c r="AH250" s="94"/>
      <c r="AI250" s="94"/>
      <c r="AJ250" s="94"/>
      <c r="AK250" s="94"/>
      <c r="AL250" s="94"/>
      <c r="AM250" s="94"/>
      <c r="AN250" s="94"/>
      <c r="AO250" s="94"/>
      <c r="AP250" s="94"/>
      <c r="AQ250" s="94"/>
      <c r="AR250" s="94"/>
      <c r="AS250" s="94"/>
      <c r="AT250" s="94"/>
      <c r="AU250" s="94"/>
      <c r="AV250" s="94"/>
    </row>
    <row r="251" spans="1:48" ht="12" customHeight="1" x14ac:dyDescent="0.25">
      <c r="A251" s="94"/>
      <c r="B251" s="94"/>
      <c r="C251" s="94"/>
      <c r="D251" s="94"/>
      <c r="E251" s="94"/>
      <c r="F251" s="94"/>
      <c r="G251" s="94"/>
      <c r="H251" s="94"/>
      <c r="I251" s="94"/>
      <c r="J251" s="94"/>
      <c r="K251" s="94"/>
      <c r="L251" s="94"/>
      <c r="M251" s="94"/>
      <c r="N251" s="94"/>
      <c r="O251" s="94"/>
      <c r="P251" s="94"/>
      <c r="Q251" s="94"/>
      <c r="R251" s="94"/>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row>
    <row r="252" spans="1:48" ht="12" customHeight="1" x14ac:dyDescent="0.25">
      <c r="A252" s="94"/>
      <c r="B252" s="94"/>
      <c r="C252" s="94"/>
      <c r="D252" s="94"/>
      <c r="E252" s="94"/>
      <c r="F252" s="94"/>
      <c r="G252" s="94"/>
      <c r="H252" s="94"/>
      <c r="I252" s="94"/>
      <c r="J252" s="94"/>
      <c r="K252" s="94"/>
      <c r="L252" s="94"/>
      <c r="M252" s="94"/>
      <c r="N252" s="94"/>
      <c r="O252" s="94"/>
      <c r="P252" s="94"/>
      <c r="Q252" s="94"/>
      <c r="R252" s="94"/>
      <c r="S252" s="94"/>
      <c r="T252" s="94"/>
      <c r="U252" s="94"/>
      <c r="V252" s="94"/>
      <c r="W252" s="94"/>
      <c r="X252" s="94"/>
      <c r="Y252" s="94"/>
      <c r="Z252" s="94"/>
      <c r="AA252" s="94"/>
      <c r="AB252" s="94"/>
      <c r="AC252" s="94"/>
      <c r="AD252" s="94"/>
      <c r="AE252" s="94"/>
      <c r="AF252" s="94"/>
      <c r="AG252" s="94"/>
      <c r="AH252" s="94"/>
      <c r="AI252" s="94"/>
      <c r="AJ252" s="94"/>
      <c r="AK252" s="94"/>
      <c r="AL252" s="94"/>
      <c r="AM252" s="94"/>
      <c r="AN252" s="94"/>
      <c r="AO252" s="94"/>
      <c r="AP252" s="94"/>
      <c r="AQ252" s="94"/>
      <c r="AR252" s="94"/>
      <c r="AS252" s="94"/>
      <c r="AT252" s="94"/>
      <c r="AU252" s="94"/>
      <c r="AV252" s="94"/>
    </row>
    <row r="253" spans="1:48" ht="12" customHeight="1" x14ac:dyDescent="0.25">
      <c r="A253" s="94"/>
      <c r="B253" s="94"/>
      <c r="C253" s="94"/>
      <c r="D253" s="94"/>
      <c r="E253" s="94"/>
      <c r="F253" s="94"/>
      <c r="G253" s="94"/>
      <c r="H253" s="94"/>
      <c r="I253" s="94"/>
      <c r="J253" s="94"/>
      <c r="K253" s="94"/>
      <c r="L253" s="94"/>
      <c r="M253" s="94"/>
      <c r="N253" s="94"/>
      <c r="O253" s="94"/>
      <c r="P253" s="94"/>
      <c r="Q253" s="94"/>
      <c r="R253" s="94"/>
      <c r="S253" s="94"/>
      <c r="T253" s="94"/>
      <c r="U253" s="94"/>
      <c r="V253" s="94"/>
      <c r="W253" s="94"/>
      <c r="X253" s="94"/>
      <c r="Y253" s="94"/>
      <c r="Z253" s="94"/>
      <c r="AA253" s="94"/>
      <c r="AB253" s="94"/>
      <c r="AC253" s="94"/>
      <c r="AD253" s="94"/>
      <c r="AE253" s="94"/>
      <c r="AF253" s="94"/>
      <c r="AG253" s="94"/>
      <c r="AH253" s="94"/>
      <c r="AI253" s="94"/>
      <c r="AJ253" s="94"/>
      <c r="AK253" s="94"/>
      <c r="AL253" s="94"/>
      <c r="AM253" s="94"/>
      <c r="AN253" s="94"/>
      <c r="AO253" s="94"/>
      <c r="AP253" s="94"/>
      <c r="AQ253" s="94"/>
      <c r="AR253" s="94"/>
      <c r="AS253" s="94"/>
      <c r="AT253" s="94"/>
      <c r="AU253" s="94"/>
      <c r="AV253" s="94"/>
    </row>
    <row r="254" spans="1:48" ht="12" customHeight="1" x14ac:dyDescent="0.25">
      <c r="A254" s="94"/>
      <c r="B254" s="94"/>
      <c r="C254" s="94"/>
      <c r="D254" s="94"/>
      <c r="E254" s="94"/>
      <c r="F254" s="94"/>
      <c r="G254" s="94"/>
      <c r="H254" s="94"/>
      <c r="I254" s="94"/>
      <c r="J254" s="94"/>
      <c r="K254" s="94"/>
      <c r="L254" s="94"/>
      <c r="M254" s="94"/>
      <c r="N254" s="94"/>
      <c r="O254" s="94"/>
      <c r="P254" s="94"/>
      <c r="Q254" s="94"/>
      <c r="R254" s="94"/>
      <c r="S254" s="94"/>
      <c r="T254" s="94"/>
      <c r="U254" s="94"/>
      <c r="V254" s="94"/>
      <c r="W254" s="94"/>
      <c r="X254" s="94"/>
      <c r="Y254" s="94"/>
      <c r="Z254" s="94"/>
      <c r="AA254" s="94"/>
      <c r="AB254" s="94"/>
      <c r="AC254" s="94"/>
      <c r="AD254" s="94"/>
      <c r="AE254" s="94"/>
      <c r="AF254" s="94"/>
      <c r="AG254" s="94"/>
      <c r="AH254" s="94"/>
      <c r="AI254" s="94"/>
      <c r="AJ254" s="94"/>
      <c r="AK254" s="94"/>
      <c r="AL254" s="94"/>
      <c r="AM254" s="94"/>
      <c r="AN254" s="94"/>
      <c r="AO254" s="94"/>
      <c r="AP254" s="94"/>
      <c r="AQ254" s="94"/>
      <c r="AR254" s="94"/>
      <c r="AS254" s="94"/>
      <c r="AT254" s="94"/>
      <c r="AU254" s="94"/>
      <c r="AV254" s="94"/>
    </row>
    <row r="255" spans="1:48" ht="12" customHeight="1" x14ac:dyDescent="0.25">
      <c r="A255" s="94"/>
      <c r="B255" s="94"/>
      <c r="C255" s="94"/>
      <c r="D255" s="94"/>
      <c r="E255" s="94"/>
      <c r="F255" s="94"/>
      <c r="G255" s="94"/>
      <c r="H255" s="94"/>
      <c r="I255" s="94"/>
      <c r="J255" s="94"/>
      <c r="K255" s="94"/>
      <c r="L255" s="94"/>
      <c r="M255" s="94"/>
      <c r="N255" s="94"/>
      <c r="O255" s="94"/>
      <c r="P255" s="94"/>
      <c r="Q255" s="94"/>
      <c r="R255" s="94"/>
      <c r="S255" s="94"/>
      <c r="T255" s="94"/>
      <c r="U255" s="94"/>
      <c r="V255" s="94"/>
      <c r="W255" s="94"/>
      <c r="X255" s="94"/>
      <c r="Y255" s="94"/>
      <c r="Z255" s="94"/>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row>
    <row r="256" spans="1:48" ht="12" customHeight="1" x14ac:dyDescent="0.25">
      <c r="A256" s="94"/>
      <c r="B256" s="94"/>
      <c r="C256" s="94"/>
      <c r="D256" s="94"/>
      <c r="E256" s="94"/>
      <c r="F256" s="94"/>
      <c r="G256" s="94"/>
      <c r="H256" s="94"/>
      <c r="I256" s="94"/>
      <c r="J256" s="94"/>
      <c r="K256" s="94"/>
      <c r="L256" s="94"/>
      <c r="M256" s="94"/>
      <c r="N256" s="94"/>
      <c r="O256" s="94"/>
      <c r="P256" s="94"/>
      <c r="Q256" s="94"/>
      <c r="R256" s="94"/>
      <c r="S256" s="94"/>
      <c r="T256" s="94"/>
      <c r="U256" s="94"/>
      <c r="V256" s="94"/>
      <c r="W256" s="94"/>
      <c r="X256" s="94"/>
      <c r="Y256" s="94"/>
      <c r="Z256" s="94"/>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row>
    <row r="257" spans="1:48" ht="12" customHeight="1" x14ac:dyDescent="0.25">
      <c r="A257" s="94"/>
      <c r="B257" s="94"/>
      <c r="C257" s="94"/>
      <c r="D257" s="94"/>
      <c r="E257" s="94"/>
      <c r="F257" s="94"/>
      <c r="G257" s="94"/>
      <c r="H257" s="94"/>
      <c r="I257" s="94"/>
      <c r="J257" s="94"/>
      <c r="K257" s="94"/>
      <c r="L257" s="94"/>
      <c r="M257" s="94"/>
      <c r="N257" s="94"/>
      <c r="O257" s="94"/>
      <c r="P257" s="94"/>
      <c r="Q257" s="94"/>
      <c r="R257" s="94"/>
      <c r="S257" s="94"/>
      <c r="T257" s="94"/>
      <c r="U257" s="94"/>
      <c r="V257" s="94"/>
      <c r="W257" s="94"/>
      <c r="X257" s="94"/>
      <c r="Y257" s="94"/>
      <c r="Z257" s="94"/>
      <c r="AA257" s="94"/>
      <c r="AB257" s="94"/>
      <c r="AC257" s="94"/>
      <c r="AD257" s="94"/>
      <c r="AE257" s="94"/>
      <c r="AF257" s="94"/>
      <c r="AG257" s="94"/>
      <c r="AH257" s="94"/>
      <c r="AI257" s="94"/>
      <c r="AJ257" s="94"/>
      <c r="AK257" s="94"/>
      <c r="AL257" s="94"/>
      <c r="AM257" s="94"/>
      <c r="AN257" s="94"/>
      <c r="AO257" s="94"/>
      <c r="AP257" s="94"/>
      <c r="AQ257" s="94"/>
      <c r="AR257" s="94"/>
      <c r="AS257" s="94"/>
      <c r="AT257" s="94"/>
      <c r="AU257" s="94"/>
      <c r="AV257" s="94"/>
    </row>
    <row r="258" spans="1:48" ht="12" customHeight="1" x14ac:dyDescent="0.25">
      <c r="A258" s="94"/>
      <c r="B258" s="94"/>
      <c r="C258" s="94"/>
      <c r="D258" s="94"/>
      <c r="E258" s="94"/>
      <c r="F258" s="94"/>
      <c r="G258" s="94"/>
      <c r="H258" s="94"/>
      <c r="I258" s="94"/>
      <c r="J258" s="94"/>
      <c r="K258" s="94"/>
      <c r="L258" s="94"/>
      <c r="M258" s="94"/>
      <c r="N258" s="94"/>
      <c r="O258" s="94"/>
      <c r="P258" s="94"/>
      <c r="Q258" s="94"/>
      <c r="R258" s="94"/>
      <c r="S258" s="94"/>
      <c r="T258" s="94"/>
      <c r="U258" s="94"/>
      <c r="V258" s="94"/>
      <c r="W258" s="94"/>
      <c r="X258" s="94"/>
      <c r="Y258" s="94"/>
      <c r="Z258" s="94"/>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row>
    <row r="259" spans="1:48" ht="12" customHeight="1" x14ac:dyDescent="0.25">
      <c r="A259" s="94"/>
      <c r="B259" s="94"/>
      <c r="C259" s="94"/>
      <c r="D259" s="94"/>
      <c r="E259" s="94"/>
      <c r="F259" s="94"/>
      <c r="G259" s="94"/>
      <c r="H259" s="94"/>
      <c r="I259" s="94"/>
      <c r="J259" s="94"/>
      <c r="K259" s="94"/>
      <c r="L259" s="94"/>
      <c r="M259" s="94"/>
      <c r="N259" s="94"/>
      <c r="O259" s="94"/>
      <c r="P259" s="94"/>
      <c r="Q259" s="94"/>
      <c r="R259" s="94"/>
      <c r="S259" s="94"/>
      <c r="T259" s="94"/>
      <c r="U259" s="94"/>
      <c r="V259" s="94"/>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row>
    <row r="260" spans="1:48" ht="12" customHeight="1" x14ac:dyDescent="0.25">
      <c r="A260" s="94"/>
      <c r="B260" s="94"/>
      <c r="C260" s="94"/>
      <c r="D260" s="94"/>
      <c r="E260" s="94"/>
      <c r="F260" s="94"/>
      <c r="G260" s="94"/>
      <c r="H260" s="94"/>
      <c r="I260" s="94"/>
      <c r="J260" s="94"/>
      <c r="K260" s="94"/>
      <c r="L260" s="94"/>
      <c r="M260" s="94"/>
      <c r="N260" s="94"/>
      <c r="O260" s="94"/>
      <c r="P260" s="94"/>
      <c r="Q260" s="94"/>
      <c r="R260" s="94"/>
      <c r="S260" s="94"/>
      <c r="T260" s="94"/>
      <c r="U260" s="94"/>
      <c r="V260" s="94"/>
      <c r="W260" s="94"/>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row>
    <row r="261" spans="1:48" ht="12" customHeight="1" x14ac:dyDescent="0.25">
      <c r="A261" s="94"/>
      <c r="B261" s="94"/>
      <c r="C261" s="94"/>
      <c r="D261" s="94"/>
      <c r="E261" s="94"/>
      <c r="F261" s="94"/>
      <c r="G261" s="94"/>
      <c r="H261" s="94"/>
      <c r="I261" s="94"/>
      <c r="J261" s="94"/>
      <c r="K261" s="94"/>
      <c r="L261" s="94"/>
      <c r="M261" s="94"/>
      <c r="N261" s="94"/>
      <c r="O261" s="94"/>
      <c r="P261" s="94"/>
      <c r="Q261" s="94"/>
      <c r="R261" s="94"/>
      <c r="S261" s="94"/>
      <c r="T261" s="94"/>
      <c r="U261" s="94"/>
      <c r="V261" s="94"/>
      <c r="W261" s="94"/>
      <c r="X261" s="94"/>
      <c r="Y261" s="94"/>
      <c r="Z261" s="94"/>
      <c r="AA261" s="94"/>
      <c r="AB261" s="94"/>
      <c r="AC261" s="94"/>
      <c r="AD261" s="94"/>
      <c r="AE261" s="94"/>
      <c r="AF261" s="94"/>
      <c r="AG261" s="94"/>
      <c r="AH261" s="94"/>
      <c r="AI261" s="94"/>
      <c r="AJ261" s="94"/>
      <c r="AK261" s="94"/>
      <c r="AL261" s="94"/>
      <c r="AM261" s="94"/>
      <c r="AN261" s="94"/>
      <c r="AO261" s="94"/>
      <c r="AP261" s="94"/>
      <c r="AQ261" s="94"/>
      <c r="AR261" s="94"/>
      <c r="AS261" s="94"/>
      <c r="AT261" s="94"/>
      <c r="AU261" s="94"/>
      <c r="AV261" s="94"/>
    </row>
    <row r="262" spans="1:48" ht="12" customHeight="1" x14ac:dyDescent="0.25">
      <c r="A262" s="94"/>
      <c r="B262" s="94"/>
      <c r="C262" s="94"/>
      <c r="D262" s="94"/>
      <c r="E262" s="94"/>
      <c r="F262" s="94"/>
      <c r="G262" s="94"/>
      <c r="H262" s="94"/>
      <c r="I262" s="94"/>
      <c r="J262" s="94"/>
      <c r="K262" s="94"/>
      <c r="L262" s="94"/>
      <c r="M262" s="94"/>
      <c r="N262" s="94"/>
      <c r="O262" s="94"/>
      <c r="P262" s="94"/>
      <c r="Q262" s="94"/>
      <c r="R262" s="94"/>
      <c r="S262" s="94"/>
      <c r="T262" s="94"/>
      <c r="U262" s="94"/>
      <c r="V262" s="94"/>
      <c r="W262" s="94"/>
      <c r="X262" s="94"/>
      <c r="Y262" s="94"/>
      <c r="Z262" s="94"/>
      <c r="AA262" s="94"/>
      <c r="AB262" s="94"/>
      <c r="AC262" s="94"/>
      <c r="AD262" s="94"/>
      <c r="AE262" s="94"/>
      <c r="AF262" s="94"/>
      <c r="AG262" s="94"/>
      <c r="AH262" s="94"/>
      <c r="AI262" s="94"/>
      <c r="AJ262" s="94"/>
      <c r="AK262" s="94"/>
      <c r="AL262" s="94"/>
      <c r="AM262" s="94"/>
      <c r="AN262" s="94"/>
      <c r="AO262" s="94"/>
      <c r="AP262" s="94"/>
      <c r="AQ262" s="94"/>
      <c r="AR262" s="94"/>
      <c r="AS262" s="94"/>
      <c r="AT262" s="94"/>
      <c r="AU262" s="94"/>
      <c r="AV262" s="94"/>
    </row>
    <row r="263" spans="1:48" ht="12" customHeight="1" x14ac:dyDescent="0.25">
      <c r="A263" s="94"/>
      <c r="B263" s="94"/>
      <c r="C263" s="94"/>
      <c r="D263" s="94"/>
      <c r="E263" s="94"/>
      <c r="F263" s="94"/>
      <c r="G263" s="94"/>
      <c r="H263" s="94"/>
      <c r="I263" s="94"/>
      <c r="J263" s="94"/>
      <c r="K263" s="94"/>
      <c r="L263" s="94"/>
      <c r="M263" s="94"/>
      <c r="N263" s="94"/>
      <c r="O263" s="94"/>
      <c r="P263" s="94"/>
      <c r="Q263" s="94"/>
      <c r="R263" s="94"/>
      <c r="S263" s="94"/>
      <c r="T263" s="94"/>
      <c r="U263" s="94"/>
      <c r="V263" s="94"/>
      <c r="W263" s="94"/>
      <c r="X263" s="94"/>
      <c r="Y263" s="94"/>
      <c r="Z263" s="94"/>
      <c r="AA263" s="94"/>
      <c r="AB263" s="94"/>
      <c r="AC263" s="94"/>
      <c r="AD263" s="94"/>
      <c r="AE263" s="94"/>
      <c r="AF263" s="94"/>
      <c r="AG263" s="94"/>
      <c r="AH263" s="94"/>
      <c r="AI263" s="94"/>
      <c r="AJ263" s="94"/>
      <c r="AK263" s="94"/>
      <c r="AL263" s="94"/>
      <c r="AM263" s="94"/>
      <c r="AN263" s="94"/>
      <c r="AO263" s="94"/>
      <c r="AP263" s="94"/>
      <c r="AQ263" s="94"/>
      <c r="AR263" s="94"/>
      <c r="AS263" s="94"/>
      <c r="AT263" s="94"/>
      <c r="AU263" s="94"/>
      <c r="AV263" s="94"/>
    </row>
    <row r="264" spans="1:48" ht="12" customHeight="1" x14ac:dyDescent="0.25">
      <c r="A264" s="94"/>
      <c r="B264" s="94"/>
      <c r="C264" s="94"/>
      <c r="D264" s="94"/>
      <c r="E264" s="94"/>
      <c r="F264" s="94"/>
      <c r="G264" s="94"/>
      <c r="H264" s="94"/>
      <c r="I264" s="94"/>
      <c r="J264" s="94"/>
      <c r="K264" s="94"/>
      <c r="L264" s="94"/>
      <c r="M264" s="94"/>
      <c r="N264" s="94"/>
      <c r="O264" s="94"/>
      <c r="P264" s="94"/>
      <c r="Q264" s="94"/>
      <c r="R264" s="94"/>
      <c r="S264" s="94"/>
      <c r="T264" s="94"/>
      <c r="U264" s="94"/>
      <c r="V264" s="94"/>
      <c r="W264" s="94"/>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row>
    <row r="265" spans="1:48" ht="12" customHeight="1" x14ac:dyDescent="0.25">
      <c r="A265" s="94"/>
      <c r="B265" s="94"/>
      <c r="C265" s="94"/>
      <c r="D265" s="94"/>
      <c r="E265" s="94"/>
      <c r="F265" s="94"/>
      <c r="G265" s="94"/>
      <c r="H265" s="94"/>
      <c r="I265" s="94"/>
      <c r="J265" s="94"/>
      <c r="K265" s="94"/>
      <c r="L265" s="94"/>
      <c r="M265" s="94"/>
      <c r="N265" s="94"/>
      <c r="O265" s="94"/>
      <c r="P265" s="94"/>
      <c r="Q265" s="94"/>
      <c r="R265" s="94"/>
      <c r="S265" s="94"/>
      <c r="T265" s="94"/>
      <c r="U265" s="94"/>
      <c r="V265" s="94"/>
      <c r="W265" s="94"/>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row>
    <row r="266" spans="1:48" ht="12" customHeight="1" x14ac:dyDescent="0.25">
      <c r="A266" s="94"/>
      <c r="B266" s="94"/>
      <c r="C266" s="94"/>
      <c r="D266" s="94"/>
      <c r="E266" s="94"/>
      <c r="F266" s="94"/>
      <c r="G266" s="94"/>
      <c r="H266" s="94"/>
      <c r="I266" s="94"/>
      <c r="J266" s="94"/>
      <c r="K266" s="94"/>
      <c r="L266" s="94"/>
      <c r="M266" s="94"/>
      <c r="N266" s="94"/>
      <c r="O266" s="94"/>
      <c r="P266" s="94"/>
      <c r="Q266" s="94"/>
      <c r="R266" s="94"/>
      <c r="S266" s="94"/>
      <c r="T266" s="94"/>
      <c r="U266" s="94"/>
      <c r="V266" s="94"/>
      <c r="W266" s="94"/>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row>
    <row r="267" spans="1:48" ht="12" customHeight="1" x14ac:dyDescent="0.25">
      <c r="A267" s="94"/>
      <c r="B267" s="94"/>
      <c r="C267" s="94"/>
      <c r="D267" s="94"/>
      <c r="E267" s="94"/>
      <c r="F267" s="94"/>
      <c r="G267" s="94"/>
      <c r="H267" s="94"/>
      <c r="I267" s="94"/>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row>
    <row r="268" spans="1:48" ht="12" customHeight="1" x14ac:dyDescent="0.25">
      <c r="A268" s="94"/>
      <c r="B268" s="94"/>
      <c r="C268" s="94"/>
      <c r="D268" s="94"/>
      <c r="E268" s="94"/>
      <c r="F268" s="94"/>
      <c r="G268" s="94"/>
      <c r="H268" s="94"/>
      <c r="I268" s="94"/>
      <c r="J268" s="94"/>
      <c r="K268" s="94"/>
      <c r="L268" s="94"/>
      <c r="M268" s="94"/>
      <c r="N268" s="94"/>
      <c r="O268" s="94"/>
      <c r="P268" s="94"/>
      <c r="Q268" s="94"/>
      <c r="R268" s="94"/>
      <c r="S268" s="94"/>
      <c r="T268" s="94"/>
      <c r="U268" s="94"/>
      <c r="V268" s="94"/>
      <c r="W268" s="94"/>
      <c r="X268" s="94"/>
      <c r="Y268" s="94"/>
      <c r="Z268" s="94"/>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row>
    <row r="269" spans="1:48" ht="12" customHeight="1" x14ac:dyDescent="0.25">
      <c r="A269" s="94"/>
      <c r="B269" s="94"/>
      <c r="C269" s="94"/>
      <c r="D269" s="94"/>
      <c r="E269" s="94"/>
      <c r="F269" s="94"/>
      <c r="G269" s="94"/>
      <c r="H269" s="94"/>
      <c r="I269" s="94"/>
      <c r="J269" s="94"/>
      <c r="K269" s="94"/>
      <c r="L269" s="94"/>
      <c r="M269" s="94"/>
      <c r="N269" s="94"/>
      <c r="O269" s="94"/>
      <c r="P269" s="94"/>
      <c r="Q269" s="94"/>
      <c r="R269" s="94"/>
      <c r="S269" s="94"/>
      <c r="T269" s="94"/>
      <c r="U269" s="94"/>
      <c r="V269" s="94"/>
      <c r="W269" s="94"/>
      <c r="X269" s="94"/>
      <c r="Y269" s="94"/>
      <c r="Z269" s="94"/>
      <c r="AA269" s="94"/>
      <c r="AB269" s="94"/>
      <c r="AC269" s="94"/>
      <c r="AD269" s="94"/>
      <c r="AE269" s="94"/>
      <c r="AF269" s="94"/>
      <c r="AG269" s="94"/>
      <c r="AH269" s="94"/>
      <c r="AI269" s="94"/>
      <c r="AJ269" s="94"/>
      <c r="AK269" s="94"/>
      <c r="AL269" s="94"/>
      <c r="AM269" s="94"/>
      <c r="AN269" s="94"/>
      <c r="AO269" s="94"/>
      <c r="AP269" s="94"/>
      <c r="AQ269" s="94"/>
      <c r="AR269" s="94"/>
      <c r="AS269" s="94"/>
      <c r="AT269" s="94"/>
      <c r="AU269" s="94"/>
      <c r="AV269" s="94"/>
    </row>
    <row r="270" spans="1:48" ht="12" customHeight="1" x14ac:dyDescent="0.25">
      <c r="A270" s="94"/>
      <c r="B270" s="94"/>
      <c r="C270" s="94"/>
      <c r="D270" s="94"/>
      <c r="E270" s="94"/>
      <c r="F270" s="94"/>
      <c r="G270" s="94"/>
      <c r="H270" s="94"/>
      <c r="I270" s="94"/>
      <c r="J270" s="94"/>
      <c r="K270" s="94"/>
      <c r="L270" s="94"/>
      <c r="M270" s="94"/>
      <c r="N270" s="94"/>
      <c r="O270" s="94"/>
      <c r="P270" s="94"/>
      <c r="Q270" s="94"/>
      <c r="R270" s="94"/>
      <c r="S270" s="94"/>
      <c r="T270" s="94"/>
      <c r="U270" s="94"/>
      <c r="V270" s="94"/>
      <c r="W270" s="94"/>
      <c r="X270" s="94"/>
      <c r="Y270" s="94"/>
      <c r="Z270" s="94"/>
      <c r="AA270" s="94"/>
      <c r="AB270" s="94"/>
      <c r="AC270" s="94"/>
      <c r="AD270" s="94"/>
      <c r="AE270" s="94"/>
      <c r="AF270" s="94"/>
      <c r="AG270" s="94"/>
      <c r="AH270" s="94"/>
      <c r="AI270" s="94"/>
      <c r="AJ270" s="94"/>
      <c r="AK270" s="94"/>
      <c r="AL270" s="94"/>
      <c r="AM270" s="94"/>
      <c r="AN270" s="94"/>
      <c r="AO270" s="94"/>
      <c r="AP270" s="94"/>
      <c r="AQ270" s="94"/>
      <c r="AR270" s="94"/>
      <c r="AS270" s="94"/>
      <c r="AT270" s="94"/>
      <c r="AU270" s="94"/>
      <c r="AV270" s="94"/>
    </row>
    <row r="271" spans="1:48" ht="12" customHeight="1" x14ac:dyDescent="0.25">
      <c r="A271" s="94"/>
      <c r="B271" s="94"/>
      <c r="C271" s="94"/>
      <c r="D271" s="94"/>
      <c r="E271" s="94"/>
      <c r="F271" s="94"/>
      <c r="G271" s="94"/>
      <c r="H271" s="94"/>
      <c r="I271" s="94"/>
      <c r="J271" s="94"/>
      <c r="K271" s="94"/>
      <c r="L271" s="94"/>
      <c r="M271" s="94"/>
      <c r="N271" s="94"/>
      <c r="O271" s="94"/>
      <c r="P271" s="94"/>
      <c r="Q271" s="94"/>
      <c r="R271" s="94"/>
      <c r="S271" s="94"/>
      <c r="T271" s="94"/>
      <c r="U271" s="94"/>
      <c r="V271" s="94"/>
      <c r="W271" s="94"/>
      <c r="X271" s="94"/>
      <c r="Y271" s="94"/>
      <c r="Z271" s="94"/>
      <c r="AA271" s="94"/>
      <c r="AB271" s="94"/>
      <c r="AC271" s="94"/>
      <c r="AD271" s="94"/>
      <c r="AE271" s="94"/>
      <c r="AF271" s="94"/>
      <c r="AG271" s="94"/>
      <c r="AH271" s="94"/>
      <c r="AI271" s="94"/>
      <c r="AJ271" s="94"/>
      <c r="AK271" s="94"/>
      <c r="AL271" s="94"/>
      <c r="AM271" s="94"/>
      <c r="AN271" s="94"/>
      <c r="AO271" s="94"/>
      <c r="AP271" s="94"/>
      <c r="AQ271" s="94"/>
      <c r="AR271" s="94"/>
      <c r="AS271" s="94"/>
      <c r="AT271" s="94"/>
      <c r="AU271" s="94"/>
      <c r="AV271" s="94"/>
    </row>
    <row r="272" spans="1:48" ht="12" customHeight="1" x14ac:dyDescent="0.25">
      <c r="A272" s="94"/>
      <c r="B272" s="94"/>
      <c r="C272" s="94"/>
      <c r="D272" s="94"/>
      <c r="E272" s="94"/>
      <c r="F272" s="94"/>
      <c r="G272" s="94"/>
      <c r="H272" s="94"/>
      <c r="I272" s="94"/>
      <c r="J272" s="94"/>
      <c r="K272" s="94"/>
      <c r="L272" s="94"/>
      <c r="M272" s="94"/>
      <c r="N272" s="94"/>
      <c r="O272" s="94"/>
      <c r="P272" s="94"/>
      <c r="Q272" s="94"/>
      <c r="R272" s="94"/>
      <c r="S272" s="94"/>
      <c r="T272" s="94"/>
      <c r="U272" s="94"/>
      <c r="V272" s="94"/>
      <c r="W272" s="94"/>
      <c r="X272" s="94"/>
      <c r="Y272" s="94"/>
      <c r="Z272" s="94"/>
      <c r="AA272" s="94"/>
      <c r="AB272" s="94"/>
      <c r="AC272" s="94"/>
      <c r="AD272" s="94"/>
      <c r="AE272" s="94"/>
      <c r="AF272" s="94"/>
      <c r="AG272" s="94"/>
      <c r="AH272" s="94"/>
      <c r="AI272" s="94"/>
      <c r="AJ272" s="94"/>
      <c r="AK272" s="94"/>
      <c r="AL272" s="94"/>
      <c r="AM272" s="94"/>
      <c r="AN272" s="94"/>
      <c r="AO272" s="94"/>
      <c r="AP272" s="94"/>
      <c r="AQ272" s="94"/>
      <c r="AR272" s="94"/>
      <c r="AS272" s="94"/>
      <c r="AT272" s="94"/>
      <c r="AU272" s="94"/>
      <c r="AV272" s="94"/>
    </row>
    <row r="273" spans="1:48" ht="12" customHeight="1" x14ac:dyDescent="0.25">
      <c r="A273" s="94"/>
      <c r="B273" s="94"/>
      <c r="C273" s="94"/>
      <c r="D273" s="94"/>
      <c r="E273" s="94"/>
      <c r="F273" s="94"/>
      <c r="G273" s="94"/>
      <c r="H273" s="94"/>
      <c r="I273" s="94"/>
      <c r="J273" s="94"/>
      <c r="K273" s="94"/>
      <c r="L273" s="94"/>
      <c r="M273" s="94"/>
      <c r="N273" s="94"/>
      <c r="O273" s="94"/>
      <c r="P273" s="94"/>
      <c r="Q273" s="94"/>
      <c r="R273" s="94"/>
      <c r="S273" s="94"/>
      <c r="T273" s="94"/>
      <c r="U273" s="94"/>
      <c r="V273" s="94"/>
      <c r="W273" s="94"/>
      <c r="X273" s="94"/>
      <c r="Y273" s="94"/>
      <c r="Z273" s="94"/>
      <c r="AA273" s="94"/>
      <c r="AB273" s="94"/>
      <c r="AC273" s="94"/>
      <c r="AD273" s="94"/>
      <c r="AE273" s="94"/>
      <c r="AF273" s="94"/>
      <c r="AG273" s="94"/>
      <c r="AH273" s="94"/>
      <c r="AI273" s="94"/>
      <c r="AJ273" s="94"/>
      <c r="AK273" s="94"/>
      <c r="AL273" s="94"/>
      <c r="AM273" s="94"/>
      <c r="AN273" s="94"/>
      <c r="AO273" s="94"/>
      <c r="AP273" s="94"/>
      <c r="AQ273" s="94"/>
      <c r="AR273" s="94"/>
      <c r="AS273" s="94"/>
      <c r="AT273" s="94"/>
      <c r="AU273" s="94"/>
      <c r="AV273" s="94"/>
    </row>
    <row r="274" spans="1:48" ht="12" customHeight="1" x14ac:dyDescent="0.25">
      <c r="A274" s="94"/>
      <c r="B274" s="94"/>
      <c r="C274" s="94"/>
      <c r="D274" s="94"/>
      <c r="E274" s="94"/>
      <c r="F274" s="94"/>
      <c r="G274" s="94"/>
      <c r="H274" s="94"/>
      <c r="I274" s="94"/>
      <c r="J274" s="94"/>
      <c r="K274" s="94"/>
      <c r="L274" s="94"/>
      <c r="M274" s="94"/>
      <c r="N274" s="94"/>
      <c r="O274" s="94"/>
      <c r="P274" s="94"/>
      <c r="Q274" s="94"/>
      <c r="R274" s="94"/>
      <c r="S274" s="94"/>
      <c r="T274" s="94"/>
      <c r="U274" s="94"/>
      <c r="V274" s="94"/>
      <c r="W274" s="94"/>
      <c r="X274" s="94"/>
      <c r="Y274" s="94"/>
      <c r="Z274" s="94"/>
      <c r="AA274" s="94"/>
      <c r="AB274" s="94"/>
      <c r="AC274" s="94"/>
      <c r="AD274" s="94"/>
      <c r="AE274" s="94"/>
      <c r="AF274" s="94"/>
      <c r="AG274" s="94"/>
      <c r="AH274" s="94"/>
      <c r="AI274" s="94"/>
      <c r="AJ274" s="94"/>
      <c r="AK274" s="94"/>
      <c r="AL274" s="94"/>
      <c r="AM274" s="94"/>
      <c r="AN274" s="94"/>
      <c r="AO274" s="94"/>
      <c r="AP274" s="94"/>
      <c r="AQ274" s="94"/>
      <c r="AR274" s="94"/>
      <c r="AS274" s="94"/>
      <c r="AT274" s="94"/>
      <c r="AU274" s="94"/>
      <c r="AV274" s="94"/>
    </row>
    <row r="275" spans="1:48" ht="12" customHeight="1" x14ac:dyDescent="0.25">
      <c r="A275" s="94"/>
      <c r="B275" s="94"/>
      <c r="C275" s="94"/>
      <c r="D275" s="94"/>
      <c r="E275" s="94"/>
      <c r="F275" s="94"/>
      <c r="G275" s="94"/>
      <c r="H275" s="94"/>
      <c r="I275" s="94"/>
      <c r="J275" s="94"/>
      <c r="K275" s="94"/>
      <c r="L275" s="94"/>
      <c r="M275" s="94"/>
      <c r="N275" s="94"/>
      <c r="O275" s="94"/>
      <c r="P275" s="94"/>
      <c r="Q275" s="94"/>
      <c r="R275" s="94"/>
      <c r="S275" s="94"/>
      <c r="T275" s="94"/>
      <c r="U275" s="94"/>
      <c r="V275" s="94"/>
      <c r="W275" s="94"/>
      <c r="X275" s="94"/>
      <c r="Y275" s="94"/>
      <c r="Z275" s="94"/>
      <c r="AA275" s="94"/>
      <c r="AB275" s="94"/>
      <c r="AC275" s="94"/>
      <c r="AD275" s="94"/>
      <c r="AE275" s="94"/>
      <c r="AF275" s="94"/>
      <c r="AG275" s="94"/>
      <c r="AH275" s="94"/>
      <c r="AI275" s="94"/>
      <c r="AJ275" s="94"/>
      <c r="AK275" s="94"/>
      <c r="AL275" s="94"/>
      <c r="AM275" s="94"/>
      <c r="AN275" s="94"/>
      <c r="AO275" s="94"/>
      <c r="AP275" s="94"/>
      <c r="AQ275" s="94"/>
      <c r="AR275" s="94"/>
      <c r="AS275" s="94"/>
      <c r="AT275" s="94"/>
      <c r="AU275" s="94"/>
      <c r="AV275" s="94"/>
    </row>
    <row r="276" spans="1:48" ht="12" customHeight="1" x14ac:dyDescent="0.25">
      <c r="A276" s="94"/>
      <c r="B276" s="94"/>
      <c r="C276" s="94"/>
      <c r="D276" s="94"/>
      <c r="E276" s="94"/>
      <c r="F276" s="94"/>
      <c r="G276" s="94"/>
      <c r="H276" s="94"/>
      <c r="I276" s="94"/>
      <c r="J276" s="94"/>
      <c r="K276" s="94"/>
      <c r="L276" s="94"/>
      <c r="M276" s="94"/>
      <c r="N276" s="94"/>
      <c r="O276" s="94"/>
      <c r="P276" s="94"/>
      <c r="Q276" s="94"/>
      <c r="R276" s="94"/>
      <c r="S276" s="94"/>
      <c r="T276" s="94"/>
      <c r="U276" s="94"/>
      <c r="V276" s="94"/>
      <c r="W276" s="94"/>
      <c r="X276" s="94"/>
      <c r="Y276" s="94"/>
      <c r="Z276" s="94"/>
      <c r="AA276" s="94"/>
      <c r="AB276" s="94"/>
      <c r="AC276" s="94"/>
      <c r="AD276" s="94"/>
      <c r="AE276" s="94"/>
      <c r="AF276" s="94"/>
      <c r="AG276" s="94"/>
      <c r="AH276" s="94"/>
      <c r="AI276" s="94"/>
      <c r="AJ276" s="94"/>
      <c r="AK276" s="94"/>
      <c r="AL276" s="94"/>
      <c r="AM276" s="94"/>
      <c r="AN276" s="94"/>
      <c r="AO276" s="94"/>
      <c r="AP276" s="94"/>
      <c r="AQ276" s="94"/>
      <c r="AR276" s="94"/>
      <c r="AS276" s="94"/>
      <c r="AT276" s="94"/>
      <c r="AU276" s="94"/>
      <c r="AV276" s="94"/>
    </row>
    <row r="277" spans="1:48" ht="12" customHeight="1" x14ac:dyDescent="0.25">
      <c r="A277" s="94"/>
      <c r="B277" s="94"/>
      <c r="C277" s="94"/>
      <c r="D277" s="94"/>
      <c r="E277" s="94"/>
      <c r="F277" s="94"/>
      <c r="G277" s="94"/>
      <c r="H277" s="94"/>
      <c r="I277" s="94"/>
      <c r="J277" s="94"/>
      <c r="K277" s="94"/>
      <c r="L277" s="94"/>
      <c r="M277" s="94"/>
      <c r="N277" s="94"/>
      <c r="O277" s="94"/>
      <c r="P277" s="94"/>
      <c r="Q277" s="94"/>
      <c r="R277" s="94"/>
      <c r="S277" s="94"/>
      <c r="T277" s="94"/>
      <c r="U277" s="94"/>
      <c r="V277" s="94"/>
      <c r="W277" s="94"/>
      <c r="X277" s="94"/>
      <c r="Y277" s="94"/>
      <c r="Z277" s="94"/>
      <c r="AA277" s="94"/>
      <c r="AB277" s="94"/>
      <c r="AC277" s="94"/>
      <c r="AD277" s="94"/>
      <c r="AE277" s="94"/>
      <c r="AF277" s="94"/>
      <c r="AG277" s="94"/>
      <c r="AH277" s="94"/>
      <c r="AI277" s="94"/>
      <c r="AJ277" s="94"/>
      <c r="AK277" s="94"/>
      <c r="AL277" s="94"/>
      <c r="AM277" s="94"/>
      <c r="AN277" s="94"/>
      <c r="AO277" s="94"/>
      <c r="AP277" s="94"/>
      <c r="AQ277" s="94"/>
      <c r="AR277" s="94"/>
      <c r="AS277" s="94"/>
      <c r="AT277" s="94"/>
      <c r="AU277" s="94"/>
      <c r="AV277" s="94"/>
    </row>
    <row r="278" spans="1:48" ht="12" customHeight="1" x14ac:dyDescent="0.25">
      <c r="A278" s="94"/>
      <c r="B278" s="94"/>
      <c r="C278" s="94"/>
      <c r="D278" s="94"/>
      <c r="E278" s="94"/>
      <c r="F278" s="94"/>
      <c r="G278" s="94"/>
      <c r="H278" s="94"/>
      <c r="I278" s="94"/>
      <c r="J278" s="94"/>
      <c r="K278" s="94"/>
      <c r="L278" s="94"/>
      <c r="M278" s="94"/>
      <c r="N278" s="94"/>
      <c r="O278" s="94"/>
      <c r="P278" s="94"/>
      <c r="Q278" s="94"/>
      <c r="R278" s="94"/>
      <c r="S278" s="94"/>
      <c r="T278" s="94"/>
      <c r="U278" s="94"/>
      <c r="V278" s="94"/>
      <c r="W278" s="94"/>
      <c r="X278" s="94"/>
      <c r="Y278" s="94"/>
      <c r="Z278" s="94"/>
      <c r="AA278" s="94"/>
      <c r="AB278" s="94"/>
      <c r="AC278" s="94"/>
      <c r="AD278" s="94"/>
      <c r="AE278" s="94"/>
      <c r="AF278" s="94"/>
      <c r="AG278" s="94"/>
      <c r="AH278" s="94"/>
      <c r="AI278" s="94"/>
      <c r="AJ278" s="94"/>
      <c r="AK278" s="94"/>
      <c r="AL278" s="94"/>
      <c r="AM278" s="94"/>
      <c r="AN278" s="94"/>
      <c r="AO278" s="94"/>
      <c r="AP278" s="94"/>
      <c r="AQ278" s="94"/>
      <c r="AR278" s="94"/>
      <c r="AS278" s="94"/>
      <c r="AT278" s="94"/>
      <c r="AU278" s="94"/>
      <c r="AV278" s="94"/>
    </row>
    <row r="279" spans="1:48" ht="12" customHeight="1" x14ac:dyDescent="0.25">
      <c r="A279" s="94"/>
      <c r="B279" s="94"/>
      <c r="C279" s="94"/>
      <c r="D279" s="94"/>
      <c r="E279" s="94"/>
      <c r="F279" s="94"/>
      <c r="G279" s="94"/>
      <c r="H279" s="94"/>
      <c r="I279" s="94"/>
      <c r="J279" s="94"/>
      <c r="K279" s="94"/>
      <c r="L279" s="94"/>
      <c r="M279" s="94"/>
      <c r="N279" s="94"/>
      <c r="O279" s="94"/>
      <c r="P279" s="94"/>
      <c r="Q279" s="94"/>
      <c r="R279" s="94"/>
      <c r="S279" s="94"/>
      <c r="T279" s="94"/>
      <c r="U279" s="94"/>
      <c r="V279" s="94"/>
      <c r="W279" s="94"/>
      <c r="X279" s="94"/>
      <c r="Y279" s="94"/>
      <c r="Z279" s="94"/>
      <c r="AA279" s="94"/>
      <c r="AB279" s="94"/>
      <c r="AC279" s="94"/>
      <c r="AD279" s="94"/>
      <c r="AE279" s="94"/>
      <c r="AF279" s="94"/>
      <c r="AG279" s="94"/>
      <c r="AH279" s="94"/>
      <c r="AI279" s="94"/>
      <c r="AJ279" s="94"/>
      <c r="AK279" s="94"/>
      <c r="AL279" s="94"/>
      <c r="AM279" s="94"/>
      <c r="AN279" s="94"/>
      <c r="AO279" s="94"/>
      <c r="AP279" s="94"/>
      <c r="AQ279" s="94"/>
      <c r="AR279" s="94"/>
      <c r="AS279" s="94"/>
      <c r="AT279" s="94"/>
      <c r="AU279" s="94"/>
      <c r="AV279" s="94"/>
    </row>
    <row r="280" spans="1:48" ht="12" customHeight="1" x14ac:dyDescent="0.25">
      <c r="A280" s="94"/>
      <c r="B280" s="94"/>
      <c r="C280" s="94"/>
      <c r="D280" s="94"/>
      <c r="E280" s="94"/>
      <c r="F280" s="94"/>
      <c r="G280" s="94"/>
      <c r="H280" s="94"/>
      <c r="I280" s="94"/>
      <c r="J280" s="94"/>
      <c r="K280" s="94"/>
      <c r="L280" s="94"/>
      <c r="M280" s="94"/>
      <c r="N280" s="94"/>
      <c r="O280" s="94"/>
      <c r="P280" s="94"/>
      <c r="Q280" s="94"/>
      <c r="R280" s="94"/>
      <c r="S280" s="94"/>
      <c r="T280" s="94"/>
      <c r="U280" s="94"/>
      <c r="V280" s="94"/>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row>
    <row r="281" spans="1:48" ht="12" customHeight="1" x14ac:dyDescent="0.25">
      <c r="A281" s="94"/>
      <c r="B281" s="94"/>
      <c r="C281" s="94"/>
      <c r="D281" s="94"/>
      <c r="E281" s="94"/>
      <c r="F281" s="94"/>
      <c r="G281" s="94"/>
      <c r="H281" s="94"/>
      <c r="I281" s="94"/>
      <c r="J281" s="94"/>
      <c r="K281" s="94"/>
      <c r="L281" s="94"/>
      <c r="M281" s="94"/>
      <c r="N281" s="94"/>
      <c r="O281" s="94"/>
      <c r="P281" s="94"/>
      <c r="Q281" s="94"/>
      <c r="R281" s="94"/>
      <c r="S281" s="94"/>
      <c r="T281" s="94"/>
      <c r="U281" s="94"/>
      <c r="V281" s="94"/>
      <c r="W281" s="94"/>
      <c r="X281" s="94"/>
      <c r="Y281" s="94"/>
      <c r="Z281" s="94"/>
      <c r="AA281" s="94"/>
      <c r="AB281" s="94"/>
      <c r="AC281" s="94"/>
      <c r="AD281" s="94"/>
      <c r="AE281" s="94"/>
      <c r="AF281" s="94"/>
      <c r="AG281" s="94"/>
      <c r="AH281" s="94"/>
      <c r="AI281" s="94"/>
      <c r="AJ281" s="94"/>
      <c r="AK281" s="94"/>
      <c r="AL281" s="94"/>
      <c r="AM281" s="94"/>
      <c r="AN281" s="94"/>
      <c r="AO281" s="94"/>
      <c r="AP281" s="94"/>
      <c r="AQ281" s="94"/>
      <c r="AR281" s="94"/>
      <c r="AS281" s="94"/>
      <c r="AT281" s="94"/>
      <c r="AU281" s="94"/>
      <c r="AV281" s="94"/>
    </row>
    <row r="282" spans="1:48" ht="12" customHeight="1" x14ac:dyDescent="0.25">
      <c r="A282" s="94"/>
      <c r="B282" s="94"/>
      <c r="C282" s="94"/>
      <c r="D282" s="94"/>
      <c r="E282" s="94"/>
      <c r="F282" s="94"/>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94"/>
      <c r="AJ282" s="94"/>
      <c r="AK282" s="94"/>
      <c r="AL282" s="94"/>
      <c r="AM282" s="94"/>
      <c r="AN282" s="94"/>
      <c r="AO282" s="94"/>
      <c r="AP282" s="94"/>
      <c r="AQ282" s="94"/>
      <c r="AR282" s="94"/>
      <c r="AS282" s="94"/>
      <c r="AT282" s="94"/>
      <c r="AU282" s="94"/>
      <c r="AV282" s="94"/>
    </row>
    <row r="283" spans="1:48" ht="12" customHeight="1" x14ac:dyDescent="0.25">
      <c r="A283" s="94"/>
      <c r="B283" s="94"/>
      <c r="C283" s="94"/>
      <c r="D283" s="94"/>
      <c r="E283" s="94"/>
      <c r="F283" s="94"/>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row>
    <row r="284" spans="1:48" ht="12" customHeight="1" x14ac:dyDescent="0.25">
      <c r="A284" s="94"/>
      <c r="B284" s="94"/>
      <c r="C284" s="94"/>
      <c r="D284" s="94"/>
      <c r="E284" s="94"/>
      <c r="F284" s="94"/>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94"/>
      <c r="AJ284" s="94"/>
      <c r="AK284" s="94"/>
      <c r="AL284" s="94"/>
      <c r="AM284" s="94"/>
      <c r="AN284" s="94"/>
      <c r="AO284" s="94"/>
      <c r="AP284" s="94"/>
      <c r="AQ284" s="94"/>
      <c r="AR284" s="94"/>
      <c r="AS284" s="94"/>
      <c r="AT284" s="94"/>
      <c r="AU284" s="94"/>
      <c r="AV284" s="94"/>
    </row>
    <row r="285" spans="1:48" ht="12" customHeight="1" x14ac:dyDescent="0.25">
      <c r="A285" s="94"/>
      <c r="B285" s="94"/>
      <c r="C285" s="94"/>
      <c r="D285" s="94"/>
      <c r="E285" s="94"/>
      <c r="F285" s="94"/>
      <c r="G285" s="94"/>
      <c r="H285" s="94"/>
      <c r="I285" s="94"/>
      <c r="J285" s="94"/>
      <c r="K285" s="94"/>
      <c r="L285" s="94"/>
      <c r="M285" s="94"/>
      <c r="N285" s="94"/>
      <c r="O285" s="94"/>
      <c r="P285" s="94"/>
      <c r="Q285" s="94"/>
      <c r="R285" s="94"/>
      <c r="S285" s="94"/>
      <c r="T285" s="94"/>
      <c r="U285" s="94"/>
      <c r="V285" s="94"/>
      <c r="W285" s="94"/>
      <c r="X285" s="94"/>
      <c r="Y285" s="94"/>
      <c r="Z285" s="94"/>
      <c r="AA285" s="94"/>
      <c r="AB285" s="94"/>
      <c r="AC285" s="94"/>
      <c r="AD285" s="94"/>
      <c r="AE285" s="94"/>
      <c r="AF285" s="94"/>
      <c r="AG285" s="94"/>
      <c r="AH285" s="94"/>
      <c r="AI285" s="94"/>
      <c r="AJ285" s="94"/>
      <c r="AK285" s="94"/>
      <c r="AL285" s="94"/>
      <c r="AM285" s="94"/>
      <c r="AN285" s="94"/>
      <c r="AO285" s="94"/>
      <c r="AP285" s="94"/>
      <c r="AQ285" s="94"/>
      <c r="AR285" s="94"/>
      <c r="AS285" s="94"/>
      <c r="AT285" s="94"/>
      <c r="AU285" s="94"/>
      <c r="AV285" s="94"/>
    </row>
    <row r="286" spans="1:48" ht="12" customHeight="1" x14ac:dyDescent="0.25">
      <c r="A286" s="94"/>
      <c r="B286" s="94"/>
      <c r="C286" s="94"/>
      <c r="D286" s="94"/>
      <c r="E286" s="94"/>
      <c r="F286" s="94"/>
      <c r="G286" s="94"/>
      <c r="H286" s="94"/>
      <c r="I286" s="94"/>
      <c r="J286" s="94"/>
      <c r="K286" s="94"/>
      <c r="L286" s="94"/>
      <c r="M286" s="94"/>
      <c r="N286" s="94"/>
      <c r="O286" s="94"/>
      <c r="P286" s="94"/>
      <c r="Q286" s="94"/>
      <c r="R286" s="94"/>
      <c r="S286" s="94"/>
      <c r="T286" s="94"/>
      <c r="U286" s="94"/>
      <c r="V286" s="94"/>
      <c r="W286" s="94"/>
      <c r="X286" s="94"/>
      <c r="Y286" s="94"/>
      <c r="Z286" s="94"/>
      <c r="AA286" s="94"/>
      <c r="AB286" s="94"/>
      <c r="AC286" s="94"/>
      <c r="AD286" s="94"/>
      <c r="AE286" s="94"/>
      <c r="AF286" s="94"/>
      <c r="AG286" s="94"/>
      <c r="AH286" s="94"/>
      <c r="AI286" s="94"/>
      <c r="AJ286" s="94"/>
      <c r="AK286" s="94"/>
      <c r="AL286" s="94"/>
      <c r="AM286" s="94"/>
      <c r="AN286" s="94"/>
      <c r="AO286" s="94"/>
      <c r="AP286" s="94"/>
      <c r="AQ286" s="94"/>
      <c r="AR286" s="94"/>
      <c r="AS286" s="94"/>
      <c r="AT286" s="94"/>
      <c r="AU286" s="94"/>
      <c r="AV286" s="94"/>
    </row>
    <row r="287" spans="1:48" ht="12" customHeight="1" x14ac:dyDescent="0.25">
      <c r="A287" s="94"/>
      <c r="B287" s="94"/>
      <c r="C287" s="94"/>
      <c r="D287" s="94"/>
      <c r="E287" s="94"/>
      <c r="F287" s="94"/>
      <c r="G287" s="94"/>
      <c r="H287" s="94"/>
      <c r="I287" s="94"/>
      <c r="J287" s="94"/>
      <c r="K287" s="94"/>
      <c r="L287" s="94"/>
      <c r="M287" s="94"/>
      <c r="N287" s="94"/>
      <c r="O287" s="94"/>
      <c r="P287" s="94"/>
      <c r="Q287" s="94"/>
      <c r="R287" s="94"/>
      <c r="S287" s="94"/>
      <c r="T287" s="94"/>
      <c r="U287" s="94"/>
      <c r="V287" s="94"/>
      <c r="W287" s="94"/>
      <c r="X287" s="94"/>
      <c r="Y287" s="94"/>
      <c r="Z287" s="94"/>
      <c r="AA287" s="94"/>
      <c r="AB287" s="94"/>
      <c r="AC287" s="94"/>
      <c r="AD287" s="94"/>
      <c r="AE287" s="94"/>
      <c r="AF287" s="94"/>
      <c r="AG287" s="94"/>
      <c r="AH287" s="94"/>
      <c r="AI287" s="94"/>
      <c r="AJ287" s="94"/>
      <c r="AK287" s="94"/>
      <c r="AL287" s="94"/>
      <c r="AM287" s="94"/>
      <c r="AN287" s="94"/>
      <c r="AO287" s="94"/>
      <c r="AP287" s="94"/>
      <c r="AQ287" s="94"/>
      <c r="AR287" s="94"/>
      <c r="AS287" s="94"/>
      <c r="AT287" s="94"/>
      <c r="AU287" s="94"/>
      <c r="AV287" s="94"/>
    </row>
    <row r="288" spans="1:48" ht="12" customHeight="1" x14ac:dyDescent="0.25">
      <c r="A288" s="94"/>
      <c r="B288" s="94"/>
      <c r="C288" s="94"/>
      <c r="D288" s="94"/>
      <c r="E288" s="94"/>
      <c r="F288" s="94"/>
      <c r="G288" s="94"/>
      <c r="H288" s="94"/>
      <c r="I288" s="94"/>
      <c r="J288" s="94"/>
      <c r="K288" s="94"/>
      <c r="L288" s="94"/>
      <c r="M288" s="94"/>
      <c r="N288" s="94"/>
      <c r="O288" s="94"/>
      <c r="P288" s="94"/>
      <c r="Q288" s="94"/>
      <c r="R288" s="94"/>
      <c r="S288" s="94"/>
      <c r="T288" s="94"/>
      <c r="U288" s="94"/>
      <c r="V288" s="94"/>
      <c r="W288" s="94"/>
      <c r="X288" s="94"/>
      <c r="Y288" s="94"/>
      <c r="Z288" s="94"/>
      <c r="AA288" s="94"/>
      <c r="AB288" s="94"/>
      <c r="AC288" s="94"/>
      <c r="AD288" s="94"/>
      <c r="AE288" s="94"/>
      <c r="AF288" s="94"/>
      <c r="AG288" s="94"/>
      <c r="AH288" s="94"/>
      <c r="AI288" s="94"/>
      <c r="AJ288" s="94"/>
      <c r="AK288" s="94"/>
      <c r="AL288" s="94"/>
      <c r="AM288" s="94"/>
      <c r="AN288" s="94"/>
      <c r="AO288" s="94"/>
      <c r="AP288" s="94"/>
      <c r="AQ288" s="94"/>
      <c r="AR288" s="94"/>
      <c r="AS288" s="94"/>
      <c r="AT288" s="94"/>
      <c r="AU288" s="94"/>
      <c r="AV288" s="94"/>
    </row>
    <row r="289" spans="1:48" ht="12" customHeight="1" x14ac:dyDescent="0.25">
      <c r="A289" s="94"/>
      <c r="B289" s="94"/>
      <c r="C289" s="94"/>
      <c r="D289" s="94"/>
      <c r="E289" s="94"/>
      <c r="F289" s="94"/>
      <c r="G289" s="94"/>
      <c r="H289" s="94"/>
      <c r="I289" s="94"/>
      <c r="J289" s="94"/>
      <c r="K289" s="94"/>
      <c r="L289" s="94"/>
      <c r="M289" s="94"/>
      <c r="N289" s="94"/>
      <c r="O289" s="94"/>
      <c r="P289" s="94"/>
      <c r="Q289" s="94"/>
      <c r="R289" s="94"/>
      <c r="S289" s="94"/>
      <c r="T289" s="94"/>
      <c r="U289" s="94"/>
      <c r="V289" s="94"/>
      <c r="W289" s="94"/>
      <c r="X289" s="94"/>
      <c r="Y289" s="94"/>
      <c r="Z289" s="94"/>
      <c r="AA289" s="94"/>
      <c r="AB289" s="94"/>
      <c r="AC289" s="94"/>
      <c r="AD289" s="94"/>
      <c r="AE289" s="94"/>
      <c r="AF289" s="94"/>
      <c r="AG289" s="94"/>
      <c r="AH289" s="94"/>
      <c r="AI289" s="94"/>
      <c r="AJ289" s="94"/>
      <c r="AK289" s="94"/>
      <c r="AL289" s="94"/>
      <c r="AM289" s="94"/>
      <c r="AN289" s="94"/>
      <c r="AO289" s="94"/>
      <c r="AP289" s="94"/>
      <c r="AQ289" s="94"/>
      <c r="AR289" s="94"/>
      <c r="AS289" s="94"/>
      <c r="AT289" s="94"/>
      <c r="AU289" s="94"/>
      <c r="AV289" s="94"/>
    </row>
    <row r="290" spans="1:48" ht="12" customHeight="1" x14ac:dyDescent="0.25">
      <c r="A290" s="94"/>
      <c r="B290" s="94"/>
      <c r="C290" s="94"/>
      <c r="D290" s="94"/>
      <c r="E290" s="94"/>
      <c r="F290" s="94"/>
      <c r="G290" s="94"/>
      <c r="H290" s="94"/>
      <c r="I290" s="94"/>
      <c r="J290" s="94"/>
      <c r="K290" s="94"/>
      <c r="L290" s="94"/>
      <c r="M290" s="94"/>
      <c r="N290" s="94"/>
      <c r="O290" s="94"/>
      <c r="P290" s="94"/>
      <c r="Q290" s="94"/>
      <c r="R290" s="94"/>
      <c r="S290" s="94"/>
      <c r="T290" s="94"/>
      <c r="U290" s="94"/>
      <c r="V290" s="94"/>
      <c r="W290" s="94"/>
      <c r="X290" s="94"/>
      <c r="Y290" s="94"/>
      <c r="Z290" s="94"/>
      <c r="AA290" s="94"/>
      <c r="AB290" s="94"/>
      <c r="AC290" s="94"/>
      <c r="AD290" s="94"/>
      <c r="AE290" s="94"/>
      <c r="AF290" s="94"/>
      <c r="AG290" s="94"/>
      <c r="AH290" s="94"/>
      <c r="AI290" s="94"/>
      <c r="AJ290" s="94"/>
      <c r="AK290" s="94"/>
      <c r="AL290" s="94"/>
      <c r="AM290" s="94"/>
      <c r="AN290" s="94"/>
      <c r="AO290" s="94"/>
      <c r="AP290" s="94"/>
      <c r="AQ290" s="94"/>
      <c r="AR290" s="94"/>
      <c r="AS290" s="94"/>
      <c r="AT290" s="94"/>
      <c r="AU290" s="94"/>
      <c r="AV290" s="94"/>
    </row>
    <row r="291" spans="1:48" ht="12" customHeight="1" x14ac:dyDescent="0.25">
      <c r="A291" s="94"/>
      <c r="B291" s="94"/>
      <c r="C291" s="94"/>
      <c r="D291" s="94"/>
      <c r="E291" s="94"/>
      <c r="F291" s="94"/>
      <c r="G291" s="94"/>
      <c r="H291" s="94"/>
      <c r="I291" s="94"/>
      <c r="J291" s="94"/>
      <c r="K291" s="94"/>
      <c r="L291" s="94"/>
      <c r="M291" s="94"/>
      <c r="N291" s="94"/>
      <c r="O291" s="94"/>
      <c r="P291" s="94"/>
      <c r="Q291" s="94"/>
      <c r="R291" s="94"/>
      <c r="S291" s="94"/>
      <c r="T291" s="94"/>
      <c r="U291" s="94"/>
      <c r="V291" s="94"/>
      <c r="W291" s="94"/>
      <c r="X291" s="94"/>
      <c r="Y291" s="94"/>
      <c r="Z291" s="94"/>
      <c r="AA291" s="94"/>
      <c r="AB291" s="94"/>
      <c r="AC291" s="94"/>
      <c r="AD291" s="94"/>
      <c r="AE291" s="94"/>
      <c r="AF291" s="94"/>
      <c r="AG291" s="94"/>
      <c r="AH291" s="94"/>
      <c r="AI291" s="94"/>
      <c r="AJ291" s="94"/>
      <c r="AK291" s="94"/>
      <c r="AL291" s="94"/>
      <c r="AM291" s="94"/>
      <c r="AN291" s="94"/>
      <c r="AO291" s="94"/>
      <c r="AP291" s="94"/>
      <c r="AQ291" s="94"/>
      <c r="AR291" s="94"/>
      <c r="AS291" s="94"/>
      <c r="AT291" s="94"/>
      <c r="AU291" s="94"/>
      <c r="AV291" s="94"/>
    </row>
    <row r="292" spans="1:48" ht="12" customHeight="1" x14ac:dyDescent="0.25">
      <c r="A292" s="94"/>
      <c r="B292" s="94"/>
      <c r="C292" s="94"/>
      <c r="D292" s="94"/>
      <c r="E292" s="94"/>
      <c r="F292" s="94"/>
      <c r="G292" s="94"/>
      <c r="H292" s="94"/>
      <c r="I292" s="94"/>
      <c r="J292" s="94"/>
      <c r="K292" s="94"/>
      <c r="L292" s="94"/>
      <c r="M292" s="94"/>
      <c r="N292" s="94"/>
      <c r="O292" s="94"/>
      <c r="P292" s="94"/>
      <c r="Q292" s="94"/>
      <c r="R292" s="94"/>
      <c r="S292" s="94"/>
      <c r="T292" s="94"/>
      <c r="U292" s="94"/>
      <c r="V292" s="94"/>
      <c r="W292" s="94"/>
      <c r="X292" s="94"/>
      <c r="Y292" s="94"/>
      <c r="Z292" s="94"/>
      <c r="AA292" s="94"/>
      <c r="AB292" s="94"/>
      <c r="AC292" s="94"/>
      <c r="AD292" s="94"/>
      <c r="AE292" s="94"/>
      <c r="AF292" s="94"/>
      <c r="AG292" s="94"/>
      <c r="AH292" s="94"/>
      <c r="AI292" s="94"/>
      <c r="AJ292" s="94"/>
      <c r="AK292" s="94"/>
      <c r="AL292" s="94"/>
      <c r="AM292" s="94"/>
      <c r="AN292" s="94"/>
      <c r="AO292" s="94"/>
      <c r="AP292" s="94"/>
      <c r="AQ292" s="94"/>
      <c r="AR292" s="94"/>
      <c r="AS292" s="94"/>
      <c r="AT292" s="94"/>
      <c r="AU292" s="94"/>
      <c r="AV292" s="94"/>
    </row>
    <row r="293" spans="1:48" ht="12" customHeight="1" x14ac:dyDescent="0.25">
      <c r="A293" s="94"/>
      <c r="B293" s="94"/>
      <c r="C293" s="94"/>
      <c r="D293" s="94"/>
      <c r="E293" s="94"/>
      <c r="F293" s="94"/>
      <c r="G293" s="94"/>
      <c r="H293" s="94"/>
      <c r="I293" s="94"/>
      <c r="J293" s="94"/>
      <c r="K293" s="94"/>
      <c r="L293" s="94"/>
      <c r="M293" s="94"/>
      <c r="N293" s="94"/>
      <c r="O293" s="94"/>
      <c r="P293" s="94"/>
      <c r="Q293" s="94"/>
      <c r="R293" s="94"/>
      <c r="S293" s="94"/>
      <c r="T293" s="94"/>
      <c r="U293" s="94"/>
      <c r="V293" s="94"/>
      <c r="W293" s="94"/>
      <c r="X293" s="94"/>
      <c r="Y293" s="94"/>
      <c r="Z293" s="94"/>
      <c r="AA293" s="94"/>
      <c r="AB293" s="94"/>
      <c r="AC293" s="94"/>
      <c r="AD293" s="94"/>
      <c r="AE293" s="94"/>
      <c r="AF293" s="94"/>
      <c r="AG293" s="94"/>
      <c r="AH293" s="94"/>
      <c r="AI293" s="94"/>
      <c r="AJ293" s="94"/>
      <c r="AK293" s="94"/>
      <c r="AL293" s="94"/>
      <c r="AM293" s="94"/>
      <c r="AN293" s="94"/>
      <c r="AO293" s="94"/>
      <c r="AP293" s="94"/>
      <c r="AQ293" s="94"/>
      <c r="AR293" s="94"/>
      <c r="AS293" s="94"/>
      <c r="AT293" s="94"/>
      <c r="AU293" s="94"/>
      <c r="AV293" s="94"/>
    </row>
    <row r="294" spans="1:48" ht="12" customHeight="1" x14ac:dyDescent="0.25">
      <c r="A294" s="94"/>
      <c r="B294" s="94"/>
      <c r="C294" s="94"/>
      <c r="D294" s="94"/>
      <c r="E294" s="94"/>
      <c r="F294" s="94"/>
      <c r="G294" s="94"/>
      <c r="H294" s="94"/>
      <c r="I294" s="94"/>
      <c r="J294" s="94"/>
      <c r="K294" s="94"/>
      <c r="L294" s="94"/>
      <c r="M294" s="94"/>
      <c r="N294" s="94"/>
      <c r="O294" s="94"/>
      <c r="P294" s="94"/>
      <c r="Q294" s="94"/>
      <c r="R294" s="94"/>
      <c r="S294" s="94"/>
      <c r="T294" s="94"/>
      <c r="U294" s="94"/>
      <c r="V294" s="94"/>
      <c r="W294" s="94"/>
      <c r="X294" s="94"/>
      <c r="Y294" s="94"/>
      <c r="Z294" s="94"/>
      <c r="AA294" s="94"/>
      <c r="AB294" s="94"/>
      <c r="AC294" s="94"/>
      <c r="AD294" s="94"/>
      <c r="AE294" s="94"/>
      <c r="AF294" s="94"/>
      <c r="AG294" s="94"/>
      <c r="AH294" s="94"/>
      <c r="AI294" s="94"/>
      <c r="AJ294" s="94"/>
      <c r="AK294" s="94"/>
      <c r="AL294" s="94"/>
      <c r="AM294" s="94"/>
      <c r="AN294" s="94"/>
      <c r="AO294" s="94"/>
      <c r="AP294" s="94"/>
      <c r="AQ294" s="94"/>
      <c r="AR294" s="94"/>
      <c r="AS294" s="94"/>
      <c r="AT294" s="94"/>
      <c r="AU294" s="94"/>
      <c r="AV294" s="94"/>
    </row>
    <row r="295" spans="1:48" ht="12" customHeight="1" x14ac:dyDescent="0.25">
      <c r="A295" s="94"/>
      <c r="B295" s="94"/>
      <c r="C295" s="94"/>
      <c r="D295" s="94"/>
      <c r="E295" s="94"/>
      <c r="F295" s="94"/>
      <c r="G295" s="94"/>
      <c r="H295" s="94"/>
      <c r="I295" s="94"/>
      <c r="J295" s="94"/>
      <c r="K295" s="94"/>
      <c r="L295" s="94"/>
      <c r="M295" s="94"/>
      <c r="N295" s="94"/>
      <c r="O295" s="94"/>
      <c r="P295" s="94"/>
      <c r="Q295" s="94"/>
      <c r="R295" s="94"/>
      <c r="S295" s="94"/>
      <c r="T295" s="94"/>
      <c r="U295" s="94"/>
      <c r="V295" s="94"/>
      <c r="W295" s="94"/>
      <c r="X295" s="94"/>
      <c r="Y295" s="94"/>
      <c r="Z295" s="94"/>
      <c r="AA295" s="94"/>
      <c r="AB295" s="94"/>
      <c r="AC295" s="94"/>
      <c r="AD295" s="94"/>
      <c r="AE295" s="94"/>
      <c r="AF295" s="94"/>
      <c r="AG295" s="94"/>
      <c r="AH295" s="94"/>
      <c r="AI295" s="94"/>
      <c r="AJ295" s="94"/>
      <c r="AK295" s="94"/>
      <c r="AL295" s="94"/>
      <c r="AM295" s="94"/>
      <c r="AN295" s="94"/>
      <c r="AO295" s="94"/>
      <c r="AP295" s="94"/>
      <c r="AQ295" s="94"/>
      <c r="AR295" s="94"/>
      <c r="AS295" s="94"/>
      <c r="AT295" s="94"/>
      <c r="AU295" s="94"/>
      <c r="AV295" s="94"/>
    </row>
    <row r="296" spans="1:48" ht="12" customHeight="1" x14ac:dyDescent="0.25">
      <c r="A296" s="94"/>
      <c r="B296" s="94"/>
      <c r="C296" s="94"/>
      <c r="D296" s="94"/>
      <c r="E296" s="94"/>
      <c r="F296" s="94"/>
      <c r="G296" s="94"/>
      <c r="H296" s="94"/>
      <c r="I296" s="94"/>
      <c r="J296" s="94"/>
      <c r="K296" s="94"/>
      <c r="L296" s="94"/>
      <c r="M296" s="94"/>
      <c r="N296" s="94"/>
      <c r="O296" s="94"/>
      <c r="P296" s="94"/>
      <c r="Q296" s="94"/>
      <c r="R296" s="94"/>
      <c r="S296" s="94"/>
      <c r="T296" s="94"/>
      <c r="U296" s="94"/>
      <c r="V296" s="94"/>
      <c r="W296" s="94"/>
      <c r="X296" s="94"/>
      <c r="Y296" s="94"/>
      <c r="Z296" s="94"/>
      <c r="AA296" s="94"/>
      <c r="AB296" s="94"/>
      <c r="AC296" s="94"/>
      <c r="AD296" s="94"/>
      <c r="AE296" s="94"/>
      <c r="AF296" s="94"/>
      <c r="AG296" s="94"/>
      <c r="AH296" s="94"/>
      <c r="AI296" s="94"/>
      <c r="AJ296" s="94"/>
      <c r="AK296" s="94"/>
      <c r="AL296" s="94"/>
      <c r="AM296" s="94"/>
      <c r="AN296" s="94"/>
      <c r="AO296" s="94"/>
      <c r="AP296" s="94"/>
      <c r="AQ296" s="94"/>
      <c r="AR296" s="94"/>
      <c r="AS296" s="94"/>
      <c r="AT296" s="94"/>
      <c r="AU296" s="94"/>
      <c r="AV296" s="94"/>
    </row>
    <row r="297" spans="1:48" ht="12" customHeight="1" x14ac:dyDescent="0.25">
      <c r="A297" s="94"/>
      <c r="B297" s="94"/>
      <c r="C297" s="94"/>
      <c r="D297" s="94"/>
      <c r="E297" s="94"/>
      <c r="F297" s="94"/>
      <c r="G297" s="94"/>
      <c r="H297" s="94"/>
      <c r="I297" s="94"/>
      <c r="J297" s="94"/>
      <c r="K297" s="94"/>
      <c r="L297" s="94"/>
      <c r="M297" s="94"/>
      <c r="N297" s="94"/>
      <c r="O297" s="94"/>
      <c r="P297" s="94"/>
      <c r="Q297" s="94"/>
      <c r="R297" s="94"/>
      <c r="S297" s="94"/>
      <c r="T297" s="94"/>
      <c r="U297" s="94"/>
      <c r="V297" s="94"/>
      <c r="W297" s="94"/>
      <c r="X297" s="94"/>
      <c r="Y297" s="94"/>
      <c r="Z297" s="94"/>
      <c r="AA297" s="94"/>
      <c r="AB297" s="94"/>
      <c r="AC297" s="94"/>
      <c r="AD297" s="94"/>
      <c r="AE297" s="94"/>
      <c r="AF297" s="94"/>
      <c r="AG297" s="94"/>
      <c r="AH297" s="94"/>
      <c r="AI297" s="94"/>
      <c r="AJ297" s="94"/>
      <c r="AK297" s="94"/>
      <c r="AL297" s="94"/>
      <c r="AM297" s="94"/>
      <c r="AN297" s="94"/>
      <c r="AO297" s="94"/>
      <c r="AP297" s="94"/>
      <c r="AQ297" s="94"/>
      <c r="AR297" s="94"/>
      <c r="AS297" s="94"/>
      <c r="AT297" s="94"/>
      <c r="AU297" s="94"/>
      <c r="AV297" s="94"/>
    </row>
    <row r="298" spans="1:48" ht="12" customHeight="1" x14ac:dyDescent="0.25">
      <c r="A298" s="94"/>
      <c r="B298" s="94"/>
      <c r="C298" s="94"/>
      <c r="D298" s="94"/>
      <c r="E298" s="94"/>
      <c r="F298" s="94"/>
      <c r="G298" s="94"/>
      <c r="H298" s="94"/>
      <c r="I298" s="94"/>
      <c r="J298" s="94"/>
      <c r="K298" s="94"/>
      <c r="L298" s="94"/>
      <c r="M298" s="94"/>
      <c r="N298" s="94"/>
      <c r="O298" s="94"/>
      <c r="P298" s="94"/>
      <c r="Q298" s="94"/>
      <c r="R298" s="94"/>
      <c r="S298" s="94"/>
      <c r="T298" s="94"/>
      <c r="U298" s="94"/>
      <c r="V298" s="94"/>
      <c r="W298" s="94"/>
      <c r="X298" s="94"/>
      <c r="Y298" s="94"/>
      <c r="Z298" s="94"/>
      <c r="AA298" s="94"/>
      <c r="AB298" s="94"/>
      <c r="AC298" s="94"/>
      <c r="AD298" s="94"/>
      <c r="AE298" s="94"/>
      <c r="AF298" s="94"/>
      <c r="AG298" s="94"/>
      <c r="AH298" s="94"/>
      <c r="AI298" s="94"/>
      <c r="AJ298" s="94"/>
      <c r="AK298" s="94"/>
      <c r="AL298" s="94"/>
      <c r="AM298" s="94"/>
      <c r="AN298" s="94"/>
      <c r="AO298" s="94"/>
      <c r="AP298" s="94"/>
      <c r="AQ298" s="94"/>
      <c r="AR298" s="94"/>
      <c r="AS298" s="94"/>
      <c r="AT298" s="94"/>
      <c r="AU298" s="94"/>
      <c r="AV298" s="94"/>
    </row>
    <row r="299" spans="1:48" ht="12" customHeight="1" x14ac:dyDescent="0.25">
      <c r="A299" s="94"/>
      <c r="B299" s="94"/>
      <c r="C299" s="94"/>
      <c r="D299" s="94"/>
      <c r="E299" s="94"/>
      <c r="F299" s="94"/>
      <c r="G299" s="94"/>
      <c r="H299" s="94"/>
      <c r="I299" s="94"/>
      <c r="J299" s="94"/>
      <c r="K299" s="94"/>
      <c r="L299" s="94"/>
      <c r="M299" s="94"/>
      <c r="N299" s="94"/>
      <c r="O299" s="94"/>
      <c r="P299" s="94"/>
      <c r="Q299" s="94"/>
      <c r="R299" s="94"/>
      <c r="S299" s="94"/>
      <c r="T299" s="94"/>
      <c r="U299" s="94"/>
      <c r="V299" s="94"/>
      <c r="W299" s="94"/>
      <c r="X299" s="94"/>
      <c r="Y299" s="94"/>
      <c r="Z299" s="94"/>
      <c r="AA299" s="94"/>
      <c r="AB299" s="94"/>
      <c r="AC299" s="94"/>
      <c r="AD299" s="94"/>
      <c r="AE299" s="94"/>
      <c r="AF299" s="94"/>
      <c r="AG299" s="94"/>
      <c r="AH299" s="94"/>
      <c r="AI299" s="94"/>
      <c r="AJ299" s="94"/>
      <c r="AK299" s="94"/>
      <c r="AL299" s="94"/>
      <c r="AM299" s="94"/>
      <c r="AN299" s="94"/>
      <c r="AO299" s="94"/>
      <c r="AP299" s="94"/>
      <c r="AQ299" s="94"/>
      <c r="AR299" s="94"/>
      <c r="AS299" s="94"/>
      <c r="AT299" s="94"/>
      <c r="AU299" s="94"/>
      <c r="AV299" s="94"/>
    </row>
    <row r="300" spans="1:48" ht="12" customHeight="1" x14ac:dyDescent="0.25">
      <c r="A300" s="94"/>
      <c r="B300" s="94"/>
      <c r="C300" s="94"/>
      <c r="D300" s="94"/>
      <c r="E300" s="94"/>
      <c r="F300" s="94"/>
      <c r="G300" s="94"/>
      <c r="H300" s="94"/>
      <c r="I300" s="94"/>
      <c r="J300" s="94"/>
      <c r="K300" s="94"/>
      <c r="L300" s="94"/>
      <c r="M300" s="94"/>
      <c r="N300" s="94"/>
      <c r="O300" s="94"/>
      <c r="P300" s="94"/>
      <c r="Q300" s="94"/>
      <c r="R300" s="94"/>
      <c r="S300" s="94"/>
      <c r="T300" s="94"/>
      <c r="U300" s="94"/>
      <c r="V300" s="94"/>
      <c r="W300" s="94"/>
      <c r="X300" s="94"/>
      <c r="Y300" s="94"/>
      <c r="Z300" s="94"/>
      <c r="AA300" s="94"/>
      <c r="AB300" s="94"/>
      <c r="AC300" s="94"/>
      <c r="AD300" s="94"/>
      <c r="AE300" s="94"/>
      <c r="AF300" s="94"/>
      <c r="AG300" s="94"/>
      <c r="AH300" s="94"/>
      <c r="AI300" s="94"/>
      <c r="AJ300" s="94"/>
      <c r="AK300" s="94"/>
      <c r="AL300" s="94"/>
      <c r="AM300" s="94"/>
      <c r="AN300" s="94"/>
      <c r="AO300" s="94"/>
      <c r="AP300" s="94"/>
      <c r="AQ300" s="94"/>
      <c r="AR300" s="94"/>
      <c r="AS300" s="94"/>
      <c r="AT300" s="94"/>
      <c r="AU300" s="94"/>
      <c r="AV300" s="94"/>
    </row>
    <row r="301" spans="1:48" ht="12" customHeight="1" x14ac:dyDescent="0.25">
      <c r="A301" s="94"/>
      <c r="B301" s="94"/>
      <c r="C301" s="94"/>
      <c r="D301" s="94"/>
      <c r="E301" s="94"/>
      <c r="F301" s="94"/>
      <c r="G301" s="94"/>
      <c r="H301" s="94"/>
      <c r="I301" s="94"/>
      <c r="J301" s="94"/>
      <c r="K301" s="94"/>
      <c r="L301" s="94"/>
      <c r="M301" s="94"/>
      <c r="N301" s="94"/>
      <c r="O301" s="94"/>
      <c r="P301" s="94"/>
      <c r="Q301" s="94"/>
      <c r="R301" s="94"/>
      <c r="S301" s="94"/>
      <c r="T301" s="94"/>
      <c r="U301" s="94"/>
      <c r="V301" s="94"/>
      <c r="W301" s="94"/>
      <c r="X301" s="94"/>
      <c r="Y301" s="94"/>
      <c r="Z301" s="94"/>
      <c r="AA301" s="94"/>
      <c r="AB301" s="94"/>
      <c r="AC301" s="94"/>
      <c r="AD301" s="94"/>
      <c r="AE301" s="94"/>
      <c r="AF301" s="94"/>
      <c r="AG301" s="94"/>
      <c r="AH301" s="94"/>
      <c r="AI301" s="94"/>
      <c r="AJ301" s="94"/>
      <c r="AK301" s="94"/>
      <c r="AL301" s="94"/>
      <c r="AM301" s="94"/>
      <c r="AN301" s="94"/>
      <c r="AO301" s="94"/>
      <c r="AP301" s="94"/>
      <c r="AQ301" s="94"/>
      <c r="AR301" s="94"/>
      <c r="AS301" s="94"/>
      <c r="AT301" s="94"/>
      <c r="AU301" s="94"/>
      <c r="AV301" s="94"/>
    </row>
    <row r="302" spans="1:48" ht="12" customHeight="1" x14ac:dyDescent="0.25">
      <c r="A302" s="94"/>
      <c r="B302" s="94"/>
      <c r="C302" s="94"/>
      <c r="D302" s="94"/>
      <c r="E302" s="94"/>
      <c r="F302" s="94"/>
      <c r="G302" s="94"/>
      <c r="H302" s="94"/>
      <c r="I302" s="94"/>
      <c r="J302" s="94"/>
      <c r="K302" s="94"/>
      <c r="L302" s="94"/>
      <c r="M302" s="94"/>
      <c r="N302" s="94"/>
      <c r="O302" s="94"/>
      <c r="P302" s="94"/>
      <c r="Q302" s="94"/>
      <c r="R302" s="94"/>
      <c r="S302" s="94"/>
      <c r="T302" s="94"/>
      <c r="U302" s="94"/>
      <c r="V302" s="94"/>
      <c r="W302" s="94"/>
      <c r="X302" s="94"/>
      <c r="Y302" s="94"/>
      <c r="Z302" s="94"/>
      <c r="AA302" s="94"/>
      <c r="AB302" s="94"/>
      <c r="AC302" s="94"/>
      <c r="AD302" s="94"/>
      <c r="AE302" s="94"/>
      <c r="AF302" s="94"/>
      <c r="AG302" s="94"/>
      <c r="AH302" s="94"/>
      <c r="AI302" s="94"/>
      <c r="AJ302" s="94"/>
      <c r="AK302" s="94"/>
      <c r="AL302" s="94"/>
      <c r="AM302" s="94"/>
      <c r="AN302" s="94"/>
      <c r="AO302" s="94"/>
      <c r="AP302" s="94"/>
      <c r="AQ302" s="94"/>
      <c r="AR302" s="94"/>
      <c r="AS302" s="94"/>
      <c r="AT302" s="94"/>
      <c r="AU302" s="94"/>
      <c r="AV302" s="94"/>
    </row>
    <row r="303" spans="1:48" ht="12" customHeight="1" x14ac:dyDescent="0.25">
      <c r="A303" s="94"/>
      <c r="B303" s="94"/>
      <c r="C303" s="94"/>
      <c r="D303" s="94"/>
      <c r="E303" s="94"/>
      <c r="F303" s="94"/>
      <c r="G303" s="94"/>
      <c r="H303" s="94"/>
      <c r="I303" s="94"/>
      <c r="J303" s="94"/>
      <c r="K303" s="94"/>
      <c r="L303" s="94"/>
      <c r="M303" s="94"/>
      <c r="N303" s="94"/>
      <c r="O303" s="94"/>
      <c r="P303" s="94"/>
      <c r="Q303" s="94"/>
      <c r="R303" s="94"/>
      <c r="S303" s="94"/>
      <c r="T303" s="94"/>
      <c r="U303" s="94"/>
      <c r="V303" s="94"/>
      <c r="W303" s="94"/>
      <c r="X303" s="94"/>
      <c r="Y303" s="94"/>
      <c r="Z303" s="94"/>
      <c r="AA303" s="94"/>
      <c r="AB303" s="94"/>
      <c r="AC303" s="94"/>
      <c r="AD303" s="94"/>
      <c r="AE303" s="94"/>
      <c r="AF303" s="94"/>
      <c r="AG303" s="94"/>
      <c r="AH303" s="94"/>
      <c r="AI303" s="94"/>
      <c r="AJ303" s="94"/>
      <c r="AK303" s="94"/>
      <c r="AL303" s="94"/>
      <c r="AM303" s="94"/>
      <c r="AN303" s="94"/>
      <c r="AO303" s="94"/>
      <c r="AP303" s="94"/>
      <c r="AQ303" s="94"/>
      <c r="AR303" s="94"/>
      <c r="AS303" s="94"/>
      <c r="AT303" s="94"/>
      <c r="AU303" s="94"/>
      <c r="AV303" s="94"/>
    </row>
    <row r="304" spans="1:48" ht="12" customHeight="1" x14ac:dyDescent="0.25">
      <c r="A304" s="94"/>
      <c r="B304" s="94"/>
      <c r="C304" s="94"/>
      <c r="D304" s="94"/>
      <c r="E304" s="94"/>
      <c r="F304" s="94"/>
      <c r="G304" s="94"/>
      <c r="H304" s="94"/>
      <c r="I304" s="94"/>
      <c r="J304" s="94"/>
      <c r="K304" s="94"/>
      <c r="L304" s="94"/>
      <c r="M304" s="94"/>
      <c r="N304" s="94"/>
      <c r="O304" s="94"/>
      <c r="P304" s="94"/>
      <c r="Q304" s="94"/>
      <c r="R304" s="94"/>
      <c r="S304" s="94"/>
      <c r="T304" s="94"/>
      <c r="U304" s="94"/>
      <c r="V304" s="94"/>
      <c r="W304" s="94"/>
      <c r="X304" s="94"/>
      <c r="Y304" s="94"/>
      <c r="Z304" s="94"/>
      <c r="AA304" s="94"/>
      <c r="AB304" s="94"/>
      <c r="AC304" s="94"/>
      <c r="AD304" s="94"/>
      <c r="AE304" s="94"/>
      <c r="AF304" s="94"/>
      <c r="AG304" s="94"/>
      <c r="AH304" s="94"/>
      <c r="AI304" s="94"/>
      <c r="AJ304" s="94"/>
      <c r="AK304" s="94"/>
      <c r="AL304" s="94"/>
      <c r="AM304" s="94"/>
      <c r="AN304" s="94"/>
      <c r="AO304" s="94"/>
      <c r="AP304" s="94"/>
      <c r="AQ304" s="94"/>
      <c r="AR304" s="94"/>
      <c r="AS304" s="94"/>
      <c r="AT304" s="94"/>
      <c r="AU304" s="94"/>
      <c r="AV304" s="94"/>
    </row>
    <row r="305" spans="1:48" ht="12" customHeight="1" x14ac:dyDescent="0.25">
      <c r="A305" s="94"/>
      <c r="B305" s="94"/>
      <c r="C305" s="94"/>
      <c r="D305" s="94"/>
      <c r="E305" s="94"/>
      <c r="F305" s="94"/>
      <c r="G305" s="94"/>
      <c r="H305" s="94"/>
      <c r="I305" s="94"/>
      <c r="J305" s="94"/>
      <c r="K305" s="94"/>
      <c r="L305" s="94"/>
      <c r="M305" s="94"/>
      <c r="N305" s="94"/>
      <c r="O305" s="94"/>
      <c r="P305" s="94"/>
      <c r="Q305" s="94"/>
      <c r="R305" s="94"/>
      <c r="S305" s="94"/>
      <c r="T305" s="94"/>
      <c r="U305" s="94"/>
      <c r="V305" s="94"/>
      <c r="W305" s="94"/>
      <c r="X305" s="94"/>
      <c r="Y305" s="94"/>
      <c r="Z305" s="94"/>
      <c r="AA305" s="94"/>
      <c r="AB305" s="94"/>
      <c r="AC305" s="94"/>
      <c r="AD305" s="94"/>
      <c r="AE305" s="94"/>
      <c r="AF305" s="94"/>
      <c r="AG305" s="94"/>
      <c r="AH305" s="94"/>
      <c r="AI305" s="94"/>
      <c r="AJ305" s="94"/>
      <c r="AK305" s="94"/>
      <c r="AL305" s="94"/>
      <c r="AM305" s="94"/>
      <c r="AN305" s="94"/>
      <c r="AO305" s="94"/>
      <c r="AP305" s="94"/>
      <c r="AQ305" s="94"/>
      <c r="AR305" s="94"/>
      <c r="AS305" s="94"/>
      <c r="AT305" s="94"/>
      <c r="AU305" s="94"/>
      <c r="AV305" s="94"/>
    </row>
    <row r="306" spans="1:48" ht="12" customHeight="1" x14ac:dyDescent="0.25">
      <c r="A306" s="94"/>
      <c r="B306" s="94"/>
      <c r="C306" s="94"/>
      <c r="D306" s="94"/>
      <c r="E306" s="94"/>
      <c r="F306" s="94"/>
      <c r="G306" s="94"/>
      <c r="H306" s="94"/>
      <c r="I306" s="94"/>
      <c r="J306" s="94"/>
      <c r="K306" s="94"/>
      <c r="L306" s="94"/>
      <c r="M306" s="94"/>
      <c r="N306" s="94"/>
      <c r="O306" s="94"/>
      <c r="P306" s="94"/>
      <c r="Q306" s="94"/>
      <c r="R306" s="94"/>
      <c r="S306" s="94"/>
      <c r="T306" s="94"/>
      <c r="U306" s="94"/>
      <c r="V306" s="94"/>
      <c r="W306" s="94"/>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row>
    <row r="307" spans="1:48" ht="12" customHeight="1" x14ac:dyDescent="0.25">
      <c r="A307" s="94"/>
      <c r="B307" s="94"/>
      <c r="C307" s="94"/>
      <c r="D307" s="94"/>
      <c r="E307" s="94"/>
      <c r="F307" s="94"/>
      <c r="G307" s="94"/>
      <c r="H307" s="94"/>
      <c r="I307" s="94"/>
      <c r="J307" s="94"/>
      <c r="K307" s="94"/>
      <c r="L307" s="94"/>
      <c r="M307" s="94"/>
      <c r="N307" s="94"/>
      <c r="O307" s="94"/>
      <c r="P307" s="94"/>
      <c r="Q307" s="94"/>
      <c r="R307" s="94"/>
      <c r="S307" s="94"/>
      <c r="T307" s="94"/>
      <c r="U307" s="94"/>
      <c r="V307" s="94"/>
      <c r="W307" s="94"/>
      <c r="X307" s="94"/>
      <c r="Y307" s="94"/>
      <c r="Z307" s="94"/>
      <c r="AA307" s="94"/>
      <c r="AB307" s="94"/>
      <c r="AC307" s="94"/>
      <c r="AD307" s="94"/>
      <c r="AE307" s="94"/>
      <c r="AF307" s="94"/>
      <c r="AG307" s="94"/>
      <c r="AH307" s="94"/>
      <c r="AI307" s="94"/>
      <c r="AJ307" s="94"/>
      <c r="AK307" s="94"/>
      <c r="AL307" s="94"/>
      <c r="AM307" s="94"/>
      <c r="AN307" s="94"/>
      <c r="AO307" s="94"/>
      <c r="AP307" s="94"/>
      <c r="AQ307" s="94"/>
      <c r="AR307" s="94"/>
      <c r="AS307" s="94"/>
      <c r="AT307" s="94"/>
      <c r="AU307" s="94"/>
      <c r="AV307" s="94"/>
    </row>
    <row r="308" spans="1:48" ht="12" customHeight="1" x14ac:dyDescent="0.25">
      <c r="A308" s="94"/>
      <c r="B308" s="94"/>
      <c r="C308" s="94"/>
      <c r="D308" s="94"/>
      <c r="E308" s="94"/>
      <c r="F308" s="94"/>
      <c r="G308" s="94"/>
      <c r="H308" s="94"/>
      <c r="I308" s="94"/>
      <c r="J308" s="94"/>
      <c r="K308" s="94"/>
      <c r="L308" s="94"/>
      <c r="M308" s="94"/>
      <c r="N308" s="94"/>
      <c r="O308" s="94"/>
      <c r="P308" s="94"/>
      <c r="Q308" s="94"/>
      <c r="R308" s="94"/>
      <c r="S308" s="94"/>
      <c r="T308" s="94"/>
      <c r="U308" s="94"/>
      <c r="V308" s="94"/>
      <c r="W308" s="94"/>
      <c r="X308" s="94"/>
      <c r="Y308" s="94"/>
      <c r="Z308" s="94"/>
      <c r="AA308" s="94"/>
      <c r="AB308" s="94"/>
      <c r="AC308" s="94"/>
      <c r="AD308" s="94"/>
      <c r="AE308" s="94"/>
      <c r="AF308" s="94"/>
      <c r="AG308" s="94"/>
      <c r="AH308" s="94"/>
      <c r="AI308" s="94"/>
      <c r="AJ308" s="94"/>
      <c r="AK308" s="94"/>
      <c r="AL308" s="94"/>
      <c r="AM308" s="94"/>
      <c r="AN308" s="94"/>
      <c r="AO308" s="94"/>
      <c r="AP308" s="94"/>
      <c r="AQ308" s="94"/>
      <c r="AR308" s="94"/>
      <c r="AS308" s="94"/>
      <c r="AT308" s="94"/>
      <c r="AU308" s="94"/>
      <c r="AV308" s="94"/>
    </row>
    <row r="309" spans="1:48" ht="12" customHeight="1" x14ac:dyDescent="0.25">
      <c r="A309" s="94"/>
      <c r="B309" s="94"/>
      <c r="C309" s="94"/>
      <c r="D309" s="94"/>
      <c r="E309" s="94"/>
      <c r="F309" s="94"/>
      <c r="G309" s="94"/>
      <c r="H309" s="94"/>
      <c r="I309" s="94"/>
      <c r="J309" s="94"/>
      <c r="K309" s="94"/>
      <c r="L309" s="94"/>
      <c r="M309" s="94"/>
      <c r="N309" s="94"/>
      <c r="O309" s="94"/>
      <c r="P309" s="94"/>
      <c r="Q309" s="94"/>
      <c r="R309" s="94"/>
      <c r="S309" s="94"/>
      <c r="T309" s="94"/>
      <c r="U309" s="94"/>
      <c r="V309" s="94"/>
      <c r="W309" s="94"/>
      <c r="X309" s="94"/>
      <c r="Y309" s="94"/>
      <c r="Z309" s="94"/>
      <c r="AA309" s="94"/>
      <c r="AB309" s="94"/>
      <c r="AC309" s="94"/>
      <c r="AD309" s="94"/>
      <c r="AE309" s="94"/>
      <c r="AF309" s="94"/>
      <c r="AG309" s="94"/>
      <c r="AH309" s="94"/>
      <c r="AI309" s="94"/>
      <c r="AJ309" s="94"/>
      <c r="AK309" s="94"/>
      <c r="AL309" s="94"/>
      <c r="AM309" s="94"/>
      <c r="AN309" s="94"/>
      <c r="AO309" s="94"/>
      <c r="AP309" s="94"/>
      <c r="AQ309" s="94"/>
      <c r="AR309" s="94"/>
      <c r="AS309" s="94"/>
      <c r="AT309" s="94"/>
      <c r="AU309" s="94"/>
      <c r="AV309" s="94"/>
    </row>
    <row r="310" spans="1:48" ht="12" customHeight="1" x14ac:dyDescent="0.25">
      <c r="A310" s="94"/>
      <c r="B310" s="94"/>
      <c r="C310" s="94"/>
      <c r="D310" s="94"/>
      <c r="E310" s="94"/>
      <c r="F310" s="94"/>
      <c r="G310" s="94"/>
      <c r="H310" s="94"/>
      <c r="I310" s="94"/>
      <c r="J310" s="94"/>
      <c r="K310" s="94"/>
      <c r="L310" s="94"/>
      <c r="M310" s="94"/>
      <c r="N310" s="94"/>
      <c r="O310" s="94"/>
      <c r="P310" s="94"/>
      <c r="Q310" s="94"/>
      <c r="R310" s="94"/>
      <c r="S310" s="94"/>
      <c r="T310" s="94"/>
      <c r="U310" s="94"/>
      <c r="V310" s="94"/>
      <c r="W310" s="94"/>
      <c r="X310" s="94"/>
      <c r="Y310" s="94"/>
      <c r="Z310" s="94"/>
      <c r="AA310" s="94"/>
      <c r="AB310" s="94"/>
      <c r="AC310" s="94"/>
      <c r="AD310" s="94"/>
      <c r="AE310" s="94"/>
      <c r="AF310" s="94"/>
      <c r="AG310" s="94"/>
      <c r="AH310" s="94"/>
      <c r="AI310" s="94"/>
      <c r="AJ310" s="94"/>
      <c r="AK310" s="94"/>
      <c r="AL310" s="94"/>
      <c r="AM310" s="94"/>
      <c r="AN310" s="94"/>
      <c r="AO310" s="94"/>
      <c r="AP310" s="94"/>
      <c r="AQ310" s="94"/>
      <c r="AR310" s="94"/>
      <c r="AS310" s="94"/>
      <c r="AT310" s="94"/>
      <c r="AU310" s="94"/>
      <c r="AV310" s="94"/>
    </row>
    <row r="311" spans="1:48" ht="12" customHeight="1" x14ac:dyDescent="0.25">
      <c r="A311" s="94"/>
      <c r="B311" s="94"/>
      <c r="C311" s="94"/>
      <c r="D311" s="94"/>
      <c r="E311" s="94"/>
      <c r="F311" s="94"/>
      <c r="G311" s="94"/>
      <c r="H311" s="94"/>
      <c r="I311" s="94"/>
      <c r="J311" s="94"/>
      <c r="K311" s="94"/>
      <c r="L311" s="94"/>
      <c r="M311" s="94"/>
      <c r="N311" s="94"/>
      <c r="O311" s="94"/>
      <c r="P311" s="94"/>
      <c r="Q311" s="94"/>
      <c r="R311" s="94"/>
      <c r="S311" s="94"/>
      <c r="T311" s="94"/>
      <c r="U311" s="94"/>
      <c r="V311" s="94"/>
      <c r="W311" s="94"/>
      <c r="X311" s="94"/>
      <c r="Y311" s="94"/>
      <c r="Z311" s="94"/>
      <c r="AA311" s="94"/>
      <c r="AB311" s="94"/>
      <c r="AC311" s="94"/>
      <c r="AD311" s="94"/>
      <c r="AE311" s="94"/>
      <c r="AF311" s="94"/>
      <c r="AG311" s="94"/>
      <c r="AH311" s="94"/>
      <c r="AI311" s="94"/>
      <c r="AJ311" s="94"/>
      <c r="AK311" s="94"/>
      <c r="AL311" s="94"/>
      <c r="AM311" s="94"/>
      <c r="AN311" s="94"/>
      <c r="AO311" s="94"/>
      <c r="AP311" s="94"/>
      <c r="AQ311" s="94"/>
      <c r="AR311" s="94"/>
      <c r="AS311" s="94"/>
      <c r="AT311" s="94"/>
      <c r="AU311" s="94"/>
      <c r="AV311" s="94"/>
    </row>
    <row r="312" spans="1:48" ht="12" customHeight="1" x14ac:dyDescent="0.25">
      <c r="A312" s="94"/>
      <c r="B312" s="94"/>
      <c r="C312" s="94"/>
      <c r="D312" s="94"/>
      <c r="E312" s="94"/>
      <c r="F312" s="94"/>
      <c r="G312" s="94"/>
      <c r="H312" s="94"/>
      <c r="I312" s="94"/>
      <c r="J312" s="94"/>
      <c r="K312" s="94"/>
      <c r="L312" s="94"/>
      <c r="M312" s="94"/>
      <c r="N312" s="94"/>
      <c r="O312" s="94"/>
      <c r="P312" s="94"/>
      <c r="Q312" s="94"/>
      <c r="R312" s="94"/>
      <c r="S312" s="94"/>
      <c r="T312" s="94"/>
      <c r="U312" s="94"/>
      <c r="V312" s="94"/>
      <c r="W312" s="94"/>
      <c r="X312" s="94"/>
      <c r="Y312" s="94"/>
      <c r="Z312" s="94"/>
      <c r="AA312" s="94"/>
      <c r="AB312" s="94"/>
      <c r="AC312" s="94"/>
      <c r="AD312" s="94"/>
      <c r="AE312" s="94"/>
      <c r="AF312" s="94"/>
      <c r="AG312" s="94"/>
      <c r="AH312" s="94"/>
      <c r="AI312" s="94"/>
      <c r="AJ312" s="94"/>
      <c r="AK312" s="94"/>
      <c r="AL312" s="94"/>
      <c r="AM312" s="94"/>
      <c r="AN312" s="94"/>
      <c r="AO312" s="94"/>
      <c r="AP312" s="94"/>
      <c r="AQ312" s="94"/>
      <c r="AR312" s="94"/>
      <c r="AS312" s="94"/>
      <c r="AT312" s="94"/>
      <c r="AU312" s="94"/>
      <c r="AV312" s="94"/>
    </row>
    <row r="313" spans="1:48" ht="12" customHeight="1" x14ac:dyDescent="0.25">
      <c r="A313" s="94"/>
      <c r="B313" s="94"/>
      <c r="C313" s="94"/>
      <c r="D313" s="94"/>
      <c r="E313" s="94"/>
      <c r="F313" s="94"/>
      <c r="G313" s="94"/>
      <c r="H313" s="94"/>
      <c r="I313" s="94"/>
      <c r="J313" s="94"/>
      <c r="K313" s="94"/>
      <c r="L313" s="94"/>
      <c r="M313" s="94"/>
      <c r="N313" s="94"/>
      <c r="O313" s="94"/>
      <c r="P313" s="94"/>
      <c r="Q313" s="94"/>
      <c r="R313" s="94"/>
      <c r="S313" s="94"/>
      <c r="T313" s="94"/>
      <c r="U313" s="94"/>
      <c r="V313" s="94"/>
      <c r="W313" s="94"/>
      <c r="X313" s="94"/>
      <c r="Y313" s="94"/>
      <c r="Z313" s="94"/>
      <c r="AA313" s="94"/>
      <c r="AB313" s="94"/>
      <c r="AC313" s="94"/>
      <c r="AD313" s="94"/>
      <c r="AE313" s="94"/>
      <c r="AF313" s="94"/>
      <c r="AG313" s="94"/>
      <c r="AH313" s="94"/>
      <c r="AI313" s="94"/>
      <c r="AJ313" s="94"/>
      <c r="AK313" s="94"/>
      <c r="AL313" s="94"/>
      <c r="AM313" s="94"/>
      <c r="AN313" s="94"/>
      <c r="AO313" s="94"/>
      <c r="AP313" s="94"/>
      <c r="AQ313" s="94"/>
      <c r="AR313" s="94"/>
      <c r="AS313" s="94"/>
      <c r="AT313" s="94"/>
      <c r="AU313" s="94"/>
      <c r="AV313" s="94"/>
    </row>
    <row r="314" spans="1:48" ht="12" customHeight="1" x14ac:dyDescent="0.25">
      <c r="A314" s="94"/>
      <c r="B314" s="94"/>
      <c r="C314" s="94"/>
      <c r="D314" s="94"/>
      <c r="E314" s="94"/>
      <c r="F314" s="94"/>
      <c r="G314" s="94"/>
      <c r="H314" s="94"/>
      <c r="I314" s="94"/>
      <c r="J314" s="94"/>
      <c r="K314" s="94"/>
      <c r="L314" s="94"/>
      <c r="M314" s="94"/>
      <c r="N314" s="94"/>
      <c r="O314" s="94"/>
      <c r="P314" s="94"/>
      <c r="Q314" s="94"/>
      <c r="R314" s="94"/>
      <c r="S314" s="94"/>
      <c r="T314" s="94"/>
      <c r="U314" s="94"/>
      <c r="V314" s="94"/>
      <c r="W314" s="94"/>
      <c r="X314" s="94"/>
      <c r="Y314" s="94"/>
      <c r="Z314" s="94"/>
      <c r="AA314" s="94"/>
      <c r="AB314" s="94"/>
      <c r="AC314" s="94"/>
      <c r="AD314" s="94"/>
      <c r="AE314" s="94"/>
      <c r="AF314" s="94"/>
      <c r="AG314" s="94"/>
      <c r="AH314" s="94"/>
      <c r="AI314" s="94"/>
      <c r="AJ314" s="94"/>
      <c r="AK314" s="94"/>
      <c r="AL314" s="94"/>
      <c r="AM314" s="94"/>
      <c r="AN314" s="94"/>
      <c r="AO314" s="94"/>
      <c r="AP314" s="94"/>
      <c r="AQ314" s="94"/>
      <c r="AR314" s="94"/>
      <c r="AS314" s="94"/>
      <c r="AT314" s="94"/>
      <c r="AU314" s="94"/>
      <c r="AV314" s="94"/>
    </row>
    <row r="315" spans="1:48" ht="12" customHeight="1" x14ac:dyDescent="0.25">
      <c r="A315" s="94"/>
      <c r="B315" s="94"/>
      <c r="C315" s="94"/>
      <c r="D315" s="94"/>
      <c r="E315" s="94"/>
      <c r="F315" s="94"/>
      <c r="G315" s="94"/>
      <c r="H315" s="94"/>
      <c r="I315" s="94"/>
      <c r="J315" s="94"/>
      <c r="K315" s="94"/>
      <c r="L315" s="94"/>
      <c r="M315" s="94"/>
      <c r="N315" s="94"/>
      <c r="O315" s="94"/>
      <c r="P315" s="94"/>
      <c r="Q315" s="94"/>
      <c r="R315" s="94"/>
      <c r="S315" s="94"/>
      <c r="T315" s="94"/>
      <c r="U315" s="94"/>
      <c r="V315" s="94"/>
      <c r="W315" s="94"/>
      <c r="X315" s="94"/>
      <c r="Y315" s="94"/>
      <c r="Z315" s="94"/>
      <c r="AA315" s="94"/>
      <c r="AB315" s="94"/>
      <c r="AC315" s="94"/>
      <c r="AD315" s="94"/>
      <c r="AE315" s="94"/>
      <c r="AF315" s="94"/>
      <c r="AG315" s="94"/>
      <c r="AH315" s="94"/>
      <c r="AI315" s="94"/>
      <c r="AJ315" s="94"/>
      <c r="AK315" s="94"/>
      <c r="AL315" s="94"/>
      <c r="AM315" s="94"/>
      <c r="AN315" s="94"/>
      <c r="AO315" s="94"/>
      <c r="AP315" s="94"/>
      <c r="AQ315" s="94"/>
      <c r="AR315" s="94"/>
      <c r="AS315" s="94"/>
      <c r="AT315" s="94"/>
      <c r="AU315" s="94"/>
      <c r="AV315" s="94"/>
    </row>
    <row r="316" spans="1:48" ht="12" customHeight="1" x14ac:dyDescent="0.25">
      <c r="A316" s="94"/>
      <c r="B316" s="94"/>
      <c r="C316" s="94"/>
      <c r="D316" s="94"/>
      <c r="E316" s="94"/>
      <c r="F316" s="94"/>
      <c r="G316" s="94"/>
      <c r="H316" s="94"/>
      <c r="I316" s="94"/>
      <c r="J316" s="94"/>
      <c r="K316" s="94"/>
      <c r="L316" s="94"/>
      <c r="M316" s="94"/>
      <c r="N316" s="94"/>
      <c r="O316" s="94"/>
      <c r="P316" s="94"/>
      <c r="Q316" s="94"/>
      <c r="R316" s="94"/>
      <c r="S316" s="94"/>
      <c r="T316" s="94"/>
      <c r="U316" s="94"/>
      <c r="V316" s="94"/>
      <c r="W316" s="94"/>
      <c r="X316" s="94"/>
      <c r="Y316" s="94"/>
      <c r="Z316" s="94"/>
      <c r="AA316" s="94"/>
      <c r="AB316" s="94"/>
      <c r="AC316" s="94"/>
      <c r="AD316" s="94"/>
      <c r="AE316" s="94"/>
      <c r="AF316" s="94"/>
      <c r="AG316" s="94"/>
      <c r="AH316" s="94"/>
      <c r="AI316" s="94"/>
      <c r="AJ316" s="94"/>
      <c r="AK316" s="94"/>
      <c r="AL316" s="94"/>
      <c r="AM316" s="94"/>
      <c r="AN316" s="94"/>
      <c r="AO316" s="94"/>
      <c r="AP316" s="94"/>
      <c r="AQ316" s="94"/>
      <c r="AR316" s="94"/>
      <c r="AS316" s="94"/>
      <c r="AT316" s="94"/>
      <c r="AU316" s="94"/>
      <c r="AV316" s="94"/>
    </row>
    <row r="317" spans="1:48" ht="12" customHeight="1" x14ac:dyDescent="0.25">
      <c r="A317" s="94"/>
      <c r="B317" s="94"/>
      <c r="C317" s="94"/>
      <c r="D317" s="94"/>
      <c r="E317" s="94"/>
      <c r="F317" s="94"/>
      <c r="G317" s="94"/>
      <c r="H317" s="94"/>
      <c r="I317" s="94"/>
      <c r="J317" s="94"/>
      <c r="K317" s="94"/>
      <c r="L317" s="94"/>
      <c r="M317" s="94"/>
      <c r="N317" s="94"/>
      <c r="O317" s="94"/>
      <c r="P317" s="94"/>
      <c r="Q317" s="94"/>
      <c r="R317" s="94"/>
      <c r="S317" s="94"/>
      <c r="T317" s="94"/>
      <c r="U317" s="94"/>
      <c r="V317" s="94"/>
      <c r="W317" s="94"/>
      <c r="X317" s="94"/>
      <c r="Y317" s="94"/>
      <c r="Z317" s="94"/>
      <c r="AA317" s="94"/>
      <c r="AB317" s="94"/>
      <c r="AC317" s="94"/>
      <c r="AD317" s="94"/>
      <c r="AE317" s="94"/>
      <c r="AF317" s="94"/>
      <c r="AG317" s="94"/>
      <c r="AH317" s="94"/>
      <c r="AI317" s="94"/>
      <c r="AJ317" s="94"/>
      <c r="AK317" s="94"/>
      <c r="AL317" s="94"/>
      <c r="AM317" s="94"/>
      <c r="AN317" s="94"/>
      <c r="AO317" s="94"/>
      <c r="AP317" s="94"/>
      <c r="AQ317" s="94"/>
      <c r="AR317" s="94"/>
      <c r="AS317" s="94"/>
      <c r="AT317" s="94"/>
      <c r="AU317" s="94"/>
      <c r="AV317" s="94"/>
    </row>
    <row r="318" spans="1:48" ht="12" customHeight="1" x14ac:dyDescent="0.25">
      <c r="A318" s="94"/>
      <c r="B318" s="94"/>
      <c r="C318" s="94"/>
      <c r="D318" s="94"/>
      <c r="E318" s="94"/>
      <c r="F318" s="94"/>
      <c r="G318" s="94"/>
      <c r="H318" s="94"/>
      <c r="I318" s="94"/>
      <c r="J318" s="94"/>
      <c r="K318" s="94"/>
      <c r="L318" s="94"/>
      <c r="M318" s="94"/>
      <c r="N318" s="94"/>
      <c r="O318" s="94"/>
      <c r="P318" s="94"/>
      <c r="Q318" s="94"/>
      <c r="R318" s="94"/>
      <c r="S318" s="94"/>
      <c r="T318" s="94"/>
      <c r="U318" s="94"/>
      <c r="V318" s="94"/>
      <c r="W318" s="94"/>
      <c r="X318" s="94"/>
      <c r="Y318" s="94"/>
      <c r="Z318" s="94"/>
      <c r="AA318" s="94"/>
      <c r="AB318" s="94"/>
      <c r="AC318" s="94"/>
      <c r="AD318" s="94"/>
      <c r="AE318" s="94"/>
      <c r="AF318" s="94"/>
      <c r="AG318" s="94"/>
      <c r="AH318" s="94"/>
      <c r="AI318" s="94"/>
      <c r="AJ318" s="94"/>
      <c r="AK318" s="94"/>
      <c r="AL318" s="94"/>
      <c r="AM318" s="94"/>
      <c r="AN318" s="94"/>
      <c r="AO318" s="94"/>
      <c r="AP318" s="94"/>
      <c r="AQ318" s="94"/>
      <c r="AR318" s="94"/>
      <c r="AS318" s="94"/>
      <c r="AT318" s="94"/>
      <c r="AU318" s="94"/>
      <c r="AV318" s="94"/>
    </row>
    <row r="319" spans="1:48" ht="12" customHeight="1" x14ac:dyDescent="0.25">
      <c r="A319" s="94"/>
      <c r="B319" s="94"/>
      <c r="C319" s="94"/>
      <c r="D319" s="94"/>
      <c r="E319" s="94"/>
      <c r="F319" s="94"/>
      <c r="G319" s="94"/>
      <c r="H319" s="94"/>
      <c r="I319" s="94"/>
      <c r="J319" s="94"/>
      <c r="K319" s="94"/>
      <c r="L319" s="94"/>
      <c r="M319" s="94"/>
      <c r="N319" s="94"/>
      <c r="O319" s="94"/>
      <c r="P319" s="94"/>
      <c r="Q319" s="94"/>
      <c r="R319" s="94"/>
      <c r="S319" s="94"/>
      <c r="T319" s="94"/>
      <c r="U319" s="94"/>
      <c r="V319" s="94"/>
      <c r="W319" s="94"/>
      <c r="X319" s="94"/>
      <c r="Y319" s="94"/>
      <c r="Z319" s="94"/>
      <c r="AA319" s="94"/>
      <c r="AB319" s="94"/>
      <c r="AC319" s="94"/>
      <c r="AD319" s="94"/>
      <c r="AE319" s="94"/>
      <c r="AF319" s="94"/>
      <c r="AG319" s="94"/>
      <c r="AH319" s="94"/>
      <c r="AI319" s="94"/>
      <c r="AJ319" s="94"/>
      <c r="AK319" s="94"/>
      <c r="AL319" s="94"/>
      <c r="AM319" s="94"/>
      <c r="AN319" s="94"/>
      <c r="AO319" s="94"/>
      <c r="AP319" s="94"/>
      <c r="AQ319" s="94"/>
      <c r="AR319" s="94"/>
      <c r="AS319" s="94"/>
      <c r="AT319" s="94"/>
      <c r="AU319" s="94"/>
      <c r="AV319" s="94"/>
    </row>
    <row r="320" spans="1:48" ht="12" customHeight="1" x14ac:dyDescent="0.25">
      <c r="A320" s="94"/>
      <c r="B320" s="94"/>
      <c r="C320" s="94"/>
      <c r="D320" s="94"/>
      <c r="E320" s="94"/>
      <c r="F320" s="94"/>
      <c r="G320" s="94"/>
      <c r="H320" s="94"/>
      <c r="I320" s="94"/>
      <c r="J320" s="94"/>
      <c r="K320" s="94"/>
      <c r="L320" s="94"/>
      <c r="M320" s="94"/>
      <c r="N320" s="94"/>
      <c r="O320" s="94"/>
      <c r="P320" s="94"/>
      <c r="Q320" s="94"/>
      <c r="R320" s="94"/>
      <c r="S320" s="94"/>
      <c r="T320" s="94"/>
      <c r="U320" s="94"/>
      <c r="V320" s="94"/>
      <c r="W320" s="94"/>
      <c r="X320" s="94"/>
      <c r="Y320" s="94"/>
      <c r="Z320" s="94"/>
      <c r="AA320" s="94"/>
      <c r="AB320" s="94"/>
      <c r="AC320" s="94"/>
      <c r="AD320" s="94"/>
      <c r="AE320" s="94"/>
      <c r="AF320" s="94"/>
      <c r="AG320" s="94"/>
      <c r="AH320" s="94"/>
      <c r="AI320" s="94"/>
      <c r="AJ320" s="94"/>
      <c r="AK320" s="94"/>
      <c r="AL320" s="94"/>
      <c r="AM320" s="94"/>
      <c r="AN320" s="94"/>
      <c r="AO320" s="94"/>
      <c r="AP320" s="94"/>
      <c r="AQ320" s="94"/>
      <c r="AR320" s="94"/>
      <c r="AS320" s="94"/>
      <c r="AT320" s="94"/>
      <c r="AU320" s="94"/>
      <c r="AV320" s="94"/>
    </row>
    <row r="321" spans="1:48" ht="12" customHeight="1" x14ac:dyDescent="0.25">
      <c r="A321" s="94"/>
      <c r="B321" s="94"/>
      <c r="C321" s="94"/>
      <c r="D321" s="94"/>
      <c r="E321" s="94"/>
      <c r="F321" s="94"/>
      <c r="G321" s="94"/>
      <c r="H321" s="94"/>
      <c r="I321" s="94"/>
      <c r="J321" s="94"/>
      <c r="K321" s="94"/>
      <c r="L321" s="94"/>
      <c r="M321" s="94"/>
      <c r="N321" s="94"/>
      <c r="O321" s="94"/>
      <c r="P321" s="94"/>
      <c r="Q321" s="94"/>
      <c r="R321" s="94"/>
      <c r="S321" s="94"/>
      <c r="T321" s="94"/>
      <c r="U321" s="94"/>
      <c r="V321" s="94"/>
      <c r="W321" s="94"/>
      <c r="X321" s="94"/>
      <c r="Y321" s="94"/>
      <c r="Z321" s="94"/>
      <c r="AA321" s="94"/>
      <c r="AB321" s="94"/>
      <c r="AC321" s="94"/>
      <c r="AD321" s="94"/>
      <c r="AE321" s="94"/>
      <c r="AF321" s="94"/>
      <c r="AG321" s="94"/>
      <c r="AH321" s="94"/>
      <c r="AI321" s="94"/>
      <c r="AJ321" s="94"/>
      <c r="AK321" s="94"/>
      <c r="AL321" s="94"/>
      <c r="AM321" s="94"/>
      <c r="AN321" s="94"/>
      <c r="AO321" s="94"/>
      <c r="AP321" s="94"/>
      <c r="AQ321" s="94"/>
      <c r="AR321" s="94"/>
      <c r="AS321" s="94"/>
      <c r="AT321" s="94"/>
      <c r="AU321" s="94"/>
      <c r="AV321" s="94"/>
    </row>
    <row r="322" spans="1:48" ht="12" customHeight="1" x14ac:dyDescent="0.25">
      <c r="A322" s="94"/>
      <c r="B322" s="94"/>
      <c r="C322" s="94"/>
      <c r="D322" s="94"/>
      <c r="E322" s="94"/>
      <c r="F322" s="94"/>
      <c r="G322" s="94"/>
      <c r="H322" s="94"/>
      <c r="I322" s="94"/>
      <c r="J322" s="94"/>
      <c r="K322" s="94"/>
      <c r="L322" s="94"/>
      <c r="M322" s="94"/>
      <c r="N322" s="94"/>
      <c r="O322" s="94"/>
      <c r="P322" s="94"/>
      <c r="Q322" s="94"/>
      <c r="R322" s="94"/>
      <c r="S322" s="94"/>
      <c r="T322" s="94"/>
      <c r="U322" s="94"/>
      <c r="V322" s="94"/>
      <c r="W322" s="94"/>
      <c r="X322" s="94"/>
      <c r="Y322" s="94"/>
      <c r="Z322" s="94"/>
      <c r="AA322" s="94"/>
      <c r="AB322" s="94"/>
      <c r="AC322" s="94"/>
      <c r="AD322" s="94"/>
      <c r="AE322" s="94"/>
      <c r="AF322" s="94"/>
      <c r="AG322" s="94"/>
      <c r="AH322" s="94"/>
      <c r="AI322" s="94"/>
      <c r="AJ322" s="94"/>
      <c r="AK322" s="94"/>
      <c r="AL322" s="94"/>
      <c r="AM322" s="94"/>
      <c r="AN322" s="94"/>
      <c r="AO322" s="94"/>
      <c r="AP322" s="94"/>
      <c r="AQ322" s="94"/>
      <c r="AR322" s="94"/>
      <c r="AS322" s="94"/>
      <c r="AT322" s="94"/>
      <c r="AU322" s="94"/>
      <c r="AV322" s="94"/>
    </row>
    <row r="323" spans="1:48" ht="12" customHeight="1" x14ac:dyDescent="0.25">
      <c r="A323" s="94"/>
      <c r="B323" s="94"/>
      <c r="C323" s="94"/>
      <c r="D323" s="94"/>
      <c r="E323" s="94"/>
      <c r="F323" s="94"/>
      <c r="G323" s="94"/>
      <c r="H323" s="94"/>
      <c r="I323" s="94"/>
      <c r="J323" s="94"/>
      <c r="K323" s="94"/>
      <c r="L323" s="94"/>
      <c r="M323" s="94"/>
      <c r="N323" s="94"/>
      <c r="O323" s="94"/>
      <c r="P323" s="94"/>
      <c r="Q323" s="94"/>
      <c r="R323" s="94"/>
      <c r="S323" s="94"/>
      <c r="T323" s="94"/>
      <c r="U323" s="94"/>
      <c r="V323" s="94"/>
      <c r="W323" s="94"/>
      <c r="X323" s="94"/>
      <c r="Y323" s="94"/>
      <c r="Z323" s="94"/>
      <c r="AA323" s="94"/>
      <c r="AB323" s="94"/>
      <c r="AC323" s="94"/>
      <c r="AD323" s="94"/>
      <c r="AE323" s="94"/>
      <c r="AF323" s="94"/>
      <c r="AG323" s="94"/>
      <c r="AH323" s="94"/>
      <c r="AI323" s="94"/>
      <c r="AJ323" s="94"/>
      <c r="AK323" s="94"/>
      <c r="AL323" s="94"/>
      <c r="AM323" s="94"/>
      <c r="AN323" s="94"/>
      <c r="AO323" s="94"/>
      <c r="AP323" s="94"/>
      <c r="AQ323" s="94"/>
      <c r="AR323" s="94"/>
      <c r="AS323" s="94"/>
      <c r="AT323" s="94"/>
      <c r="AU323" s="94"/>
      <c r="AV323" s="94"/>
    </row>
    <row r="324" spans="1:48" ht="12" customHeight="1" x14ac:dyDescent="0.25">
      <c r="A324" s="94"/>
      <c r="B324" s="94"/>
      <c r="C324" s="94"/>
      <c r="D324" s="94"/>
      <c r="E324" s="94"/>
      <c r="F324" s="94"/>
      <c r="G324" s="94"/>
      <c r="H324" s="94"/>
      <c r="I324" s="94"/>
      <c r="J324" s="94"/>
      <c r="K324" s="94"/>
      <c r="L324" s="94"/>
      <c r="M324" s="94"/>
      <c r="N324" s="94"/>
      <c r="O324" s="94"/>
      <c r="P324" s="94"/>
      <c r="Q324" s="94"/>
      <c r="R324" s="94"/>
      <c r="S324" s="94"/>
      <c r="T324" s="94"/>
      <c r="U324" s="94"/>
      <c r="V324" s="94"/>
      <c r="W324" s="94"/>
      <c r="X324" s="94"/>
      <c r="Y324" s="94"/>
      <c r="Z324" s="94"/>
      <c r="AA324" s="94"/>
      <c r="AB324" s="94"/>
      <c r="AC324" s="94"/>
      <c r="AD324" s="94"/>
      <c r="AE324" s="94"/>
      <c r="AF324" s="94"/>
      <c r="AG324" s="94"/>
      <c r="AH324" s="94"/>
      <c r="AI324" s="94"/>
      <c r="AJ324" s="94"/>
      <c r="AK324" s="94"/>
      <c r="AL324" s="94"/>
      <c r="AM324" s="94"/>
      <c r="AN324" s="94"/>
      <c r="AO324" s="94"/>
      <c r="AP324" s="94"/>
      <c r="AQ324" s="94"/>
      <c r="AR324" s="94"/>
      <c r="AS324" s="94"/>
      <c r="AT324" s="94"/>
      <c r="AU324" s="94"/>
      <c r="AV324" s="94"/>
    </row>
    <row r="325" spans="1:48" ht="12" customHeight="1" x14ac:dyDescent="0.25">
      <c r="A325" s="94"/>
      <c r="B325" s="94"/>
      <c r="C325" s="94"/>
      <c r="D325" s="94"/>
      <c r="E325" s="94"/>
      <c r="F325" s="94"/>
      <c r="G325" s="94"/>
      <c r="H325" s="94"/>
      <c r="I325" s="94"/>
      <c r="J325" s="94"/>
      <c r="K325" s="94"/>
      <c r="L325" s="94"/>
      <c r="M325" s="94"/>
      <c r="N325" s="94"/>
      <c r="O325" s="94"/>
      <c r="P325" s="94"/>
      <c r="Q325" s="94"/>
      <c r="R325" s="94"/>
      <c r="S325" s="94"/>
      <c r="T325" s="94"/>
      <c r="U325" s="94"/>
      <c r="V325" s="94"/>
      <c r="W325" s="94"/>
      <c r="X325" s="94"/>
      <c r="Y325" s="94"/>
      <c r="Z325" s="94"/>
      <c r="AA325" s="94"/>
      <c r="AB325" s="94"/>
      <c r="AC325" s="94"/>
      <c r="AD325" s="94"/>
      <c r="AE325" s="94"/>
      <c r="AF325" s="94"/>
      <c r="AG325" s="94"/>
      <c r="AH325" s="94"/>
      <c r="AI325" s="94"/>
      <c r="AJ325" s="94"/>
      <c r="AK325" s="94"/>
      <c r="AL325" s="94"/>
      <c r="AM325" s="94"/>
      <c r="AN325" s="94"/>
      <c r="AO325" s="94"/>
      <c r="AP325" s="94"/>
      <c r="AQ325" s="94"/>
      <c r="AR325" s="94"/>
      <c r="AS325" s="94"/>
      <c r="AT325" s="94"/>
      <c r="AU325" s="94"/>
      <c r="AV325" s="94"/>
    </row>
    <row r="326" spans="1:48" ht="12" customHeight="1" x14ac:dyDescent="0.25">
      <c r="A326" s="94"/>
      <c r="B326" s="94"/>
      <c r="C326" s="94"/>
      <c r="D326" s="94"/>
      <c r="E326" s="94"/>
      <c r="F326" s="94"/>
      <c r="G326" s="94"/>
      <c r="H326" s="94"/>
      <c r="I326" s="94"/>
      <c r="J326" s="94"/>
      <c r="K326" s="94"/>
      <c r="L326" s="94"/>
      <c r="M326" s="94"/>
      <c r="N326" s="94"/>
      <c r="O326" s="94"/>
      <c r="P326" s="94"/>
      <c r="Q326" s="94"/>
      <c r="R326" s="94"/>
      <c r="S326" s="94"/>
      <c r="T326" s="94"/>
      <c r="U326" s="94"/>
      <c r="V326" s="94"/>
      <c r="W326" s="94"/>
      <c r="X326" s="94"/>
      <c r="Y326" s="94"/>
      <c r="Z326" s="94"/>
      <c r="AA326" s="94"/>
      <c r="AB326" s="94"/>
      <c r="AC326" s="94"/>
      <c r="AD326" s="94"/>
      <c r="AE326" s="94"/>
      <c r="AF326" s="94"/>
      <c r="AG326" s="94"/>
      <c r="AH326" s="94"/>
      <c r="AI326" s="94"/>
      <c r="AJ326" s="94"/>
      <c r="AK326" s="94"/>
      <c r="AL326" s="94"/>
      <c r="AM326" s="94"/>
      <c r="AN326" s="94"/>
      <c r="AO326" s="94"/>
      <c r="AP326" s="94"/>
      <c r="AQ326" s="94"/>
      <c r="AR326" s="94"/>
      <c r="AS326" s="94"/>
      <c r="AT326" s="94"/>
      <c r="AU326" s="94"/>
      <c r="AV326" s="94"/>
    </row>
    <row r="327" spans="1:48" ht="12" customHeight="1" x14ac:dyDescent="0.25">
      <c r="A327" s="94"/>
      <c r="B327" s="94"/>
      <c r="C327" s="94"/>
      <c r="D327" s="94"/>
      <c r="E327" s="94"/>
      <c r="F327" s="94"/>
      <c r="G327" s="94"/>
      <c r="H327" s="94"/>
      <c r="I327" s="94"/>
      <c r="J327" s="94"/>
      <c r="K327" s="94"/>
      <c r="L327" s="94"/>
      <c r="M327" s="94"/>
      <c r="N327" s="94"/>
      <c r="O327" s="94"/>
      <c r="P327" s="94"/>
      <c r="Q327" s="94"/>
      <c r="R327" s="94"/>
      <c r="S327" s="94"/>
      <c r="T327" s="94"/>
      <c r="U327" s="94"/>
      <c r="V327" s="94"/>
      <c r="W327" s="94"/>
      <c r="X327" s="94"/>
      <c r="Y327" s="94"/>
      <c r="Z327" s="94"/>
      <c r="AA327" s="94"/>
      <c r="AB327" s="94"/>
      <c r="AC327" s="94"/>
      <c r="AD327" s="94"/>
      <c r="AE327" s="94"/>
      <c r="AF327" s="94"/>
      <c r="AG327" s="94"/>
      <c r="AH327" s="94"/>
      <c r="AI327" s="94"/>
      <c r="AJ327" s="94"/>
      <c r="AK327" s="94"/>
      <c r="AL327" s="94"/>
      <c r="AM327" s="94"/>
      <c r="AN327" s="94"/>
      <c r="AO327" s="94"/>
      <c r="AP327" s="94"/>
      <c r="AQ327" s="94"/>
      <c r="AR327" s="94"/>
      <c r="AS327" s="94"/>
      <c r="AT327" s="94"/>
      <c r="AU327" s="94"/>
      <c r="AV327" s="94"/>
    </row>
    <row r="328" spans="1:48" ht="12" customHeight="1" x14ac:dyDescent="0.25">
      <c r="A328" s="94"/>
      <c r="B328" s="94"/>
      <c r="C328" s="94"/>
      <c r="D328" s="94"/>
      <c r="E328" s="94"/>
      <c r="F328" s="94"/>
      <c r="G328" s="94"/>
      <c r="H328" s="94"/>
      <c r="I328" s="94"/>
      <c r="J328" s="94"/>
      <c r="K328" s="94"/>
      <c r="L328" s="94"/>
      <c r="M328" s="94"/>
      <c r="N328" s="94"/>
      <c r="O328" s="94"/>
      <c r="P328" s="94"/>
      <c r="Q328" s="94"/>
      <c r="R328" s="94"/>
      <c r="S328" s="94"/>
      <c r="T328" s="94"/>
      <c r="U328" s="94"/>
      <c r="V328" s="94"/>
      <c r="W328" s="94"/>
      <c r="X328" s="94"/>
      <c r="Y328" s="94"/>
      <c r="Z328" s="94"/>
      <c r="AA328" s="94"/>
      <c r="AB328" s="94"/>
      <c r="AC328" s="94"/>
      <c r="AD328" s="94"/>
      <c r="AE328" s="94"/>
      <c r="AF328" s="94"/>
      <c r="AG328" s="94"/>
      <c r="AH328" s="94"/>
      <c r="AI328" s="94"/>
      <c r="AJ328" s="94"/>
      <c r="AK328" s="94"/>
      <c r="AL328" s="94"/>
      <c r="AM328" s="94"/>
      <c r="AN328" s="94"/>
      <c r="AO328" s="94"/>
      <c r="AP328" s="94"/>
      <c r="AQ328" s="94"/>
      <c r="AR328" s="94"/>
      <c r="AS328" s="94"/>
      <c r="AT328" s="94"/>
      <c r="AU328" s="94"/>
      <c r="AV328" s="94"/>
    </row>
    <row r="329" spans="1:48" ht="12" customHeight="1" x14ac:dyDescent="0.25">
      <c r="A329" s="94"/>
      <c r="B329" s="94"/>
      <c r="C329" s="94"/>
      <c r="D329" s="94"/>
      <c r="E329" s="94"/>
      <c r="F329" s="94"/>
      <c r="G329" s="94"/>
      <c r="H329" s="94"/>
      <c r="I329" s="94"/>
      <c r="J329" s="94"/>
      <c r="K329" s="94"/>
      <c r="L329" s="94"/>
      <c r="M329" s="94"/>
      <c r="N329" s="94"/>
      <c r="O329" s="94"/>
      <c r="P329" s="94"/>
      <c r="Q329" s="94"/>
      <c r="R329" s="94"/>
      <c r="S329" s="94"/>
      <c r="T329" s="94"/>
      <c r="U329" s="94"/>
      <c r="V329" s="94"/>
      <c r="W329" s="94"/>
      <c r="X329" s="94"/>
      <c r="Y329" s="94"/>
      <c r="Z329" s="94"/>
      <c r="AA329" s="94"/>
      <c r="AB329" s="94"/>
      <c r="AC329" s="94"/>
      <c r="AD329" s="94"/>
      <c r="AE329" s="94"/>
      <c r="AF329" s="94"/>
      <c r="AG329" s="94"/>
      <c r="AH329" s="94"/>
      <c r="AI329" s="94"/>
      <c r="AJ329" s="94"/>
      <c r="AK329" s="94"/>
      <c r="AL329" s="94"/>
      <c r="AM329" s="94"/>
      <c r="AN329" s="94"/>
      <c r="AO329" s="94"/>
      <c r="AP329" s="94"/>
      <c r="AQ329" s="94"/>
      <c r="AR329" s="94"/>
      <c r="AS329" s="94"/>
      <c r="AT329" s="94"/>
      <c r="AU329" s="94"/>
      <c r="AV329" s="94"/>
    </row>
    <row r="330" spans="1:48" ht="12" customHeight="1" x14ac:dyDescent="0.25">
      <c r="A330" s="94"/>
      <c r="B330" s="94"/>
      <c r="C330" s="94"/>
      <c r="D330" s="94"/>
      <c r="E330" s="94"/>
      <c r="F330" s="94"/>
      <c r="G330" s="94"/>
      <c r="H330" s="94"/>
      <c r="I330" s="94"/>
      <c r="J330" s="94"/>
      <c r="K330" s="94"/>
      <c r="L330" s="94"/>
      <c r="M330" s="94"/>
      <c r="N330" s="94"/>
      <c r="O330" s="94"/>
      <c r="P330" s="94"/>
      <c r="Q330" s="94"/>
      <c r="R330" s="94"/>
      <c r="S330" s="94"/>
      <c r="T330" s="94"/>
      <c r="U330" s="94"/>
      <c r="V330" s="94"/>
      <c r="W330" s="94"/>
      <c r="X330" s="94"/>
      <c r="Y330" s="94"/>
      <c r="Z330" s="94"/>
      <c r="AA330" s="94"/>
      <c r="AB330" s="94"/>
      <c r="AC330" s="94"/>
      <c r="AD330" s="94"/>
      <c r="AE330" s="94"/>
      <c r="AF330" s="94"/>
      <c r="AG330" s="94"/>
      <c r="AH330" s="94"/>
      <c r="AI330" s="94"/>
      <c r="AJ330" s="94"/>
      <c r="AK330" s="94"/>
      <c r="AL330" s="94"/>
      <c r="AM330" s="94"/>
      <c r="AN330" s="94"/>
      <c r="AO330" s="94"/>
      <c r="AP330" s="94"/>
      <c r="AQ330" s="94"/>
      <c r="AR330" s="94"/>
      <c r="AS330" s="94"/>
      <c r="AT330" s="94"/>
      <c r="AU330" s="94"/>
      <c r="AV330" s="94"/>
    </row>
    <row r="331" spans="1:48" ht="12" customHeight="1" x14ac:dyDescent="0.25">
      <c r="A331" s="94"/>
      <c r="B331" s="94"/>
      <c r="C331" s="94"/>
      <c r="D331" s="94"/>
      <c r="E331" s="94"/>
      <c r="F331" s="94"/>
      <c r="G331" s="94"/>
      <c r="H331" s="94"/>
      <c r="I331" s="94"/>
      <c r="J331" s="94"/>
      <c r="K331" s="94"/>
      <c r="L331" s="94"/>
      <c r="M331" s="94"/>
      <c r="N331" s="94"/>
      <c r="O331" s="94"/>
      <c r="P331" s="94"/>
      <c r="Q331" s="94"/>
      <c r="R331" s="94"/>
      <c r="S331" s="94"/>
      <c r="T331" s="94"/>
      <c r="U331" s="94"/>
      <c r="V331" s="94"/>
      <c r="W331" s="94"/>
      <c r="X331" s="94"/>
      <c r="Y331" s="94"/>
      <c r="Z331" s="94"/>
      <c r="AA331" s="94"/>
      <c r="AB331" s="94"/>
      <c r="AC331" s="94"/>
      <c r="AD331" s="94"/>
      <c r="AE331" s="94"/>
      <c r="AF331" s="94"/>
      <c r="AG331" s="94"/>
      <c r="AH331" s="94"/>
      <c r="AI331" s="94"/>
      <c r="AJ331" s="94"/>
      <c r="AK331" s="94"/>
      <c r="AL331" s="94"/>
      <c r="AM331" s="94"/>
      <c r="AN331" s="94"/>
      <c r="AO331" s="94"/>
      <c r="AP331" s="94"/>
      <c r="AQ331" s="94"/>
      <c r="AR331" s="94"/>
      <c r="AS331" s="94"/>
      <c r="AT331" s="94"/>
      <c r="AU331" s="94"/>
      <c r="AV331" s="94"/>
    </row>
    <row r="332" spans="1:48" ht="12" customHeight="1" x14ac:dyDescent="0.25">
      <c r="A332" s="94"/>
      <c r="B332" s="94"/>
      <c r="C332" s="94"/>
      <c r="D332" s="94"/>
      <c r="E332" s="94"/>
      <c r="F332" s="94"/>
      <c r="G332" s="94"/>
      <c r="H332" s="94"/>
      <c r="I332" s="94"/>
      <c r="J332" s="94"/>
      <c r="K332" s="94"/>
      <c r="L332" s="94"/>
      <c r="M332" s="94"/>
      <c r="N332" s="94"/>
      <c r="O332" s="94"/>
      <c r="P332" s="94"/>
      <c r="Q332" s="94"/>
      <c r="R332" s="94"/>
      <c r="S332" s="94"/>
      <c r="T332" s="94"/>
      <c r="U332" s="94"/>
      <c r="V332" s="94"/>
      <c r="W332" s="94"/>
      <c r="X332" s="94"/>
      <c r="Y332" s="94"/>
      <c r="Z332" s="94"/>
      <c r="AA332" s="94"/>
      <c r="AB332" s="94"/>
      <c r="AC332" s="94"/>
      <c r="AD332" s="94"/>
      <c r="AE332" s="94"/>
      <c r="AF332" s="94"/>
      <c r="AG332" s="94"/>
      <c r="AH332" s="94"/>
      <c r="AI332" s="94"/>
      <c r="AJ332" s="94"/>
      <c r="AK332" s="94"/>
      <c r="AL332" s="94"/>
      <c r="AM332" s="94"/>
      <c r="AN332" s="94"/>
      <c r="AO332" s="94"/>
      <c r="AP332" s="94"/>
      <c r="AQ332" s="94"/>
      <c r="AR332" s="94"/>
      <c r="AS332" s="94"/>
      <c r="AT332" s="94"/>
      <c r="AU332" s="94"/>
      <c r="AV332" s="94"/>
    </row>
    <row r="333" spans="1:48" ht="12" customHeight="1" x14ac:dyDescent="0.25">
      <c r="A333" s="94"/>
      <c r="B333" s="94"/>
      <c r="C333" s="94"/>
      <c r="D333" s="94"/>
      <c r="E333" s="94"/>
      <c r="F333" s="94"/>
      <c r="G333" s="94"/>
      <c r="H333" s="94"/>
      <c r="I333" s="94"/>
      <c r="J333" s="94"/>
      <c r="K333" s="94"/>
      <c r="L333" s="94"/>
      <c r="M333" s="94"/>
      <c r="N333" s="94"/>
      <c r="O333" s="94"/>
      <c r="P333" s="94"/>
      <c r="Q333" s="94"/>
      <c r="R333" s="94"/>
      <c r="S333" s="94"/>
      <c r="T333" s="94"/>
      <c r="U333" s="94"/>
      <c r="V333" s="94"/>
      <c r="W333" s="94"/>
      <c r="X333" s="94"/>
      <c r="Y333" s="94"/>
      <c r="Z333" s="94"/>
      <c r="AA333" s="94"/>
      <c r="AB333" s="94"/>
      <c r="AC333" s="94"/>
      <c r="AD333" s="94"/>
      <c r="AE333" s="94"/>
      <c r="AF333" s="94"/>
      <c r="AG333" s="94"/>
      <c r="AH333" s="94"/>
      <c r="AI333" s="94"/>
      <c r="AJ333" s="94"/>
      <c r="AK333" s="94"/>
      <c r="AL333" s="94"/>
      <c r="AM333" s="94"/>
      <c r="AN333" s="94"/>
      <c r="AO333" s="94"/>
      <c r="AP333" s="94"/>
      <c r="AQ333" s="94"/>
      <c r="AR333" s="94"/>
      <c r="AS333" s="94"/>
      <c r="AT333" s="94"/>
      <c r="AU333" s="94"/>
      <c r="AV333" s="94"/>
    </row>
    <row r="334" spans="1:48" ht="12" customHeight="1" x14ac:dyDescent="0.25">
      <c r="A334" s="94"/>
      <c r="B334" s="94"/>
      <c r="C334" s="94"/>
      <c r="D334" s="94"/>
      <c r="E334" s="94"/>
      <c r="F334" s="94"/>
      <c r="G334" s="94"/>
      <c r="H334" s="94"/>
      <c r="I334" s="94"/>
      <c r="J334" s="94"/>
      <c r="K334" s="94"/>
      <c r="L334" s="94"/>
      <c r="M334" s="94"/>
      <c r="N334" s="94"/>
      <c r="O334" s="94"/>
      <c r="P334" s="94"/>
      <c r="Q334" s="94"/>
      <c r="R334" s="94"/>
      <c r="S334" s="94"/>
      <c r="T334" s="94"/>
      <c r="U334" s="94"/>
      <c r="V334" s="94"/>
      <c r="W334" s="94"/>
      <c r="X334" s="94"/>
      <c r="Y334" s="94"/>
      <c r="Z334" s="94"/>
      <c r="AA334" s="94"/>
      <c r="AB334" s="94"/>
      <c r="AC334" s="94"/>
      <c r="AD334" s="94"/>
      <c r="AE334" s="94"/>
      <c r="AF334" s="94"/>
      <c r="AG334" s="94"/>
      <c r="AH334" s="94"/>
      <c r="AI334" s="94"/>
      <c r="AJ334" s="94"/>
      <c r="AK334" s="94"/>
      <c r="AL334" s="94"/>
      <c r="AM334" s="94"/>
      <c r="AN334" s="94"/>
      <c r="AO334" s="94"/>
      <c r="AP334" s="94"/>
      <c r="AQ334" s="94"/>
      <c r="AR334" s="94"/>
      <c r="AS334" s="94"/>
      <c r="AT334" s="94"/>
      <c r="AU334" s="94"/>
      <c r="AV334" s="94"/>
    </row>
    <row r="335" spans="1:48" ht="12" customHeight="1" x14ac:dyDescent="0.25">
      <c r="A335" s="94"/>
      <c r="B335" s="94"/>
      <c r="C335" s="94"/>
      <c r="D335" s="94"/>
      <c r="E335" s="94"/>
      <c r="F335" s="94"/>
      <c r="G335" s="94"/>
      <c r="H335" s="94"/>
      <c r="I335" s="94"/>
      <c r="J335" s="94"/>
      <c r="K335" s="94"/>
      <c r="L335" s="94"/>
      <c r="M335" s="94"/>
      <c r="N335" s="94"/>
      <c r="O335" s="94"/>
      <c r="P335" s="94"/>
      <c r="Q335" s="94"/>
      <c r="R335" s="94"/>
      <c r="S335" s="94"/>
      <c r="T335" s="94"/>
      <c r="U335" s="94"/>
      <c r="V335" s="94"/>
      <c r="W335" s="94"/>
      <c r="X335" s="94"/>
      <c r="Y335" s="94"/>
      <c r="Z335" s="94"/>
      <c r="AA335" s="94"/>
      <c r="AB335" s="94"/>
      <c r="AC335" s="94"/>
      <c r="AD335" s="94"/>
      <c r="AE335" s="94"/>
      <c r="AF335" s="94"/>
      <c r="AG335" s="94"/>
      <c r="AH335" s="94"/>
      <c r="AI335" s="94"/>
      <c r="AJ335" s="94"/>
      <c r="AK335" s="94"/>
      <c r="AL335" s="94"/>
      <c r="AM335" s="94"/>
      <c r="AN335" s="94"/>
      <c r="AO335" s="94"/>
      <c r="AP335" s="94"/>
      <c r="AQ335" s="94"/>
      <c r="AR335" s="94"/>
      <c r="AS335" s="94"/>
      <c r="AT335" s="94"/>
      <c r="AU335" s="94"/>
      <c r="AV335" s="94"/>
    </row>
    <row r="336" spans="1:48" ht="12" customHeight="1" x14ac:dyDescent="0.25">
      <c r="A336" s="94"/>
      <c r="B336" s="94"/>
      <c r="C336" s="94"/>
      <c r="D336" s="94"/>
      <c r="E336" s="94"/>
      <c r="F336" s="94"/>
      <c r="G336" s="94"/>
      <c r="H336" s="94"/>
      <c r="I336" s="94"/>
      <c r="J336" s="94"/>
      <c r="K336" s="94"/>
      <c r="L336" s="94"/>
      <c r="M336" s="94"/>
      <c r="N336" s="94"/>
      <c r="O336" s="94"/>
      <c r="P336" s="94"/>
      <c r="Q336" s="94"/>
      <c r="R336" s="94"/>
      <c r="S336" s="94"/>
      <c r="T336" s="94"/>
      <c r="U336" s="94"/>
      <c r="V336" s="94"/>
      <c r="W336" s="94"/>
      <c r="X336" s="94"/>
      <c r="Y336" s="94"/>
      <c r="Z336" s="94"/>
      <c r="AA336" s="94"/>
      <c r="AB336" s="94"/>
      <c r="AC336" s="94"/>
      <c r="AD336" s="94"/>
      <c r="AE336" s="94"/>
      <c r="AF336" s="94"/>
      <c r="AG336" s="94"/>
      <c r="AH336" s="94"/>
      <c r="AI336" s="94"/>
      <c r="AJ336" s="94"/>
      <c r="AK336" s="94"/>
      <c r="AL336" s="94"/>
      <c r="AM336" s="94"/>
      <c r="AN336" s="94"/>
      <c r="AO336" s="94"/>
      <c r="AP336" s="94"/>
      <c r="AQ336" s="94"/>
      <c r="AR336" s="94"/>
      <c r="AS336" s="94"/>
      <c r="AT336" s="94"/>
      <c r="AU336" s="94"/>
      <c r="AV336" s="94"/>
    </row>
    <row r="337" spans="1:48" ht="12" customHeight="1" x14ac:dyDescent="0.25">
      <c r="A337" s="94"/>
      <c r="B337" s="94"/>
      <c r="C337" s="94"/>
      <c r="D337" s="94"/>
      <c r="E337" s="94"/>
      <c r="F337" s="94"/>
      <c r="G337" s="94"/>
      <c r="H337" s="94"/>
      <c r="I337" s="94"/>
      <c r="J337" s="94"/>
      <c r="K337" s="94"/>
      <c r="L337" s="94"/>
      <c r="M337" s="94"/>
      <c r="N337" s="94"/>
      <c r="O337" s="94"/>
      <c r="P337" s="94"/>
      <c r="Q337" s="94"/>
      <c r="R337" s="94"/>
      <c r="S337" s="94"/>
      <c r="T337" s="94"/>
      <c r="U337" s="94"/>
      <c r="V337" s="94"/>
      <c r="W337" s="94"/>
      <c r="X337" s="94"/>
      <c r="Y337" s="94"/>
      <c r="Z337" s="94"/>
      <c r="AA337" s="94"/>
      <c r="AB337" s="94"/>
      <c r="AC337" s="94"/>
      <c r="AD337" s="94"/>
      <c r="AE337" s="94"/>
      <c r="AF337" s="94"/>
      <c r="AG337" s="94"/>
      <c r="AH337" s="94"/>
      <c r="AI337" s="94"/>
      <c r="AJ337" s="94"/>
      <c r="AK337" s="94"/>
      <c r="AL337" s="94"/>
      <c r="AM337" s="94"/>
      <c r="AN337" s="94"/>
      <c r="AO337" s="94"/>
      <c r="AP337" s="94"/>
      <c r="AQ337" s="94"/>
      <c r="AR337" s="94"/>
      <c r="AS337" s="94"/>
      <c r="AT337" s="94"/>
      <c r="AU337" s="94"/>
      <c r="AV337" s="94"/>
    </row>
    <row r="338" spans="1:48" ht="12" customHeight="1" x14ac:dyDescent="0.25">
      <c r="A338" s="94"/>
      <c r="B338" s="94"/>
      <c r="C338" s="94"/>
      <c r="D338" s="94"/>
      <c r="E338" s="94"/>
      <c r="F338" s="94"/>
      <c r="G338" s="94"/>
      <c r="H338" s="94"/>
      <c r="I338" s="94"/>
      <c r="J338" s="94"/>
      <c r="K338" s="94"/>
      <c r="L338" s="94"/>
      <c r="M338" s="94"/>
      <c r="N338" s="94"/>
      <c r="O338" s="94"/>
      <c r="P338" s="94"/>
      <c r="Q338" s="94"/>
      <c r="R338" s="94"/>
      <c r="S338" s="94"/>
      <c r="T338" s="94"/>
      <c r="U338" s="94"/>
      <c r="V338" s="94"/>
      <c r="W338" s="94"/>
      <c r="X338" s="94"/>
      <c r="Y338" s="94"/>
      <c r="Z338" s="94"/>
      <c r="AA338" s="94"/>
      <c r="AB338" s="94"/>
      <c r="AC338" s="94"/>
      <c r="AD338" s="94"/>
      <c r="AE338" s="94"/>
      <c r="AF338" s="94"/>
      <c r="AG338" s="94"/>
      <c r="AH338" s="94"/>
      <c r="AI338" s="94"/>
      <c r="AJ338" s="94"/>
      <c r="AK338" s="94"/>
      <c r="AL338" s="94"/>
      <c r="AM338" s="94"/>
      <c r="AN338" s="94"/>
      <c r="AO338" s="94"/>
      <c r="AP338" s="94"/>
      <c r="AQ338" s="94"/>
      <c r="AR338" s="94"/>
      <c r="AS338" s="94"/>
      <c r="AT338" s="94"/>
      <c r="AU338" s="94"/>
      <c r="AV338" s="94"/>
    </row>
    <row r="339" spans="1:48" ht="12" customHeight="1" x14ac:dyDescent="0.25">
      <c r="A339" s="94"/>
      <c r="B339" s="94"/>
      <c r="C339" s="94"/>
      <c r="D339" s="94"/>
      <c r="E339" s="94"/>
      <c r="F339" s="94"/>
      <c r="G339" s="94"/>
      <c r="H339" s="94"/>
      <c r="I339" s="94"/>
      <c r="J339" s="94"/>
      <c r="K339" s="94"/>
      <c r="L339" s="94"/>
      <c r="M339" s="94"/>
      <c r="N339" s="94"/>
      <c r="O339" s="94"/>
      <c r="P339" s="94"/>
      <c r="Q339" s="94"/>
      <c r="R339" s="94"/>
      <c r="S339" s="94"/>
      <c r="T339" s="94"/>
      <c r="U339" s="94"/>
      <c r="V339" s="94"/>
      <c r="W339" s="94"/>
      <c r="X339" s="94"/>
      <c r="Y339" s="94"/>
      <c r="Z339" s="94"/>
      <c r="AA339" s="94"/>
      <c r="AB339" s="94"/>
      <c r="AC339" s="94"/>
      <c r="AD339" s="94"/>
      <c r="AE339" s="94"/>
      <c r="AF339" s="94"/>
      <c r="AG339" s="94"/>
      <c r="AH339" s="94"/>
      <c r="AI339" s="94"/>
      <c r="AJ339" s="94"/>
      <c r="AK339" s="94"/>
      <c r="AL339" s="94"/>
      <c r="AM339" s="94"/>
      <c r="AN339" s="94"/>
      <c r="AO339" s="94"/>
      <c r="AP339" s="94"/>
      <c r="AQ339" s="94"/>
      <c r="AR339" s="94"/>
      <c r="AS339" s="94"/>
      <c r="AT339" s="94"/>
      <c r="AU339" s="94"/>
      <c r="AV339" s="94"/>
    </row>
    <row r="340" spans="1:48" ht="12" customHeight="1" x14ac:dyDescent="0.25">
      <c r="A340" s="94"/>
      <c r="B340" s="94"/>
      <c r="C340" s="94"/>
      <c r="D340" s="94"/>
      <c r="E340" s="94"/>
      <c r="F340" s="94"/>
      <c r="G340" s="94"/>
      <c r="H340" s="94"/>
      <c r="I340" s="94"/>
      <c r="J340" s="94"/>
      <c r="K340" s="94"/>
      <c r="L340" s="94"/>
      <c r="M340" s="94"/>
      <c r="N340" s="94"/>
      <c r="O340" s="94"/>
      <c r="P340" s="94"/>
      <c r="Q340" s="94"/>
      <c r="R340" s="94"/>
      <c r="S340" s="94"/>
      <c r="T340" s="94"/>
      <c r="U340" s="94"/>
      <c r="V340" s="94"/>
      <c r="W340" s="94"/>
      <c r="X340" s="94"/>
      <c r="Y340" s="94"/>
      <c r="Z340" s="94"/>
      <c r="AA340" s="94"/>
      <c r="AB340" s="94"/>
      <c r="AC340" s="94"/>
      <c r="AD340" s="94"/>
      <c r="AE340" s="94"/>
      <c r="AF340" s="94"/>
      <c r="AG340" s="94"/>
      <c r="AH340" s="94"/>
      <c r="AI340" s="94"/>
      <c r="AJ340" s="94"/>
      <c r="AK340" s="94"/>
      <c r="AL340" s="94"/>
      <c r="AM340" s="94"/>
      <c r="AN340" s="94"/>
      <c r="AO340" s="94"/>
      <c r="AP340" s="94"/>
      <c r="AQ340" s="94"/>
      <c r="AR340" s="94"/>
      <c r="AS340" s="94"/>
      <c r="AT340" s="94"/>
      <c r="AU340" s="94"/>
      <c r="AV340" s="94"/>
    </row>
    <row r="341" spans="1:48" ht="12" customHeight="1" x14ac:dyDescent="0.25">
      <c r="A341" s="94"/>
      <c r="B341" s="94"/>
      <c r="C341" s="94"/>
      <c r="D341" s="94"/>
      <c r="E341" s="94"/>
      <c r="F341" s="94"/>
      <c r="G341" s="94"/>
      <c r="H341" s="94"/>
      <c r="I341" s="94"/>
      <c r="J341" s="94"/>
      <c r="K341" s="94"/>
      <c r="L341" s="94"/>
      <c r="M341" s="94"/>
      <c r="N341" s="94"/>
      <c r="O341" s="94"/>
      <c r="P341" s="94"/>
      <c r="Q341" s="94"/>
      <c r="R341" s="94"/>
      <c r="S341" s="94"/>
      <c r="T341" s="94"/>
      <c r="U341" s="94"/>
      <c r="V341" s="94"/>
      <c r="W341" s="94"/>
      <c r="X341" s="94"/>
      <c r="Y341" s="94"/>
      <c r="Z341" s="94"/>
      <c r="AA341" s="94"/>
      <c r="AB341" s="94"/>
      <c r="AC341" s="94"/>
      <c r="AD341" s="94"/>
      <c r="AE341" s="94"/>
      <c r="AF341" s="94"/>
      <c r="AG341" s="94"/>
      <c r="AH341" s="94"/>
      <c r="AI341" s="94"/>
      <c r="AJ341" s="94"/>
      <c r="AK341" s="94"/>
      <c r="AL341" s="94"/>
      <c r="AM341" s="94"/>
      <c r="AN341" s="94"/>
      <c r="AO341" s="94"/>
      <c r="AP341" s="94"/>
      <c r="AQ341" s="94"/>
      <c r="AR341" s="94"/>
      <c r="AS341" s="94"/>
      <c r="AT341" s="94"/>
      <c r="AU341" s="94"/>
      <c r="AV341" s="94"/>
    </row>
    <row r="342" spans="1:48" ht="12" customHeight="1" x14ac:dyDescent="0.25">
      <c r="A342" s="94"/>
      <c r="B342" s="94"/>
      <c r="C342" s="94"/>
      <c r="D342" s="94"/>
      <c r="E342" s="94"/>
      <c r="F342" s="94"/>
      <c r="G342" s="94"/>
      <c r="H342" s="94"/>
      <c r="I342" s="94"/>
      <c r="J342" s="94"/>
      <c r="K342" s="94"/>
      <c r="L342" s="94"/>
      <c r="M342" s="94"/>
      <c r="N342" s="94"/>
      <c r="O342" s="94"/>
      <c r="P342" s="94"/>
      <c r="Q342" s="94"/>
      <c r="R342" s="94"/>
      <c r="S342" s="94"/>
      <c r="T342" s="94"/>
      <c r="U342" s="94"/>
      <c r="V342" s="94"/>
      <c r="W342" s="94"/>
      <c r="X342" s="94"/>
      <c r="Y342" s="94"/>
      <c r="Z342" s="94"/>
      <c r="AA342" s="94"/>
      <c r="AB342" s="94"/>
      <c r="AC342" s="94"/>
      <c r="AD342" s="94"/>
      <c r="AE342" s="94"/>
      <c r="AF342" s="94"/>
      <c r="AG342" s="94"/>
      <c r="AH342" s="94"/>
      <c r="AI342" s="94"/>
      <c r="AJ342" s="94"/>
      <c r="AK342" s="94"/>
      <c r="AL342" s="94"/>
      <c r="AM342" s="94"/>
      <c r="AN342" s="94"/>
      <c r="AO342" s="94"/>
      <c r="AP342" s="94"/>
      <c r="AQ342" s="94"/>
      <c r="AR342" s="94"/>
      <c r="AS342" s="94"/>
      <c r="AT342" s="94"/>
      <c r="AU342" s="94"/>
      <c r="AV342" s="94"/>
    </row>
    <row r="343" spans="1:48" ht="12" customHeight="1" x14ac:dyDescent="0.25">
      <c r="A343" s="94"/>
      <c r="B343" s="94"/>
      <c r="C343" s="94"/>
      <c r="D343" s="94"/>
      <c r="E343" s="94"/>
      <c r="F343" s="94"/>
      <c r="G343" s="94"/>
      <c r="H343" s="94"/>
      <c r="I343" s="94"/>
      <c r="J343" s="94"/>
      <c r="K343" s="94"/>
      <c r="L343" s="94"/>
      <c r="M343" s="94"/>
      <c r="N343" s="94"/>
      <c r="O343" s="94"/>
      <c r="P343" s="94"/>
      <c r="Q343" s="94"/>
      <c r="R343" s="94"/>
      <c r="S343" s="94"/>
      <c r="T343" s="94"/>
      <c r="U343" s="94"/>
      <c r="V343" s="94"/>
      <c r="W343" s="94"/>
      <c r="X343" s="94"/>
      <c r="Y343" s="94"/>
      <c r="Z343" s="94"/>
      <c r="AA343" s="94"/>
      <c r="AB343" s="94"/>
      <c r="AC343" s="94"/>
      <c r="AD343" s="94"/>
      <c r="AE343" s="94"/>
      <c r="AF343" s="94"/>
      <c r="AG343" s="94"/>
      <c r="AH343" s="94"/>
      <c r="AI343" s="94"/>
      <c r="AJ343" s="94"/>
      <c r="AK343" s="94"/>
      <c r="AL343" s="94"/>
      <c r="AM343" s="94"/>
      <c r="AN343" s="94"/>
      <c r="AO343" s="94"/>
      <c r="AP343" s="94"/>
      <c r="AQ343" s="94"/>
      <c r="AR343" s="94"/>
      <c r="AS343" s="94"/>
      <c r="AT343" s="94"/>
      <c r="AU343" s="94"/>
      <c r="AV343" s="94"/>
    </row>
    <row r="344" spans="1:48" ht="12" customHeight="1" x14ac:dyDescent="0.25">
      <c r="A344" s="94"/>
      <c r="B344" s="94"/>
      <c r="C344" s="94"/>
      <c r="D344" s="94"/>
      <c r="E344" s="94"/>
      <c r="F344" s="94"/>
      <c r="G344" s="94"/>
      <c r="H344" s="94"/>
      <c r="I344" s="94"/>
      <c r="J344" s="94"/>
      <c r="K344" s="94"/>
      <c r="L344" s="94"/>
      <c r="M344" s="94"/>
      <c r="N344" s="94"/>
      <c r="O344" s="94"/>
      <c r="P344" s="94"/>
      <c r="Q344" s="94"/>
      <c r="R344" s="94"/>
      <c r="S344" s="94"/>
      <c r="T344" s="94"/>
      <c r="U344" s="94"/>
      <c r="V344" s="94"/>
      <c r="W344" s="94"/>
      <c r="X344" s="94"/>
      <c r="Y344" s="94"/>
      <c r="Z344" s="94"/>
      <c r="AA344" s="94"/>
      <c r="AB344" s="94"/>
      <c r="AC344" s="94"/>
      <c r="AD344" s="94"/>
      <c r="AE344" s="94"/>
      <c r="AF344" s="94"/>
      <c r="AG344" s="94"/>
      <c r="AH344" s="94"/>
      <c r="AI344" s="94"/>
      <c r="AJ344" s="94"/>
      <c r="AK344" s="94"/>
      <c r="AL344" s="94"/>
      <c r="AM344" s="94"/>
      <c r="AN344" s="94"/>
      <c r="AO344" s="94"/>
      <c r="AP344" s="94"/>
      <c r="AQ344" s="94"/>
      <c r="AR344" s="94"/>
      <c r="AS344" s="94"/>
      <c r="AT344" s="94"/>
      <c r="AU344" s="94"/>
      <c r="AV344" s="94"/>
    </row>
    <row r="345" spans="1:48" ht="12" customHeight="1" x14ac:dyDescent="0.25">
      <c r="A345" s="94"/>
      <c r="B345" s="94"/>
      <c r="C345" s="94"/>
      <c r="D345" s="94"/>
      <c r="E345" s="94"/>
      <c r="F345" s="94"/>
      <c r="G345" s="94"/>
      <c r="H345" s="94"/>
      <c r="I345" s="94"/>
      <c r="J345" s="94"/>
      <c r="K345" s="94"/>
      <c r="L345" s="94"/>
      <c r="M345" s="94"/>
      <c r="N345" s="94"/>
      <c r="O345" s="94"/>
      <c r="P345" s="94"/>
      <c r="Q345" s="94"/>
      <c r="R345" s="94"/>
      <c r="S345" s="94"/>
      <c r="T345" s="94"/>
      <c r="U345" s="94"/>
      <c r="V345" s="94"/>
      <c r="W345" s="94"/>
      <c r="X345" s="94"/>
      <c r="Y345" s="94"/>
      <c r="Z345" s="94"/>
      <c r="AA345" s="94"/>
      <c r="AB345" s="94"/>
      <c r="AC345" s="94"/>
      <c r="AD345" s="94"/>
      <c r="AE345" s="94"/>
      <c r="AF345" s="94"/>
      <c r="AG345" s="94"/>
      <c r="AH345" s="94"/>
      <c r="AI345" s="94"/>
      <c r="AJ345" s="94"/>
      <c r="AK345" s="94"/>
      <c r="AL345" s="94"/>
      <c r="AM345" s="94"/>
      <c r="AN345" s="94"/>
      <c r="AO345" s="94"/>
      <c r="AP345" s="94"/>
      <c r="AQ345" s="94"/>
      <c r="AR345" s="94"/>
      <c r="AS345" s="94"/>
      <c r="AT345" s="94"/>
      <c r="AU345" s="94"/>
      <c r="AV345" s="94"/>
    </row>
    <row r="346" spans="1:48" ht="12" customHeight="1" x14ac:dyDescent="0.25">
      <c r="A346" s="94"/>
      <c r="B346" s="94"/>
      <c r="C346" s="94"/>
      <c r="D346" s="94"/>
      <c r="E346" s="94"/>
      <c r="F346" s="94"/>
      <c r="G346" s="94"/>
      <c r="H346" s="94"/>
      <c r="I346" s="94"/>
      <c r="J346" s="94"/>
      <c r="K346" s="94"/>
      <c r="L346" s="94"/>
      <c r="M346" s="94"/>
      <c r="N346" s="94"/>
      <c r="O346" s="94"/>
      <c r="P346" s="94"/>
      <c r="Q346" s="94"/>
      <c r="R346" s="94"/>
      <c r="S346" s="94"/>
      <c r="T346" s="94"/>
      <c r="U346" s="94"/>
      <c r="V346" s="94"/>
      <c r="W346" s="94"/>
      <c r="X346" s="94"/>
      <c r="Y346" s="94"/>
      <c r="Z346" s="94"/>
      <c r="AA346" s="94"/>
      <c r="AB346" s="94"/>
      <c r="AC346" s="94"/>
      <c r="AD346" s="94"/>
      <c r="AE346" s="94"/>
      <c r="AF346" s="94"/>
      <c r="AG346" s="94"/>
      <c r="AH346" s="94"/>
      <c r="AI346" s="94"/>
      <c r="AJ346" s="94"/>
      <c r="AK346" s="94"/>
      <c r="AL346" s="94"/>
      <c r="AM346" s="94"/>
      <c r="AN346" s="94"/>
      <c r="AO346" s="94"/>
      <c r="AP346" s="94"/>
      <c r="AQ346" s="94"/>
      <c r="AR346" s="94"/>
      <c r="AS346" s="94"/>
      <c r="AT346" s="94"/>
      <c r="AU346" s="94"/>
      <c r="AV346" s="94"/>
    </row>
    <row r="347" spans="1:48" ht="12" customHeight="1" x14ac:dyDescent="0.25">
      <c r="A347" s="94"/>
      <c r="B347" s="94"/>
      <c r="C347" s="94"/>
      <c r="D347" s="94"/>
      <c r="E347" s="94"/>
      <c r="F347" s="94"/>
      <c r="G347" s="94"/>
      <c r="H347" s="94"/>
      <c r="I347" s="94"/>
      <c r="J347" s="94"/>
      <c r="K347" s="94"/>
      <c r="L347" s="94"/>
      <c r="M347" s="94"/>
      <c r="N347" s="94"/>
      <c r="O347" s="94"/>
      <c r="P347" s="94"/>
      <c r="Q347" s="94"/>
      <c r="R347" s="94"/>
      <c r="S347" s="94"/>
      <c r="T347" s="94"/>
      <c r="U347" s="94"/>
      <c r="V347" s="94"/>
      <c r="W347" s="94"/>
      <c r="X347" s="94"/>
      <c r="Y347" s="94"/>
      <c r="Z347" s="94"/>
      <c r="AA347" s="94"/>
      <c r="AB347" s="94"/>
      <c r="AC347" s="94"/>
      <c r="AD347" s="94"/>
      <c r="AE347" s="94"/>
      <c r="AF347" s="94"/>
      <c r="AG347" s="94"/>
      <c r="AH347" s="94"/>
      <c r="AI347" s="94"/>
      <c r="AJ347" s="94"/>
      <c r="AK347" s="94"/>
      <c r="AL347" s="94"/>
      <c r="AM347" s="94"/>
      <c r="AN347" s="94"/>
      <c r="AO347" s="94"/>
      <c r="AP347" s="94"/>
      <c r="AQ347" s="94"/>
      <c r="AR347" s="94"/>
      <c r="AS347" s="94"/>
      <c r="AT347" s="94"/>
      <c r="AU347" s="94"/>
      <c r="AV347" s="94"/>
    </row>
    <row r="348" spans="1:48" ht="12" customHeight="1" x14ac:dyDescent="0.25">
      <c r="A348" s="94"/>
      <c r="B348" s="94"/>
      <c r="C348" s="94"/>
      <c r="D348" s="94"/>
      <c r="E348" s="94"/>
      <c r="F348" s="94"/>
      <c r="G348" s="94"/>
      <c r="H348" s="94"/>
      <c r="I348" s="94"/>
      <c r="J348" s="94"/>
      <c r="K348" s="94"/>
      <c r="L348" s="94"/>
      <c r="M348" s="94"/>
      <c r="N348" s="94"/>
      <c r="O348" s="94"/>
      <c r="P348" s="94"/>
      <c r="Q348" s="94"/>
      <c r="R348" s="94"/>
      <c r="S348" s="94"/>
      <c r="T348" s="94"/>
      <c r="U348" s="94"/>
      <c r="V348" s="94"/>
      <c r="W348" s="94"/>
      <c r="X348" s="94"/>
      <c r="Y348" s="94"/>
      <c r="Z348" s="94"/>
      <c r="AA348" s="94"/>
      <c r="AB348" s="94"/>
      <c r="AC348" s="94"/>
      <c r="AD348" s="94"/>
      <c r="AE348" s="94"/>
      <c r="AF348" s="94"/>
      <c r="AG348" s="94"/>
      <c r="AH348" s="94"/>
      <c r="AI348" s="94"/>
      <c r="AJ348" s="94"/>
      <c r="AK348" s="94"/>
      <c r="AL348" s="94"/>
      <c r="AM348" s="94"/>
      <c r="AN348" s="94"/>
      <c r="AO348" s="94"/>
      <c r="AP348" s="94"/>
      <c r="AQ348" s="94"/>
      <c r="AR348" s="94"/>
      <c r="AS348" s="94"/>
      <c r="AT348" s="94"/>
      <c r="AU348" s="94"/>
      <c r="AV348" s="94"/>
    </row>
    <row r="349" spans="1:48" ht="12" customHeight="1" x14ac:dyDescent="0.25">
      <c r="A349" s="94"/>
      <c r="B349" s="94"/>
      <c r="C349" s="94"/>
      <c r="D349" s="94"/>
      <c r="E349" s="94"/>
      <c r="F349" s="94"/>
      <c r="G349" s="94"/>
      <c r="H349" s="94"/>
      <c r="I349" s="94"/>
      <c r="J349" s="94"/>
      <c r="K349" s="94"/>
      <c r="L349" s="94"/>
      <c r="M349" s="94"/>
      <c r="N349" s="94"/>
      <c r="O349" s="94"/>
      <c r="P349" s="94"/>
      <c r="Q349" s="94"/>
      <c r="R349" s="94"/>
      <c r="S349" s="94"/>
      <c r="T349" s="94"/>
      <c r="U349" s="94"/>
      <c r="V349" s="94"/>
      <c r="W349" s="94"/>
      <c r="X349" s="94"/>
      <c r="Y349" s="94"/>
      <c r="Z349" s="94"/>
      <c r="AA349" s="94"/>
      <c r="AB349" s="94"/>
      <c r="AC349" s="94"/>
      <c r="AD349" s="94"/>
      <c r="AE349" s="94"/>
      <c r="AF349" s="94"/>
      <c r="AG349" s="94"/>
      <c r="AH349" s="94"/>
      <c r="AI349" s="94"/>
      <c r="AJ349" s="94"/>
      <c r="AK349" s="94"/>
      <c r="AL349" s="94"/>
      <c r="AM349" s="94"/>
      <c r="AN349" s="94"/>
      <c r="AO349" s="94"/>
      <c r="AP349" s="94"/>
      <c r="AQ349" s="94"/>
      <c r="AR349" s="94"/>
      <c r="AS349" s="94"/>
      <c r="AT349" s="94"/>
      <c r="AU349" s="94"/>
      <c r="AV349" s="94"/>
    </row>
    <row r="350" spans="1:48" ht="12" customHeight="1" x14ac:dyDescent="0.25">
      <c r="A350" s="94"/>
      <c r="B350" s="94"/>
      <c r="C350" s="94"/>
      <c r="D350" s="94"/>
      <c r="E350" s="94"/>
      <c r="F350" s="94"/>
      <c r="G350" s="94"/>
      <c r="H350" s="94"/>
      <c r="I350" s="94"/>
      <c r="J350" s="94"/>
      <c r="K350" s="94"/>
      <c r="L350" s="94"/>
      <c r="M350" s="94"/>
      <c r="N350" s="94"/>
      <c r="O350" s="94"/>
      <c r="P350" s="94"/>
      <c r="Q350" s="94"/>
      <c r="R350" s="94"/>
      <c r="S350" s="94"/>
      <c r="T350" s="94"/>
      <c r="U350" s="94"/>
      <c r="V350" s="94"/>
      <c r="W350" s="94"/>
      <c r="X350" s="94"/>
      <c r="Y350" s="94"/>
      <c r="Z350" s="94"/>
      <c r="AA350" s="94"/>
      <c r="AB350" s="94"/>
      <c r="AC350" s="94"/>
      <c r="AD350" s="94"/>
      <c r="AE350" s="94"/>
      <c r="AF350" s="94"/>
      <c r="AG350" s="94"/>
      <c r="AH350" s="94"/>
      <c r="AI350" s="94"/>
      <c r="AJ350" s="94"/>
      <c r="AK350" s="94"/>
      <c r="AL350" s="94"/>
      <c r="AM350" s="94"/>
      <c r="AN350" s="94"/>
      <c r="AO350" s="94"/>
      <c r="AP350" s="94"/>
      <c r="AQ350" s="94"/>
      <c r="AR350" s="94"/>
      <c r="AS350" s="94"/>
      <c r="AT350" s="94"/>
      <c r="AU350" s="94"/>
      <c r="AV350" s="94"/>
    </row>
    <row r="351" spans="1:48" ht="12" customHeight="1" x14ac:dyDescent="0.25">
      <c r="A351" s="94"/>
      <c r="B351" s="94"/>
      <c r="C351" s="94"/>
      <c r="D351" s="94"/>
      <c r="E351" s="94"/>
      <c r="F351" s="94"/>
      <c r="G351" s="94"/>
      <c r="H351" s="94"/>
      <c r="I351" s="94"/>
      <c r="J351" s="94"/>
      <c r="K351" s="94"/>
      <c r="L351" s="94"/>
      <c r="M351" s="94"/>
      <c r="N351" s="94"/>
      <c r="O351" s="94"/>
      <c r="P351" s="94"/>
      <c r="Q351" s="94"/>
      <c r="R351" s="94"/>
      <c r="S351" s="94"/>
      <c r="T351" s="94"/>
      <c r="U351" s="94"/>
      <c r="V351" s="94"/>
      <c r="W351" s="94"/>
      <c r="X351" s="94"/>
      <c r="Y351" s="94"/>
      <c r="Z351" s="94"/>
      <c r="AA351" s="94"/>
      <c r="AB351" s="94"/>
      <c r="AC351" s="94"/>
      <c r="AD351" s="94"/>
      <c r="AE351" s="94"/>
      <c r="AF351" s="94"/>
      <c r="AG351" s="94"/>
      <c r="AH351" s="94"/>
      <c r="AI351" s="94"/>
      <c r="AJ351" s="94"/>
      <c r="AK351" s="94"/>
      <c r="AL351" s="94"/>
      <c r="AM351" s="94"/>
      <c r="AN351" s="94"/>
      <c r="AO351" s="94"/>
      <c r="AP351" s="94"/>
      <c r="AQ351" s="94"/>
      <c r="AR351" s="94"/>
      <c r="AS351" s="94"/>
      <c r="AT351" s="94"/>
      <c r="AU351" s="94"/>
      <c r="AV351" s="94"/>
    </row>
    <row r="352" spans="1:48" ht="12" customHeight="1" x14ac:dyDescent="0.25">
      <c r="A352" s="94"/>
      <c r="B352" s="94"/>
      <c r="C352" s="94"/>
      <c r="D352" s="94"/>
      <c r="E352" s="94"/>
      <c r="F352" s="94"/>
      <c r="G352" s="94"/>
      <c r="H352" s="94"/>
      <c r="I352" s="94"/>
      <c r="J352" s="94"/>
      <c r="K352" s="94"/>
      <c r="L352" s="94"/>
      <c r="M352" s="94"/>
      <c r="N352" s="94"/>
      <c r="O352" s="94"/>
      <c r="P352" s="94"/>
      <c r="Q352" s="94"/>
      <c r="R352" s="94"/>
      <c r="S352" s="94"/>
      <c r="T352" s="94"/>
      <c r="U352" s="94"/>
      <c r="V352" s="94"/>
      <c r="W352" s="94"/>
      <c r="X352" s="94"/>
      <c r="Y352" s="94"/>
      <c r="Z352" s="94"/>
      <c r="AA352" s="94"/>
      <c r="AB352" s="94"/>
      <c r="AC352" s="94"/>
      <c r="AD352" s="94"/>
      <c r="AE352" s="94"/>
      <c r="AF352" s="94"/>
      <c r="AG352" s="94"/>
      <c r="AH352" s="94"/>
      <c r="AI352" s="94"/>
      <c r="AJ352" s="94"/>
      <c r="AK352" s="94"/>
      <c r="AL352" s="94"/>
      <c r="AM352" s="94"/>
      <c r="AN352" s="94"/>
      <c r="AO352" s="94"/>
      <c r="AP352" s="94"/>
      <c r="AQ352" s="94"/>
      <c r="AR352" s="94"/>
      <c r="AS352" s="94"/>
      <c r="AT352" s="94"/>
      <c r="AU352" s="94"/>
      <c r="AV352" s="94"/>
    </row>
    <row r="353" spans="1:48" ht="12" customHeight="1" x14ac:dyDescent="0.25">
      <c r="A353" s="94"/>
      <c r="B353" s="94"/>
      <c r="C353" s="94"/>
      <c r="D353" s="94"/>
      <c r="E353" s="94"/>
      <c r="F353" s="94"/>
      <c r="G353" s="94"/>
      <c r="H353" s="94"/>
      <c r="I353" s="94"/>
      <c r="J353" s="94"/>
      <c r="K353" s="94"/>
      <c r="L353" s="94"/>
      <c r="M353" s="94"/>
      <c r="N353" s="94"/>
      <c r="O353" s="94"/>
      <c r="P353" s="94"/>
      <c r="Q353" s="94"/>
      <c r="R353" s="94"/>
      <c r="S353" s="94"/>
      <c r="T353" s="94"/>
      <c r="U353" s="94"/>
      <c r="V353" s="94"/>
      <c r="W353" s="94"/>
      <c r="X353" s="94"/>
      <c r="Y353" s="94"/>
      <c r="Z353" s="94"/>
      <c r="AA353" s="94"/>
      <c r="AB353" s="94"/>
      <c r="AC353" s="94"/>
      <c r="AD353" s="94"/>
      <c r="AE353" s="94"/>
      <c r="AF353" s="94"/>
      <c r="AG353" s="94"/>
      <c r="AH353" s="94"/>
      <c r="AI353" s="94"/>
      <c r="AJ353" s="94"/>
      <c r="AK353" s="94"/>
      <c r="AL353" s="94"/>
      <c r="AM353" s="94"/>
      <c r="AN353" s="94"/>
      <c r="AO353" s="94"/>
      <c r="AP353" s="94"/>
      <c r="AQ353" s="94"/>
      <c r="AR353" s="94"/>
      <c r="AS353" s="94"/>
      <c r="AT353" s="94"/>
      <c r="AU353" s="94"/>
      <c r="AV353" s="94"/>
    </row>
    <row r="354" spans="1:48" ht="12" customHeight="1" x14ac:dyDescent="0.25">
      <c r="A354" s="94"/>
      <c r="B354" s="94"/>
      <c r="C354" s="94"/>
      <c r="D354" s="94"/>
      <c r="E354" s="94"/>
      <c r="F354" s="94"/>
      <c r="G354" s="94"/>
      <c r="H354" s="94"/>
      <c r="I354" s="94"/>
      <c r="J354" s="94"/>
      <c r="K354" s="94"/>
      <c r="L354" s="94"/>
      <c r="M354" s="94"/>
      <c r="N354" s="94"/>
      <c r="O354" s="94"/>
      <c r="P354" s="94"/>
      <c r="Q354" s="94"/>
      <c r="R354" s="94"/>
      <c r="S354" s="94"/>
      <c r="T354" s="94"/>
      <c r="U354" s="94"/>
      <c r="V354" s="94"/>
      <c r="W354" s="94"/>
      <c r="X354" s="94"/>
      <c r="Y354" s="94"/>
      <c r="Z354" s="94"/>
      <c r="AA354" s="94"/>
      <c r="AB354" s="94"/>
      <c r="AC354" s="94"/>
      <c r="AD354" s="94"/>
      <c r="AE354" s="94"/>
      <c r="AF354" s="94"/>
      <c r="AG354" s="94"/>
      <c r="AH354" s="94"/>
      <c r="AI354" s="94"/>
      <c r="AJ354" s="94"/>
      <c r="AK354" s="94"/>
      <c r="AL354" s="94"/>
      <c r="AM354" s="94"/>
      <c r="AN354" s="94"/>
      <c r="AO354" s="94"/>
      <c r="AP354" s="94"/>
      <c r="AQ354" s="94"/>
      <c r="AR354" s="94"/>
      <c r="AS354" s="94"/>
      <c r="AT354" s="94"/>
      <c r="AU354" s="94"/>
      <c r="AV354" s="94"/>
    </row>
    <row r="355" spans="1:48" ht="12" customHeight="1" x14ac:dyDescent="0.25">
      <c r="A355" s="94"/>
      <c r="B355" s="94"/>
      <c r="C355" s="94"/>
      <c r="D355" s="94"/>
      <c r="E355" s="94"/>
      <c r="F355" s="94"/>
      <c r="G355" s="94"/>
      <c r="H355" s="94"/>
      <c r="I355" s="94"/>
      <c r="J355" s="94"/>
      <c r="K355" s="94"/>
      <c r="L355" s="94"/>
      <c r="M355" s="94"/>
      <c r="N355" s="94"/>
      <c r="O355" s="94"/>
      <c r="P355" s="94"/>
      <c r="Q355" s="94"/>
      <c r="R355" s="94"/>
      <c r="S355" s="94"/>
      <c r="T355" s="94"/>
      <c r="U355" s="94"/>
      <c r="V355" s="94"/>
      <c r="W355" s="94"/>
      <c r="X355" s="94"/>
      <c r="Y355" s="94"/>
      <c r="Z355" s="94"/>
      <c r="AA355" s="94"/>
      <c r="AB355" s="94"/>
      <c r="AC355" s="94"/>
      <c r="AD355" s="94"/>
      <c r="AE355" s="94"/>
      <c r="AF355" s="94"/>
      <c r="AG355" s="94"/>
      <c r="AH355" s="94"/>
      <c r="AI355" s="94"/>
      <c r="AJ355" s="94"/>
      <c r="AK355" s="94"/>
      <c r="AL355" s="94"/>
      <c r="AM355" s="94"/>
      <c r="AN355" s="94"/>
      <c r="AO355" s="94"/>
      <c r="AP355" s="94"/>
      <c r="AQ355" s="94"/>
      <c r="AR355" s="94"/>
      <c r="AS355" s="94"/>
      <c r="AT355" s="94"/>
      <c r="AU355" s="94"/>
      <c r="AV355" s="94"/>
    </row>
    <row r="356" spans="1:48" ht="12" customHeight="1" x14ac:dyDescent="0.25">
      <c r="A356" s="94"/>
      <c r="B356" s="94"/>
      <c r="C356" s="94"/>
      <c r="D356" s="94"/>
      <c r="E356" s="94"/>
      <c r="F356" s="94"/>
      <c r="G356" s="94"/>
      <c r="H356" s="94"/>
      <c r="I356" s="94"/>
      <c r="J356" s="94"/>
      <c r="K356" s="94"/>
      <c r="L356" s="94"/>
      <c r="M356" s="94"/>
      <c r="N356" s="94"/>
      <c r="O356" s="94"/>
      <c r="P356" s="94"/>
      <c r="Q356" s="94"/>
      <c r="R356" s="94"/>
      <c r="S356" s="94"/>
      <c r="T356" s="94"/>
      <c r="U356" s="94"/>
      <c r="V356" s="94"/>
      <c r="W356" s="94"/>
      <c r="X356" s="94"/>
      <c r="Y356" s="94"/>
      <c r="Z356" s="94"/>
      <c r="AA356" s="94"/>
      <c r="AB356" s="94"/>
      <c r="AC356" s="94"/>
      <c r="AD356" s="94"/>
      <c r="AE356" s="94"/>
      <c r="AF356" s="94"/>
      <c r="AG356" s="94"/>
      <c r="AH356" s="94"/>
      <c r="AI356" s="94"/>
      <c r="AJ356" s="94"/>
      <c r="AK356" s="94"/>
      <c r="AL356" s="94"/>
      <c r="AM356" s="94"/>
      <c r="AN356" s="94"/>
      <c r="AO356" s="94"/>
      <c r="AP356" s="94"/>
      <c r="AQ356" s="94"/>
      <c r="AR356" s="94"/>
      <c r="AS356" s="94"/>
      <c r="AT356" s="94"/>
      <c r="AU356" s="94"/>
      <c r="AV356" s="94"/>
    </row>
    <row r="357" spans="1:48" ht="12" customHeight="1" x14ac:dyDescent="0.25">
      <c r="A357" s="94"/>
      <c r="B357" s="94"/>
      <c r="C357" s="94"/>
      <c r="D357" s="94"/>
      <c r="E357" s="94"/>
      <c r="F357" s="94"/>
      <c r="G357" s="94"/>
      <c r="H357" s="94"/>
      <c r="I357" s="94"/>
      <c r="J357" s="94"/>
      <c r="K357" s="94"/>
      <c r="L357" s="94"/>
      <c r="M357" s="94"/>
      <c r="N357" s="94"/>
      <c r="O357" s="94"/>
      <c r="P357" s="94"/>
      <c r="Q357" s="94"/>
      <c r="R357" s="94"/>
      <c r="S357" s="94"/>
      <c r="T357" s="94"/>
      <c r="U357" s="94"/>
      <c r="V357" s="94"/>
      <c r="W357" s="94"/>
      <c r="X357" s="94"/>
      <c r="Y357" s="94"/>
      <c r="Z357" s="94"/>
      <c r="AA357" s="94"/>
      <c r="AB357" s="94"/>
      <c r="AC357" s="94"/>
      <c r="AD357" s="94"/>
      <c r="AE357" s="94"/>
      <c r="AF357" s="94"/>
      <c r="AG357" s="94"/>
      <c r="AH357" s="94"/>
      <c r="AI357" s="94"/>
      <c r="AJ357" s="94"/>
      <c r="AK357" s="94"/>
      <c r="AL357" s="94"/>
      <c r="AM357" s="94"/>
      <c r="AN357" s="94"/>
      <c r="AO357" s="94"/>
      <c r="AP357" s="94"/>
      <c r="AQ357" s="94"/>
      <c r="AR357" s="94"/>
      <c r="AS357" s="94"/>
      <c r="AT357" s="94"/>
      <c r="AU357" s="94"/>
      <c r="AV357" s="94"/>
    </row>
    <row r="358" spans="1:48" ht="12" customHeight="1" x14ac:dyDescent="0.25">
      <c r="A358" s="94"/>
      <c r="B358" s="94"/>
      <c r="C358" s="94"/>
      <c r="D358" s="94"/>
      <c r="E358" s="94"/>
      <c r="F358" s="94"/>
      <c r="G358" s="94"/>
      <c r="H358" s="94"/>
      <c r="I358" s="94"/>
      <c r="J358" s="94"/>
      <c r="K358" s="94"/>
      <c r="L358" s="94"/>
      <c r="M358" s="94"/>
      <c r="N358" s="94"/>
      <c r="O358" s="94"/>
      <c r="P358" s="94"/>
      <c r="Q358" s="94"/>
      <c r="R358" s="94"/>
      <c r="S358" s="94"/>
      <c r="T358" s="94"/>
      <c r="U358" s="94"/>
      <c r="V358" s="94"/>
      <c r="W358" s="94"/>
      <c r="X358" s="94"/>
      <c r="Y358" s="94"/>
      <c r="Z358" s="94"/>
      <c r="AA358" s="94"/>
      <c r="AB358" s="94"/>
      <c r="AC358" s="94"/>
      <c r="AD358" s="94"/>
      <c r="AE358" s="94"/>
      <c r="AF358" s="94"/>
      <c r="AG358" s="94"/>
      <c r="AH358" s="94"/>
      <c r="AI358" s="94"/>
      <c r="AJ358" s="94"/>
      <c r="AK358" s="94"/>
      <c r="AL358" s="94"/>
      <c r="AM358" s="94"/>
      <c r="AN358" s="94"/>
      <c r="AO358" s="94"/>
      <c r="AP358" s="94"/>
      <c r="AQ358" s="94"/>
      <c r="AR358" s="94"/>
      <c r="AS358" s="94"/>
      <c r="AT358" s="94"/>
      <c r="AU358" s="94"/>
      <c r="AV358" s="94"/>
    </row>
    <row r="359" spans="1:48" ht="12" customHeight="1" x14ac:dyDescent="0.25">
      <c r="A359" s="94"/>
      <c r="B359" s="94"/>
      <c r="C359" s="94"/>
      <c r="D359" s="94"/>
      <c r="E359" s="94"/>
      <c r="F359" s="94"/>
      <c r="G359" s="94"/>
      <c r="H359" s="94"/>
      <c r="I359" s="94"/>
      <c r="J359" s="94"/>
      <c r="K359" s="94"/>
      <c r="L359" s="94"/>
      <c r="M359" s="94"/>
      <c r="N359" s="94"/>
      <c r="O359" s="94"/>
      <c r="P359" s="94"/>
      <c r="Q359" s="94"/>
      <c r="R359" s="94"/>
      <c r="S359" s="94"/>
      <c r="T359" s="94"/>
      <c r="U359" s="94"/>
      <c r="V359" s="94"/>
      <c r="W359" s="94"/>
      <c r="X359" s="94"/>
      <c r="Y359" s="94"/>
      <c r="Z359" s="94"/>
      <c r="AA359" s="94"/>
      <c r="AB359" s="94"/>
      <c r="AC359" s="94"/>
      <c r="AD359" s="94"/>
      <c r="AE359" s="94"/>
      <c r="AF359" s="94"/>
      <c r="AG359" s="94"/>
      <c r="AH359" s="94"/>
      <c r="AI359" s="94"/>
      <c r="AJ359" s="94"/>
      <c r="AK359" s="94"/>
      <c r="AL359" s="94"/>
      <c r="AM359" s="94"/>
      <c r="AN359" s="94"/>
      <c r="AO359" s="94"/>
      <c r="AP359" s="94"/>
      <c r="AQ359" s="94"/>
      <c r="AR359" s="94"/>
      <c r="AS359" s="94"/>
      <c r="AT359" s="94"/>
      <c r="AU359" s="94"/>
      <c r="AV359" s="94"/>
    </row>
    <row r="360" spans="1:48" ht="12" customHeight="1" x14ac:dyDescent="0.25">
      <c r="A360" s="94"/>
      <c r="B360" s="94"/>
      <c r="C360" s="94"/>
      <c r="D360" s="94"/>
      <c r="E360" s="94"/>
      <c r="F360" s="94"/>
      <c r="G360" s="94"/>
      <c r="H360" s="94"/>
      <c r="I360" s="94"/>
      <c r="J360" s="94"/>
      <c r="K360" s="94"/>
      <c r="L360" s="94"/>
      <c r="M360" s="94"/>
      <c r="N360" s="94"/>
      <c r="O360" s="94"/>
      <c r="P360" s="94"/>
      <c r="Q360" s="94"/>
      <c r="R360" s="94"/>
      <c r="S360" s="94"/>
      <c r="T360" s="94"/>
      <c r="U360" s="94"/>
      <c r="V360" s="94"/>
      <c r="W360" s="94"/>
      <c r="X360" s="94"/>
      <c r="Y360" s="94"/>
      <c r="Z360" s="94"/>
      <c r="AA360" s="94"/>
      <c r="AB360" s="94"/>
      <c r="AC360" s="94"/>
      <c r="AD360" s="94"/>
      <c r="AE360" s="94"/>
      <c r="AF360" s="94"/>
      <c r="AG360" s="94"/>
      <c r="AH360" s="94"/>
      <c r="AI360" s="94"/>
      <c r="AJ360" s="94"/>
      <c r="AK360" s="94"/>
      <c r="AL360" s="94"/>
      <c r="AM360" s="94"/>
      <c r="AN360" s="94"/>
      <c r="AO360" s="94"/>
      <c r="AP360" s="94"/>
      <c r="AQ360" s="94"/>
      <c r="AR360" s="94"/>
      <c r="AS360" s="94"/>
      <c r="AT360" s="94"/>
      <c r="AU360" s="94"/>
      <c r="AV360" s="94"/>
    </row>
    <row r="361" spans="1:48" ht="12" customHeight="1" x14ac:dyDescent="0.25">
      <c r="A361" s="94"/>
      <c r="B361" s="94"/>
      <c r="C361" s="94"/>
      <c r="D361" s="94"/>
      <c r="E361" s="94"/>
      <c r="F361" s="94"/>
      <c r="G361" s="94"/>
      <c r="H361" s="94"/>
      <c r="I361" s="94"/>
      <c r="J361" s="94"/>
      <c r="K361" s="94"/>
      <c r="L361" s="94"/>
      <c r="M361" s="94"/>
      <c r="N361" s="94"/>
      <c r="O361" s="94"/>
      <c r="P361" s="94"/>
      <c r="Q361" s="94"/>
      <c r="R361" s="94"/>
      <c r="S361" s="94"/>
      <c r="T361" s="94"/>
      <c r="U361" s="94"/>
      <c r="V361" s="94"/>
      <c r="W361" s="94"/>
      <c r="X361" s="94"/>
      <c r="Y361" s="94"/>
      <c r="Z361" s="94"/>
      <c r="AA361" s="94"/>
      <c r="AB361" s="94"/>
      <c r="AC361" s="94"/>
      <c r="AD361" s="94"/>
      <c r="AE361" s="94"/>
      <c r="AF361" s="94"/>
      <c r="AG361" s="94"/>
      <c r="AH361" s="94"/>
      <c r="AI361" s="94"/>
      <c r="AJ361" s="94"/>
      <c r="AK361" s="94"/>
      <c r="AL361" s="94"/>
      <c r="AM361" s="94"/>
      <c r="AN361" s="94"/>
      <c r="AO361" s="94"/>
      <c r="AP361" s="94"/>
      <c r="AQ361" s="94"/>
      <c r="AR361" s="94"/>
      <c r="AS361" s="94"/>
      <c r="AT361" s="94"/>
      <c r="AU361" s="94"/>
      <c r="AV361" s="94"/>
    </row>
    <row r="362" spans="1:48" ht="12" customHeight="1" x14ac:dyDescent="0.25">
      <c r="A362" s="94"/>
      <c r="B362" s="94"/>
      <c r="C362" s="94"/>
      <c r="D362" s="94"/>
      <c r="E362" s="94"/>
      <c r="F362" s="94"/>
      <c r="G362" s="94"/>
      <c r="H362" s="94"/>
      <c r="I362" s="94"/>
      <c r="J362" s="94"/>
      <c r="K362" s="94"/>
      <c r="L362" s="94"/>
      <c r="M362" s="94"/>
      <c r="N362" s="94"/>
      <c r="O362" s="94"/>
      <c r="P362" s="94"/>
      <c r="Q362" s="94"/>
      <c r="R362" s="94"/>
      <c r="S362" s="94"/>
      <c r="T362" s="94"/>
      <c r="U362" s="94"/>
      <c r="V362" s="94"/>
      <c r="W362" s="94"/>
      <c r="X362" s="94"/>
      <c r="Y362" s="94"/>
      <c r="Z362" s="94"/>
      <c r="AA362" s="94"/>
      <c r="AB362" s="94"/>
      <c r="AC362" s="94"/>
      <c r="AD362" s="94"/>
      <c r="AE362" s="94"/>
      <c r="AF362" s="94"/>
      <c r="AG362" s="94"/>
      <c r="AH362" s="94"/>
      <c r="AI362" s="94"/>
      <c r="AJ362" s="94"/>
      <c r="AK362" s="94"/>
      <c r="AL362" s="94"/>
      <c r="AM362" s="94"/>
      <c r="AN362" s="94"/>
      <c r="AO362" s="94"/>
      <c r="AP362" s="94"/>
      <c r="AQ362" s="94"/>
      <c r="AR362" s="94"/>
      <c r="AS362" s="94"/>
      <c r="AT362" s="94"/>
      <c r="AU362" s="94"/>
      <c r="AV362" s="94"/>
    </row>
    <row r="363" spans="1:48" ht="12" customHeight="1" x14ac:dyDescent="0.25">
      <c r="A363" s="94"/>
      <c r="B363" s="94"/>
      <c r="C363" s="94"/>
      <c r="D363" s="94"/>
      <c r="E363" s="94"/>
      <c r="F363" s="94"/>
      <c r="G363" s="94"/>
      <c r="H363" s="94"/>
      <c r="I363" s="94"/>
      <c r="J363" s="94"/>
      <c r="K363" s="94"/>
      <c r="L363" s="94"/>
      <c r="M363" s="94"/>
      <c r="N363" s="94"/>
      <c r="O363" s="94"/>
      <c r="P363" s="94"/>
      <c r="Q363" s="94"/>
      <c r="R363" s="94"/>
      <c r="S363" s="94"/>
      <c r="T363" s="94"/>
      <c r="U363" s="94"/>
      <c r="V363" s="94"/>
      <c r="W363" s="94"/>
      <c r="X363" s="94"/>
      <c r="Y363" s="94"/>
      <c r="Z363" s="94"/>
      <c r="AA363" s="94"/>
      <c r="AB363" s="94"/>
      <c r="AC363" s="94"/>
      <c r="AD363" s="94"/>
      <c r="AE363" s="94"/>
      <c r="AF363" s="94"/>
      <c r="AG363" s="94"/>
      <c r="AH363" s="94"/>
      <c r="AI363" s="94"/>
      <c r="AJ363" s="94"/>
      <c r="AK363" s="94"/>
      <c r="AL363" s="94"/>
      <c r="AM363" s="94"/>
      <c r="AN363" s="94"/>
      <c r="AO363" s="94"/>
      <c r="AP363" s="94"/>
      <c r="AQ363" s="94"/>
      <c r="AR363" s="94"/>
      <c r="AS363" s="94"/>
      <c r="AT363" s="94"/>
      <c r="AU363" s="94"/>
      <c r="AV363" s="94"/>
    </row>
    <row r="364" spans="1:48" ht="12" customHeight="1" x14ac:dyDescent="0.25">
      <c r="A364" s="94"/>
      <c r="B364" s="94"/>
      <c r="C364" s="94"/>
      <c r="D364" s="94"/>
      <c r="E364" s="94"/>
      <c r="F364" s="94"/>
      <c r="G364" s="94"/>
      <c r="H364" s="94"/>
      <c r="I364" s="94"/>
      <c r="J364" s="94"/>
      <c r="K364" s="94"/>
      <c r="L364" s="94"/>
      <c r="M364" s="94"/>
      <c r="N364" s="94"/>
      <c r="O364" s="94"/>
      <c r="P364" s="94"/>
      <c r="Q364" s="94"/>
      <c r="R364" s="94"/>
      <c r="S364" s="94"/>
      <c r="T364" s="94"/>
      <c r="U364" s="94"/>
      <c r="V364" s="94"/>
      <c r="W364" s="94"/>
      <c r="X364" s="94"/>
      <c r="Y364" s="94"/>
      <c r="Z364" s="94"/>
      <c r="AA364" s="94"/>
      <c r="AB364" s="94"/>
      <c r="AC364" s="94"/>
      <c r="AD364" s="94"/>
      <c r="AE364" s="94"/>
      <c r="AF364" s="94"/>
      <c r="AG364" s="94"/>
      <c r="AH364" s="94"/>
      <c r="AI364" s="94"/>
      <c r="AJ364" s="94"/>
      <c r="AK364" s="94"/>
      <c r="AL364" s="94"/>
      <c r="AM364" s="94"/>
      <c r="AN364" s="94"/>
      <c r="AO364" s="94"/>
      <c r="AP364" s="94"/>
      <c r="AQ364" s="94"/>
      <c r="AR364" s="94"/>
      <c r="AS364" s="94"/>
      <c r="AT364" s="94"/>
      <c r="AU364" s="94"/>
      <c r="AV364" s="94"/>
    </row>
    <row r="365" spans="1:48" ht="12" customHeight="1" x14ac:dyDescent="0.25">
      <c r="A365" s="94"/>
      <c r="B365" s="94"/>
      <c r="C365" s="94"/>
      <c r="D365" s="94"/>
      <c r="E365" s="94"/>
      <c r="F365" s="94"/>
      <c r="G365" s="94"/>
      <c r="H365" s="94"/>
      <c r="I365" s="94"/>
      <c r="J365" s="94"/>
      <c r="K365" s="94"/>
      <c r="L365" s="94"/>
      <c r="M365" s="94"/>
      <c r="N365" s="94"/>
      <c r="O365" s="94"/>
      <c r="P365" s="94"/>
      <c r="Q365" s="94"/>
      <c r="R365" s="94"/>
      <c r="S365" s="94"/>
      <c r="T365" s="94"/>
      <c r="U365" s="94"/>
      <c r="V365" s="94"/>
      <c r="W365" s="94"/>
      <c r="X365" s="94"/>
      <c r="Y365" s="94"/>
      <c r="Z365" s="94"/>
      <c r="AA365" s="94"/>
      <c r="AB365" s="94"/>
      <c r="AC365" s="94"/>
      <c r="AD365" s="94"/>
      <c r="AE365" s="94"/>
      <c r="AF365" s="94"/>
      <c r="AG365" s="94"/>
      <c r="AH365" s="94"/>
      <c r="AI365" s="94"/>
      <c r="AJ365" s="94"/>
      <c r="AK365" s="94"/>
      <c r="AL365" s="94"/>
      <c r="AM365" s="94"/>
      <c r="AN365" s="94"/>
      <c r="AO365" s="94"/>
      <c r="AP365" s="94"/>
      <c r="AQ365" s="94"/>
      <c r="AR365" s="94"/>
      <c r="AS365" s="94"/>
      <c r="AT365" s="94"/>
      <c r="AU365" s="94"/>
      <c r="AV365" s="94"/>
    </row>
    <row r="366" spans="1:48" ht="12" customHeight="1" x14ac:dyDescent="0.25">
      <c r="A366" s="94"/>
      <c r="B366" s="94"/>
      <c r="C366" s="94"/>
      <c r="D366" s="94"/>
      <c r="E366" s="94"/>
      <c r="F366" s="94"/>
      <c r="G366" s="94"/>
      <c r="H366" s="94"/>
      <c r="I366" s="94"/>
      <c r="J366" s="94"/>
      <c r="K366" s="94"/>
      <c r="L366" s="94"/>
      <c r="M366" s="94"/>
      <c r="N366" s="94"/>
      <c r="O366" s="94"/>
      <c r="P366" s="94"/>
      <c r="Q366" s="94"/>
      <c r="R366" s="94"/>
      <c r="S366" s="94"/>
      <c r="T366" s="94"/>
      <c r="U366" s="94"/>
      <c r="V366" s="94"/>
      <c r="W366" s="94"/>
      <c r="X366" s="94"/>
      <c r="Y366" s="94"/>
      <c r="Z366" s="94"/>
      <c r="AA366" s="94"/>
      <c r="AB366" s="94"/>
      <c r="AC366" s="94"/>
      <c r="AD366" s="94"/>
      <c r="AE366" s="94"/>
      <c r="AF366" s="94"/>
      <c r="AG366" s="94"/>
      <c r="AH366" s="94"/>
      <c r="AI366" s="94"/>
      <c r="AJ366" s="94"/>
      <c r="AK366" s="94"/>
      <c r="AL366" s="94"/>
      <c r="AM366" s="94"/>
      <c r="AN366" s="94"/>
      <c r="AO366" s="94"/>
      <c r="AP366" s="94"/>
      <c r="AQ366" s="94"/>
      <c r="AR366" s="94"/>
      <c r="AS366" s="94"/>
      <c r="AT366" s="94"/>
      <c r="AU366" s="94"/>
      <c r="AV366" s="94"/>
    </row>
    <row r="367" spans="1:48" ht="12" customHeight="1" x14ac:dyDescent="0.25">
      <c r="A367" s="94"/>
      <c r="B367" s="94"/>
      <c r="C367" s="94"/>
      <c r="D367" s="94"/>
      <c r="E367" s="94"/>
      <c r="F367" s="94"/>
      <c r="G367" s="94"/>
      <c r="H367" s="94"/>
      <c r="I367" s="94"/>
      <c r="J367" s="94"/>
      <c r="K367" s="94"/>
      <c r="L367" s="94"/>
      <c r="M367" s="94"/>
      <c r="N367" s="94"/>
      <c r="O367" s="94"/>
      <c r="P367" s="94"/>
      <c r="Q367" s="94"/>
      <c r="R367" s="94"/>
      <c r="S367" s="94"/>
      <c r="T367" s="94"/>
      <c r="U367" s="94"/>
      <c r="V367" s="94"/>
      <c r="W367" s="94"/>
      <c r="X367" s="94"/>
      <c r="Y367" s="94"/>
      <c r="Z367" s="94"/>
      <c r="AA367" s="94"/>
      <c r="AB367" s="94"/>
      <c r="AC367" s="94"/>
      <c r="AD367" s="94"/>
      <c r="AE367" s="94"/>
      <c r="AF367" s="94"/>
      <c r="AG367" s="94"/>
      <c r="AH367" s="94"/>
      <c r="AI367" s="94"/>
      <c r="AJ367" s="94"/>
      <c r="AK367" s="94"/>
      <c r="AL367" s="94"/>
      <c r="AM367" s="94"/>
      <c r="AN367" s="94"/>
      <c r="AO367" s="94"/>
      <c r="AP367" s="94"/>
      <c r="AQ367" s="94"/>
      <c r="AR367" s="94"/>
      <c r="AS367" s="94"/>
      <c r="AT367" s="94"/>
      <c r="AU367" s="94"/>
      <c r="AV367" s="94"/>
    </row>
    <row r="368" spans="1:48" ht="12" customHeight="1" x14ac:dyDescent="0.25">
      <c r="A368" s="94"/>
      <c r="B368" s="94"/>
      <c r="C368" s="94"/>
      <c r="D368" s="94"/>
      <c r="E368" s="94"/>
      <c r="F368" s="94"/>
      <c r="G368" s="94"/>
      <c r="H368" s="94"/>
      <c r="I368" s="94"/>
      <c r="J368" s="94"/>
      <c r="K368" s="94"/>
      <c r="L368" s="94"/>
      <c r="M368" s="94"/>
      <c r="N368" s="94"/>
      <c r="O368" s="94"/>
      <c r="P368" s="94"/>
      <c r="Q368" s="94"/>
      <c r="R368" s="94"/>
      <c r="S368" s="94"/>
      <c r="T368" s="94"/>
      <c r="U368" s="94"/>
      <c r="V368" s="94"/>
      <c r="W368" s="94"/>
      <c r="X368" s="94"/>
      <c r="Y368" s="94"/>
      <c r="Z368" s="94"/>
      <c r="AA368" s="94"/>
      <c r="AB368" s="94"/>
      <c r="AC368" s="94"/>
      <c r="AD368" s="94"/>
      <c r="AE368" s="94"/>
      <c r="AF368" s="94"/>
      <c r="AG368" s="94"/>
      <c r="AH368" s="94"/>
      <c r="AI368" s="94"/>
      <c r="AJ368" s="94"/>
      <c r="AK368" s="94"/>
      <c r="AL368" s="94"/>
      <c r="AM368" s="94"/>
      <c r="AN368" s="94"/>
      <c r="AO368" s="94"/>
      <c r="AP368" s="94"/>
      <c r="AQ368" s="94"/>
      <c r="AR368" s="94"/>
      <c r="AS368" s="94"/>
      <c r="AT368" s="94"/>
      <c r="AU368" s="94"/>
      <c r="AV368" s="94"/>
    </row>
    <row r="369" spans="1:48" ht="12" customHeight="1" x14ac:dyDescent="0.25">
      <c r="A369" s="94"/>
      <c r="B369" s="94"/>
      <c r="C369" s="94"/>
      <c r="D369" s="94"/>
      <c r="E369" s="94"/>
      <c r="F369" s="94"/>
      <c r="G369" s="94"/>
      <c r="H369" s="94"/>
      <c r="I369" s="94"/>
      <c r="J369" s="94"/>
      <c r="K369" s="94"/>
      <c r="L369" s="94"/>
      <c r="M369" s="94"/>
      <c r="N369" s="94"/>
      <c r="O369" s="94"/>
      <c r="P369" s="94"/>
      <c r="Q369" s="94"/>
      <c r="R369" s="94"/>
      <c r="S369" s="94"/>
      <c r="T369" s="94"/>
      <c r="U369" s="94"/>
      <c r="V369" s="94"/>
      <c r="W369" s="94"/>
      <c r="X369" s="94"/>
      <c r="Y369" s="94"/>
      <c r="Z369" s="94"/>
      <c r="AA369" s="94"/>
      <c r="AB369" s="94"/>
      <c r="AC369" s="94"/>
      <c r="AD369" s="94"/>
      <c r="AE369" s="94"/>
      <c r="AF369" s="94"/>
      <c r="AG369" s="94"/>
      <c r="AH369" s="94"/>
      <c r="AI369" s="94"/>
      <c r="AJ369" s="94"/>
      <c r="AK369" s="94"/>
      <c r="AL369" s="94"/>
      <c r="AM369" s="94"/>
      <c r="AN369" s="94"/>
      <c r="AO369" s="94"/>
      <c r="AP369" s="94"/>
      <c r="AQ369" s="94"/>
      <c r="AR369" s="94"/>
      <c r="AS369" s="94"/>
      <c r="AT369" s="94"/>
      <c r="AU369" s="94"/>
      <c r="AV369" s="94"/>
    </row>
    <row r="370" spans="1:48" ht="12" customHeight="1" x14ac:dyDescent="0.25">
      <c r="A370" s="94"/>
      <c r="B370" s="94"/>
      <c r="C370" s="94"/>
      <c r="D370" s="94"/>
      <c r="E370" s="94"/>
      <c r="F370" s="94"/>
      <c r="G370" s="94"/>
      <c r="H370" s="94"/>
      <c r="I370" s="94"/>
      <c r="J370" s="94"/>
      <c r="K370" s="94"/>
      <c r="L370" s="94"/>
      <c r="M370" s="94"/>
      <c r="N370" s="94"/>
      <c r="O370" s="94"/>
      <c r="P370" s="94"/>
      <c r="Q370" s="94"/>
      <c r="R370" s="94"/>
      <c r="S370" s="94"/>
      <c r="T370" s="94"/>
      <c r="U370" s="94"/>
      <c r="V370" s="94"/>
      <c r="W370" s="94"/>
      <c r="X370" s="94"/>
      <c r="Y370" s="94"/>
      <c r="Z370" s="94"/>
      <c r="AA370" s="94"/>
      <c r="AB370" s="94"/>
      <c r="AC370" s="94"/>
      <c r="AD370" s="94"/>
      <c r="AE370" s="94"/>
      <c r="AF370" s="94"/>
      <c r="AG370" s="94"/>
      <c r="AH370" s="94"/>
      <c r="AI370" s="94"/>
      <c r="AJ370" s="94"/>
      <c r="AK370" s="94"/>
      <c r="AL370" s="94"/>
      <c r="AM370" s="94"/>
      <c r="AN370" s="94"/>
      <c r="AO370" s="94"/>
      <c r="AP370" s="94"/>
      <c r="AQ370" s="94"/>
      <c r="AR370" s="94"/>
      <c r="AS370" s="94"/>
      <c r="AT370" s="94"/>
      <c r="AU370" s="94"/>
      <c r="AV370" s="94"/>
    </row>
    <row r="371" spans="1:48" ht="12" customHeight="1" x14ac:dyDescent="0.25">
      <c r="A371" s="94"/>
      <c r="B371" s="94"/>
      <c r="C371" s="94"/>
      <c r="D371" s="94"/>
      <c r="E371" s="94"/>
      <c r="F371" s="94"/>
      <c r="G371" s="94"/>
      <c r="H371" s="94"/>
      <c r="I371" s="94"/>
      <c r="J371" s="94"/>
      <c r="K371" s="94"/>
      <c r="L371" s="94"/>
      <c r="M371" s="94"/>
      <c r="N371" s="94"/>
      <c r="O371" s="94"/>
      <c r="P371" s="94"/>
      <c r="Q371" s="94"/>
      <c r="R371" s="94"/>
      <c r="S371" s="94"/>
      <c r="T371" s="94"/>
      <c r="U371" s="94"/>
      <c r="V371" s="94"/>
      <c r="W371" s="94"/>
      <c r="X371" s="94"/>
      <c r="Y371" s="94"/>
      <c r="Z371" s="94"/>
      <c r="AA371" s="94"/>
      <c r="AB371" s="94"/>
      <c r="AC371" s="94"/>
      <c r="AD371" s="94"/>
      <c r="AE371" s="94"/>
      <c r="AF371" s="94"/>
      <c r="AG371" s="94"/>
      <c r="AH371" s="94"/>
      <c r="AI371" s="94"/>
      <c r="AJ371" s="94"/>
      <c r="AK371" s="94"/>
      <c r="AL371" s="94"/>
      <c r="AM371" s="94"/>
      <c r="AN371" s="94"/>
      <c r="AO371" s="94"/>
      <c r="AP371" s="94"/>
      <c r="AQ371" s="94"/>
      <c r="AR371" s="94"/>
      <c r="AS371" s="94"/>
      <c r="AT371" s="94"/>
      <c r="AU371" s="94"/>
      <c r="AV371" s="94"/>
    </row>
    <row r="372" spans="1:48" ht="12" customHeight="1" x14ac:dyDescent="0.25">
      <c r="A372" s="94"/>
      <c r="B372" s="94"/>
      <c r="C372" s="94"/>
      <c r="D372" s="94"/>
      <c r="E372" s="94"/>
      <c r="F372" s="94"/>
      <c r="G372" s="94"/>
      <c r="H372" s="94"/>
      <c r="I372" s="94"/>
      <c r="J372" s="94"/>
      <c r="K372" s="94"/>
      <c r="L372" s="94"/>
      <c r="M372" s="94"/>
      <c r="N372" s="94"/>
      <c r="O372" s="94"/>
      <c r="P372" s="94"/>
      <c r="Q372" s="94"/>
      <c r="R372" s="94"/>
      <c r="S372" s="94"/>
      <c r="T372" s="94"/>
      <c r="U372" s="94"/>
      <c r="V372" s="94"/>
      <c r="W372" s="94"/>
      <c r="X372" s="94"/>
      <c r="Y372" s="94"/>
      <c r="Z372" s="94"/>
      <c r="AA372" s="94"/>
      <c r="AB372" s="94"/>
      <c r="AC372" s="94"/>
      <c r="AD372" s="94"/>
      <c r="AE372" s="94"/>
      <c r="AF372" s="94"/>
      <c r="AG372" s="94"/>
      <c r="AH372" s="94"/>
      <c r="AI372" s="94"/>
      <c r="AJ372" s="94"/>
      <c r="AK372" s="94"/>
      <c r="AL372" s="94"/>
      <c r="AM372" s="94"/>
      <c r="AN372" s="94"/>
      <c r="AO372" s="94"/>
      <c r="AP372" s="94"/>
      <c r="AQ372" s="94"/>
      <c r="AR372" s="94"/>
      <c r="AS372" s="94"/>
      <c r="AT372" s="94"/>
      <c r="AU372" s="94"/>
      <c r="AV372" s="94"/>
    </row>
    <row r="373" spans="1:48" ht="12" customHeight="1" x14ac:dyDescent="0.25">
      <c r="A373" s="94"/>
      <c r="B373" s="94"/>
      <c r="C373" s="94"/>
      <c r="D373" s="94"/>
      <c r="E373" s="94"/>
      <c r="F373" s="94"/>
      <c r="G373" s="94"/>
      <c r="H373" s="94"/>
      <c r="I373" s="94"/>
      <c r="J373" s="94"/>
      <c r="K373" s="94"/>
      <c r="L373" s="94"/>
      <c r="M373" s="94"/>
      <c r="N373" s="94"/>
      <c r="O373" s="94"/>
      <c r="P373" s="94"/>
      <c r="Q373" s="94"/>
      <c r="R373" s="94"/>
      <c r="S373" s="94"/>
      <c r="T373" s="94"/>
      <c r="U373" s="94"/>
      <c r="V373" s="94"/>
      <c r="W373" s="94"/>
      <c r="X373" s="94"/>
      <c r="Y373" s="94"/>
      <c r="Z373" s="94"/>
      <c r="AA373" s="94"/>
      <c r="AB373" s="94"/>
      <c r="AC373" s="94"/>
      <c r="AD373" s="94"/>
      <c r="AE373" s="94"/>
      <c r="AF373" s="94"/>
      <c r="AG373" s="94"/>
      <c r="AH373" s="94"/>
      <c r="AI373" s="94"/>
      <c r="AJ373" s="94"/>
      <c r="AK373" s="94"/>
      <c r="AL373" s="94"/>
      <c r="AM373" s="94"/>
      <c r="AN373" s="94"/>
      <c r="AO373" s="94"/>
      <c r="AP373" s="94"/>
      <c r="AQ373" s="94"/>
      <c r="AR373" s="94"/>
      <c r="AS373" s="94"/>
      <c r="AT373" s="94"/>
      <c r="AU373" s="94"/>
      <c r="AV373" s="94"/>
    </row>
    <row r="374" spans="1:48" ht="12" customHeight="1" x14ac:dyDescent="0.25">
      <c r="A374" s="94"/>
      <c r="B374" s="94"/>
      <c r="C374" s="94"/>
      <c r="D374" s="94"/>
      <c r="E374" s="94"/>
      <c r="F374" s="94"/>
      <c r="G374" s="94"/>
      <c r="H374" s="94"/>
      <c r="I374" s="94"/>
      <c r="J374" s="94"/>
      <c r="K374" s="94"/>
      <c r="L374" s="94"/>
      <c r="M374" s="94"/>
      <c r="N374" s="94"/>
      <c r="O374" s="94"/>
      <c r="P374" s="94"/>
      <c r="Q374" s="94"/>
      <c r="R374" s="94"/>
      <c r="S374" s="94"/>
      <c r="T374" s="94"/>
      <c r="U374" s="94"/>
      <c r="V374" s="94"/>
      <c r="W374" s="94"/>
      <c r="X374" s="94"/>
      <c r="Y374" s="94"/>
      <c r="Z374" s="94"/>
      <c r="AA374" s="94"/>
      <c r="AB374" s="94"/>
      <c r="AC374" s="94"/>
      <c r="AD374" s="94"/>
      <c r="AE374" s="94"/>
      <c r="AF374" s="94"/>
      <c r="AG374" s="94"/>
      <c r="AH374" s="94"/>
      <c r="AI374" s="94"/>
      <c r="AJ374" s="94"/>
      <c r="AK374" s="94"/>
      <c r="AL374" s="94"/>
      <c r="AM374" s="94"/>
      <c r="AN374" s="94"/>
      <c r="AO374" s="94"/>
      <c r="AP374" s="94"/>
      <c r="AQ374" s="94"/>
      <c r="AR374" s="94"/>
      <c r="AS374" s="94"/>
      <c r="AT374" s="94"/>
      <c r="AU374" s="94"/>
      <c r="AV374" s="94"/>
    </row>
    <row r="375" spans="1:48" ht="12" customHeight="1" x14ac:dyDescent="0.25">
      <c r="A375" s="94"/>
      <c r="B375" s="94"/>
      <c r="C375" s="94"/>
      <c r="D375" s="94"/>
      <c r="E375" s="94"/>
      <c r="F375" s="94"/>
      <c r="G375" s="94"/>
      <c r="H375" s="94"/>
      <c r="I375" s="94"/>
      <c r="J375" s="94"/>
      <c r="K375" s="94"/>
      <c r="L375" s="94"/>
      <c r="M375" s="94"/>
      <c r="N375" s="94"/>
      <c r="O375" s="94"/>
      <c r="P375" s="94"/>
      <c r="Q375" s="94"/>
      <c r="R375" s="94"/>
      <c r="S375" s="94"/>
      <c r="T375" s="94"/>
      <c r="U375" s="94"/>
      <c r="V375" s="94"/>
      <c r="W375" s="94"/>
      <c r="X375" s="94"/>
      <c r="Y375" s="94"/>
      <c r="Z375" s="94"/>
      <c r="AA375" s="94"/>
      <c r="AB375" s="94"/>
      <c r="AC375" s="94"/>
      <c r="AD375" s="94"/>
      <c r="AE375" s="94"/>
      <c r="AF375" s="94"/>
      <c r="AG375" s="94"/>
      <c r="AH375" s="94"/>
      <c r="AI375" s="94"/>
      <c r="AJ375" s="94"/>
      <c r="AK375" s="94"/>
      <c r="AL375" s="94"/>
      <c r="AM375" s="94"/>
      <c r="AN375" s="94"/>
      <c r="AO375" s="94"/>
      <c r="AP375" s="94"/>
      <c r="AQ375" s="94"/>
      <c r="AR375" s="94"/>
      <c r="AS375" s="94"/>
      <c r="AT375" s="94"/>
      <c r="AU375" s="94"/>
      <c r="AV375" s="94"/>
    </row>
    <row r="376" spans="1:48" ht="12" customHeight="1" x14ac:dyDescent="0.25">
      <c r="A376" s="94"/>
      <c r="B376" s="94"/>
      <c r="C376" s="94"/>
      <c r="D376" s="94"/>
      <c r="E376" s="94"/>
      <c r="F376" s="94"/>
      <c r="G376" s="94"/>
      <c r="H376" s="94"/>
      <c r="I376" s="94"/>
      <c r="J376" s="94"/>
      <c r="K376" s="94"/>
      <c r="L376" s="94"/>
      <c r="M376" s="94"/>
      <c r="N376" s="94"/>
      <c r="O376" s="94"/>
      <c r="P376" s="94"/>
      <c r="Q376" s="94"/>
      <c r="R376" s="94"/>
      <c r="S376" s="94"/>
      <c r="T376" s="94"/>
      <c r="U376" s="94"/>
      <c r="V376" s="94"/>
      <c r="W376" s="94"/>
      <c r="X376" s="94"/>
      <c r="Y376" s="94"/>
      <c r="Z376" s="94"/>
      <c r="AA376" s="94"/>
      <c r="AB376" s="94"/>
      <c r="AC376" s="94"/>
      <c r="AD376" s="94"/>
      <c r="AE376" s="94"/>
      <c r="AF376" s="94"/>
      <c r="AG376" s="94"/>
      <c r="AH376" s="94"/>
      <c r="AI376" s="94"/>
      <c r="AJ376" s="94"/>
      <c r="AK376" s="94"/>
      <c r="AL376" s="94"/>
      <c r="AM376" s="94"/>
      <c r="AN376" s="94"/>
      <c r="AO376" s="94"/>
      <c r="AP376" s="94"/>
      <c r="AQ376" s="94"/>
      <c r="AR376" s="94"/>
      <c r="AS376" s="94"/>
      <c r="AT376" s="94"/>
      <c r="AU376" s="94"/>
      <c r="AV376" s="94"/>
    </row>
    <row r="377" spans="1:48" ht="12" customHeight="1" x14ac:dyDescent="0.25">
      <c r="A377" s="94"/>
      <c r="B377" s="94"/>
      <c r="C377" s="94"/>
      <c r="D377" s="94"/>
      <c r="E377" s="94"/>
      <c r="F377" s="94"/>
      <c r="G377" s="94"/>
      <c r="H377" s="94"/>
      <c r="I377" s="94"/>
      <c r="J377" s="94"/>
      <c r="K377" s="94"/>
      <c r="L377" s="94"/>
      <c r="M377" s="94"/>
      <c r="N377" s="94"/>
      <c r="O377" s="94"/>
      <c r="P377" s="94"/>
      <c r="Q377" s="94"/>
      <c r="R377" s="94"/>
      <c r="S377" s="94"/>
      <c r="T377" s="94"/>
      <c r="U377" s="94"/>
      <c r="V377" s="94"/>
      <c r="W377" s="94"/>
      <c r="X377" s="94"/>
      <c r="Y377" s="94"/>
      <c r="Z377" s="94"/>
      <c r="AA377" s="94"/>
      <c r="AB377" s="94"/>
      <c r="AC377" s="94"/>
      <c r="AD377" s="94"/>
      <c r="AE377" s="94"/>
      <c r="AF377" s="94"/>
      <c r="AG377" s="94"/>
      <c r="AH377" s="94"/>
      <c r="AI377" s="94"/>
      <c r="AJ377" s="94"/>
      <c r="AK377" s="94"/>
      <c r="AL377" s="94"/>
      <c r="AM377" s="94"/>
      <c r="AN377" s="94"/>
      <c r="AO377" s="94"/>
      <c r="AP377" s="94"/>
      <c r="AQ377" s="94"/>
      <c r="AR377" s="94"/>
      <c r="AS377" s="94"/>
      <c r="AT377" s="94"/>
      <c r="AU377" s="94"/>
      <c r="AV377" s="94"/>
    </row>
    <row r="378" spans="1:48" ht="12" customHeight="1" x14ac:dyDescent="0.25">
      <c r="A378" s="94"/>
      <c r="B378" s="94"/>
      <c r="C378" s="94"/>
      <c r="D378" s="94"/>
      <c r="E378" s="94"/>
      <c r="F378" s="94"/>
      <c r="G378" s="94"/>
      <c r="H378" s="94"/>
      <c r="I378" s="94"/>
      <c r="J378" s="94"/>
      <c r="K378" s="94"/>
      <c r="L378" s="94"/>
      <c r="M378" s="94"/>
      <c r="N378" s="94"/>
      <c r="O378" s="94"/>
      <c r="P378" s="94"/>
      <c r="Q378" s="94"/>
      <c r="R378" s="94"/>
      <c r="S378" s="94"/>
      <c r="T378" s="94"/>
      <c r="U378" s="94"/>
      <c r="V378" s="94"/>
      <c r="W378" s="94"/>
      <c r="X378" s="94"/>
      <c r="Y378" s="94"/>
      <c r="Z378" s="94"/>
      <c r="AA378" s="94"/>
      <c r="AB378" s="94"/>
      <c r="AC378" s="94"/>
      <c r="AD378" s="94"/>
      <c r="AE378" s="94"/>
      <c r="AF378" s="94"/>
      <c r="AG378" s="94"/>
      <c r="AH378" s="94"/>
      <c r="AI378" s="94"/>
      <c r="AJ378" s="94"/>
      <c r="AK378" s="94"/>
      <c r="AL378" s="94"/>
      <c r="AM378" s="94"/>
      <c r="AN378" s="94"/>
      <c r="AO378" s="94"/>
      <c r="AP378" s="94"/>
      <c r="AQ378" s="94"/>
      <c r="AR378" s="94"/>
      <c r="AS378" s="94"/>
      <c r="AT378" s="94"/>
      <c r="AU378" s="94"/>
      <c r="AV378" s="94"/>
    </row>
    <row r="379" spans="1:48" ht="12" customHeight="1" x14ac:dyDescent="0.25">
      <c r="A379" s="94"/>
      <c r="B379" s="94"/>
      <c r="C379" s="94"/>
      <c r="D379" s="94"/>
      <c r="E379" s="94"/>
      <c r="F379" s="94"/>
      <c r="G379" s="94"/>
      <c r="H379" s="94"/>
      <c r="I379" s="94"/>
      <c r="J379" s="94"/>
      <c r="K379" s="94"/>
      <c r="L379" s="94"/>
      <c r="M379" s="94"/>
      <c r="N379" s="94"/>
      <c r="O379" s="94"/>
      <c r="P379" s="94"/>
      <c r="Q379" s="94"/>
      <c r="R379" s="94"/>
      <c r="S379" s="94"/>
      <c r="T379" s="94"/>
      <c r="U379" s="94"/>
      <c r="V379" s="94"/>
      <c r="W379" s="94"/>
      <c r="X379" s="94"/>
      <c r="Y379" s="94"/>
      <c r="Z379" s="94"/>
      <c r="AA379" s="94"/>
      <c r="AB379" s="94"/>
      <c r="AC379" s="94"/>
      <c r="AD379" s="94"/>
      <c r="AE379" s="94"/>
      <c r="AF379" s="94"/>
      <c r="AG379" s="94"/>
      <c r="AH379" s="94"/>
      <c r="AI379" s="94"/>
      <c r="AJ379" s="94"/>
      <c r="AK379" s="94"/>
      <c r="AL379" s="94"/>
      <c r="AM379" s="94"/>
      <c r="AN379" s="94"/>
      <c r="AO379" s="94"/>
      <c r="AP379" s="94"/>
      <c r="AQ379" s="94"/>
      <c r="AR379" s="94"/>
      <c r="AS379" s="94"/>
      <c r="AT379" s="94"/>
      <c r="AU379" s="94"/>
      <c r="AV379" s="94"/>
    </row>
    <row r="380" spans="1:48" ht="12" customHeight="1" x14ac:dyDescent="0.25">
      <c r="A380" s="94"/>
      <c r="B380" s="94"/>
      <c r="C380" s="94"/>
      <c r="D380" s="94"/>
      <c r="E380" s="94"/>
      <c r="F380" s="94"/>
      <c r="G380" s="94"/>
      <c r="H380" s="94"/>
      <c r="I380" s="94"/>
      <c r="J380" s="94"/>
      <c r="K380" s="94"/>
      <c r="L380" s="94"/>
      <c r="M380" s="94"/>
      <c r="N380" s="94"/>
      <c r="O380" s="94"/>
      <c r="P380" s="94"/>
      <c r="Q380" s="94"/>
      <c r="R380" s="94"/>
      <c r="S380" s="94"/>
      <c r="T380" s="94"/>
      <c r="U380" s="94"/>
      <c r="V380" s="94"/>
      <c r="W380" s="94"/>
      <c r="X380" s="94"/>
      <c r="Y380" s="94"/>
      <c r="Z380" s="94"/>
      <c r="AA380" s="94"/>
      <c r="AB380" s="94"/>
      <c r="AC380" s="94"/>
      <c r="AD380" s="94"/>
      <c r="AE380" s="94"/>
      <c r="AF380" s="94"/>
      <c r="AG380" s="94"/>
      <c r="AH380" s="94"/>
      <c r="AI380" s="94"/>
      <c r="AJ380" s="94"/>
      <c r="AK380" s="94"/>
      <c r="AL380" s="94"/>
      <c r="AM380" s="94"/>
      <c r="AN380" s="94"/>
      <c r="AO380" s="94"/>
      <c r="AP380" s="94"/>
      <c r="AQ380" s="94"/>
      <c r="AR380" s="94"/>
      <c r="AS380" s="94"/>
      <c r="AT380" s="94"/>
      <c r="AU380" s="94"/>
      <c r="AV380" s="94"/>
    </row>
    <row r="381" spans="1:48" ht="12" customHeight="1" x14ac:dyDescent="0.25">
      <c r="A381" s="94"/>
      <c r="B381" s="94"/>
      <c r="C381" s="94"/>
      <c r="D381" s="94"/>
      <c r="E381" s="94"/>
      <c r="F381" s="94"/>
      <c r="G381" s="94"/>
      <c r="H381" s="94"/>
      <c r="I381" s="94"/>
      <c r="J381" s="94"/>
      <c r="K381" s="94"/>
      <c r="L381" s="94"/>
      <c r="M381" s="94"/>
      <c r="N381" s="94"/>
      <c r="O381" s="94"/>
      <c r="P381" s="94"/>
      <c r="Q381" s="94"/>
      <c r="R381" s="94"/>
      <c r="S381" s="94"/>
      <c r="T381" s="94"/>
      <c r="U381" s="94"/>
      <c r="V381" s="94"/>
      <c r="W381" s="94"/>
      <c r="X381" s="94"/>
      <c r="Y381" s="94"/>
      <c r="Z381" s="94"/>
      <c r="AA381" s="94"/>
      <c r="AB381" s="94"/>
      <c r="AC381" s="94"/>
      <c r="AD381" s="94"/>
      <c r="AE381" s="94"/>
      <c r="AF381" s="94"/>
      <c r="AG381" s="94"/>
      <c r="AH381" s="94"/>
      <c r="AI381" s="94"/>
      <c r="AJ381" s="94"/>
      <c r="AK381" s="94"/>
      <c r="AL381" s="94"/>
      <c r="AM381" s="94"/>
      <c r="AN381" s="94"/>
      <c r="AO381" s="94"/>
      <c r="AP381" s="94"/>
      <c r="AQ381" s="94"/>
      <c r="AR381" s="94"/>
      <c r="AS381" s="94"/>
      <c r="AT381" s="94"/>
      <c r="AU381" s="94"/>
      <c r="AV381" s="94"/>
    </row>
    <row r="382" spans="1:48" ht="12" customHeight="1" x14ac:dyDescent="0.25">
      <c r="A382" s="94"/>
      <c r="B382" s="94"/>
      <c r="C382" s="94"/>
      <c r="D382" s="94"/>
      <c r="E382" s="94"/>
      <c r="F382" s="94"/>
      <c r="G382" s="94"/>
      <c r="H382" s="94"/>
      <c r="I382" s="94"/>
      <c r="J382" s="94"/>
      <c r="K382" s="94"/>
      <c r="L382" s="94"/>
      <c r="M382" s="94"/>
      <c r="N382" s="94"/>
      <c r="O382" s="94"/>
      <c r="P382" s="94"/>
      <c r="Q382" s="94"/>
      <c r="R382" s="94"/>
      <c r="S382" s="94"/>
      <c r="T382" s="94"/>
      <c r="U382" s="94"/>
      <c r="V382" s="94"/>
      <c r="W382" s="94"/>
      <c r="X382" s="94"/>
      <c r="Y382" s="94"/>
      <c r="Z382" s="94"/>
      <c r="AA382" s="94"/>
      <c r="AB382" s="94"/>
      <c r="AC382" s="94"/>
      <c r="AD382" s="94"/>
      <c r="AE382" s="94"/>
      <c r="AF382" s="94"/>
      <c r="AG382" s="94"/>
      <c r="AH382" s="94"/>
      <c r="AI382" s="94"/>
      <c r="AJ382" s="94"/>
      <c r="AK382" s="94"/>
      <c r="AL382" s="94"/>
      <c r="AM382" s="94"/>
      <c r="AN382" s="94"/>
      <c r="AO382" s="94"/>
      <c r="AP382" s="94"/>
      <c r="AQ382" s="94"/>
      <c r="AR382" s="94"/>
      <c r="AS382" s="94"/>
      <c r="AT382" s="94"/>
      <c r="AU382" s="94"/>
      <c r="AV382" s="94"/>
    </row>
    <row r="383" spans="1:48" ht="12" customHeight="1" x14ac:dyDescent="0.25">
      <c r="A383" s="94"/>
      <c r="B383" s="94"/>
      <c r="C383" s="94"/>
      <c r="D383" s="94"/>
      <c r="E383" s="94"/>
      <c r="F383" s="94"/>
      <c r="G383" s="94"/>
      <c r="H383" s="94"/>
      <c r="I383" s="94"/>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row>
    <row r="384" spans="1:48" ht="12" customHeight="1" x14ac:dyDescent="0.25">
      <c r="A384" s="94"/>
      <c r="B384" s="94"/>
      <c r="C384" s="94"/>
      <c r="D384" s="94"/>
      <c r="E384" s="94"/>
      <c r="F384" s="94"/>
      <c r="G384" s="94"/>
      <c r="H384" s="94"/>
      <c r="I384" s="94"/>
      <c r="J384" s="94"/>
      <c r="K384" s="94"/>
      <c r="L384" s="94"/>
      <c r="M384" s="94"/>
      <c r="N384" s="94"/>
      <c r="O384" s="94"/>
      <c r="P384" s="94"/>
      <c r="Q384" s="94"/>
      <c r="R384" s="94"/>
      <c r="S384" s="94"/>
      <c r="T384" s="94"/>
      <c r="U384" s="94"/>
      <c r="V384" s="94"/>
      <c r="W384" s="94"/>
      <c r="X384" s="94"/>
      <c r="Y384" s="94"/>
      <c r="Z384" s="94"/>
      <c r="AA384" s="94"/>
      <c r="AB384" s="94"/>
      <c r="AC384" s="94"/>
      <c r="AD384" s="94"/>
      <c r="AE384" s="94"/>
      <c r="AF384" s="94"/>
      <c r="AG384" s="94"/>
      <c r="AH384" s="94"/>
      <c r="AI384" s="94"/>
      <c r="AJ384" s="94"/>
      <c r="AK384" s="94"/>
      <c r="AL384" s="94"/>
      <c r="AM384" s="94"/>
      <c r="AN384" s="94"/>
      <c r="AO384" s="94"/>
      <c r="AP384" s="94"/>
      <c r="AQ384" s="94"/>
      <c r="AR384" s="94"/>
      <c r="AS384" s="94"/>
      <c r="AT384" s="94"/>
      <c r="AU384" s="94"/>
      <c r="AV384" s="94"/>
    </row>
    <row r="385" spans="1:48" ht="12" customHeight="1" x14ac:dyDescent="0.25">
      <c r="A385" s="94"/>
      <c r="B385" s="94"/>
      <c r="C385" s="94"/>
      <c r="D385" s="94"/>
      <c r="E385" s="94"/>
      <c r="F385" s="94"/>
      <c r="G385" s="94"/>
      <c r="H385" s="94"/>
      <c r="I385" s="94"/>
      <c r="J385" s="94"/>
      <c r="K385" s="94"/>
      <c r="L385" s="94"/>
      <c r="M385" s="94"/>
      <c r="N385" s="94"/>
      <c r="O385" s="94"/>
      <c r="P385" s="94"/>
      <c r="Q385" s="94"/>
      <c r="R385" s="94"/>
      <c r="S385" s="94"/>
      <c r="T385" s="94"/>
      <c r="U385" s="94"/>
      <c r="V385" s="94"/>
      <c r="W385" s="94"/>
      <c r="X385" s="94"/>
      <c r="Y385" s="94"/>
      <c r="Z385" s="94"/>
      <c r="AA385" s="94"/>
      <c r="AB385" s="94"/>
      <c r="AC385" s="94"/>
      <c r="AD385" s="94"/>
      <c r="AE385" s="94"/>
      <c r="AF385" s="94"/>
      <c r="AG385" s="94"/>
      <c r="AH385" s="94"/>
      <c r="AI385" s="94"/>
      <c r="AJ385" s="94"/>
      <c r="AK385" s="94"/>
      <c r="AL385" s="94"/>
      <c r="AM385" s="94"/>
      <c r="AN385" s="94"/>
      <c r="AO385" s="94"/>
      <c r="AP385" s="94"/>
      <c r="AQ385" s="94"/>
      <c r="AR385" s="94"/>
      <c r="AS385" s="94"/>
      <c r="AT385" s="94"/>
      <c r="AU385" s="94"/>
      <c r="AV385" s="94"/>
    </row>
    <row r="386" spans="1:48" ht="12" customHeight="1" x14ac:dyDescent="0.25">
      <c r="A386" s="94"/>
      <c r="B386" s="94"/>
      <c r="C386" s="94"/>
      <c r="D386" s="94"/>
      <c r="E386" s="94"/>
      <c r="F386" s="94"/>
      <c r="G386" s="94"/>
      <c r="H386" s="94"/>
      <c r="I386" s="94"/>
      <c r="J386" s="94"/>
      <c r="K386" s="94"/>
      <c r="L386" s="94"/>
      <c r="M386" s="94"/>
      <c r="N386" s="94"/>
      <c r="O386" s="94"/>
      <c r="P386" s="94"/>
      <c r="Q386" s="94"/>
      <c r="R386" s="94"/>
      <c r="S386" s="94"/>
      <c r="T386" s="94"/>
      <c r="U386" s="94"/>
      <c r="V386" s="94"/>
      <c r="W386" s="94"/>
      <c r="X386" s="94"/>
      <c r="Y386" s="94"/>
      <c r="Z386" s="94"/>
      <c r="AA386" s="94"/>
      <c r="AB386" s="94"/>
      <c r="AC386" s="94"/>
      <c r="AD386" s="94"/>
      <c r="AE386" s="94"/>
      <c r="AF386" s="94"/>
      <c r="AG386" s="94"/>
      <c r="AH386" s="94"/>
      <c r="AI386" s="94"/>
      <c r="AJ386" s="94"/>
      <c r="AK386" s="94"/>
      <c r="AL386" s="94"/>
      <c r="AM386" s="94"/>
      <c r="AN386" s="94"/>
      <c r="AO386" s="94"/>
      <c r="AP386" s="94"/>
      <c r="AQ386" s="94"/>
      <c r="AR386" s="94"/>
      <c r="AS386" s="94"/>
      <c r="AT386" s="94"/>
      <c r="AU386" s="94"/>
      <c r="AV386" s="94"/>
    </row>
    <row r="387" spans="1:48" ht="12" customHeight="1" x14ac:dyDescent="0.25">
      <c r="A387" s="94"/>
      <c r="B387" s="94"/>
      <c r="C387" s="94"/>
      <c r="D387" s="94"/>
      <c r="E387" s="94"/>
      <c r="F387" s="94"/>
      <c r="G387" s="94"/>
      <c r="H387" s="94"/>
      <c r="I387" s="94"/>
      <c r="J387" s="94"/>
      <c r="K387" s="94"/>
      <c r="L387" s="94"/>
      <c r="M387" s="94"/>
      <c r="N387" s="94"/>
      <c r="O387" s="94"/>
      <c r="P387" s="94"/>
      <c r="Q387" s="94"/>
      <c r="R387" s="94"/>
      <c r="S387" s="94"/>
      <c r="T387" s="94"/>
      <c r="U387" s="94"/>
      <c r="V387" s="94"/>
      <c r="W387" s="94"/>
      <c r="X387" s="94"/>
      <c r="Y387" s="94"/>
      <c r="Z387" s="94"/>
      <c r="AA387" s="94"/>
      <c r="AB387" s="94"/>
      <c r="AC387" s="94"/>
      <c r="AD387" s="94"/>
      <c r="AE387" s="94"/>
      <c r="AF387" s="94"/>
      <c r="AG387" s="94"/>
      <c r="AH387" s="94"/>
      <c r="AI387" s="94"/>
      <c r="AJ387" s="94"/>
      <c r="AK387" s="94"/>
      <c r="AL387" s="94"/>
      <c r="AM387" s="94"/>
      <c r="AN387" s="94"/>
      <c r="AO387" s="94"/>
      <c r="AP387" s="94"/>
      <c r="AQ387" s="94"/>
      <c r="AR387" s="94"/>
      <c r="AS387" s="94"/>
      <c r="AT387" s="94"/>
      <c r="AU387" s="94"/>
      <c r="AV387" s="94"/>
    </row>
    <row r="388" spans="1:48" ht="12" customHeight="1" x14ac:dyDescent="0.25">
      <c r="A388" s="94"/>
      <c r="B388" s="94"/>
      <c r="C388" s="94"/>
      <c r="D388" s="94"/>
      <c r="E388" s="94"/>
      <c r="F388" s="94"/>
      <c r="G388" s="94"/>
      <c r="H388" s="94"/>
      <c r="I388" s="94"/>
      <c r="J388" s="94"/>
      <c r="K388" s="94"/>
      <c r="L388" s="94"/>
      <c r="M388" s="94"/>
      <c r="N388" s="94"/>
      <c r="O388" s="94"/>
      <c r="P388" s="94"/>
      <c r="Q388" s="94"/>
      <c r="R388" s="94"/>
      <c r="S388" s="94"/>
      <c r="T388" s="94"/>
      <c r="U388" s="94"/>
      <c r="V388" s="94"/>
      <c r="W388" s="94"/>
      <c r="X388" s="94"/>
      <c r="Y388" s="94"/>
      <c r="Z388" s="94"/>
      <c r="AA388" s="94"/>
      <c r="AB388" s="94"/>
      <c r="AC388" s="94"/>
      <c r="AD388" s="94"/>
      <c r="AE388" s="94"/>
      <c r="AF388" s="94"/>
      <c r="AG388" s="94"/>
      <c r="AH388" s="94"/>
      <c r="AI388" s="94"/>
      <c r="AJ388" s="94"/>
      <c r="AK388" s="94"/>
      <c r="AL388" s="94"/>
      <c r="AM388" s="94"/>
      <c r="AN388" s="94"/>
      <c r="AO388" s="94"/>
      <c r="AP388" s="94"/>
      <c r="AQ388" s="94"/>
      <c r="AR388" s="94"/>
      <c r="AS388" s="94"/>
      <c r="AT388" s="94"/>
      <c r="AU388" s="94"/>
      <c r="AV388" s="94"/>
    </row>
    <row r="389" spans="1:48" ht="12" customHeight="1" x14ac:dyDescent="0.25">
      <c r="A389" s="94"/>
      <c r="B389" s="94"/>
      <c r="C389" s="94"/>
      <c r="D389" s="94"/>
      <c r="E389" s="94"/>
      <c r="F389" s="94"/>
      <c r="G389" s="94"/>
      <c r="H389" s="94"/>
      <c r="I389" s="94"/>
      <c r="J389" s="94"/>
      <c r="K389" s="94"/>
      <c r="L389" s="94"/>
      <c r="M389" s="94"/>
      <c r="N389" s="94"/>
      <c r="O389" s="94"/>
      <c r="P389" s="94"/>
      <c r="Q389" s="94"/>
      <c r="R389" s="94"/>
      <c r="S389" s="94"/>
      <c r="T389" s="94"/>
      <c r="U389" s="94"/>
      <c r="V389" s="94"/>
      <c r="W389" s="94"/>
      <c r="X389" s="94"/>
      <c r="Y389" s="94"/>
      <c r="Z389" s="94"/>
      <c r="AA389" s="94"/>
      <c r="AB389" s="94"/>
      <c r="AC389" s="94"/>
      <c r="AD389" s="94"/>
      <c r="AE389" s="94"/>
      <c r="AF389" s="94"/>
      <c r="AG389" s="94"/>
      <c r="AH389" s="94"/>
      <c r="AI389" s="94"/>
      <c r="AJ389" s="94"/>
      <c r="AK389" s="94"/>
      <c r="AL389" s="94"/>
      <c r="AM389" s="94"/>
      <c r="AN389" s="94"/>
      <c r="AO389" s="94"/>
      <c r="AP389" s="94"/>
      <c r="AQ389" s="94"/>
      <c r="AR389" s="94"/>
      <c r="AS389" s="94"/>
      <c r="AT389" s="94"/>
      <c r="AU389" s="94"/>
      <c r="AV389" s="94"/>
    </row>
    <row r="390" spans="1:48" ht="12" customHeight="1" x14ac:dyDescent="0.25">
      <c r="A390" s="94"/>
      <c r="B390" s="94"/>
      <c r="C390" s="94"/>
      <c r="D390" s="94"/>
      <c r="E390" s="94"/>
      <c r="F390" s="94"/>
      <c r="G390" s="94"/>
      <c r="H390" s="94"/>
      <c r="I390" s="94"/>
      <c r="J390" s="94"/>
      <c r="K390" s="94"/>
      <c r="L390" s="94"/>
      <c r="M390" s="94"/>
      <c r="N390" s="94"/>
      <c r="O390" s="94"/>
      <c r="P390" s="94"/>
      <c r="Q390" s="94"/>
      <c r="R390" s="94"/>
      <c r="S390" s="94"/>
      <c r="T390" s="94"/>
      <c r="U390" s="94"/>
      <c r="V390" s="94"/>
      <c r="W390" s="94"/>
      <c r="X390" s="94"/>
      <c r="Y390" s="94"/>
      <c r="Z390" s="94"/>
      <c r="AA390" s="94"/>
      <c r="AB390" s="94"/>
      <c r="AC390" s="94"/>
      <c r="AD390" s="94"/>
      <c r="AE390" s="94"/>
      <c r="AF390" s="94"/>
      <c r="AG390" s="94"/>
      <c r="AH390" s="94"/>
      <c r="AI390" s="94"/>
      <c r="AJ390" s="94"/>
      <c r="AK390" s="94"/>
      <c r="AL390" s="94"/>
      <c r="AM390" s="94"/>
      <c r="AN390" s="94"/>
      <c r="AO390" s="94"/>
      <c r="AP390" s="94"/>
      <c r="AQ390" s="94"/>
      <c r="AR390" s="94"/>
      <c r="AS390" s="94"/>
      <c r="AT390" s="94"/>
      <c r="AU390" s="94"/>
      <c r="AV390" s="94"/>
    </row>
    <row r="391" spans="1:48" ht="12" customHeight="1" x14ac:dyDescent="0.25">
      <c r="A391" s="94"/>
      <c r="B391" s="94"/>
      <c r="C391" s="94"/>
      <c r="D391" s="94"/>
      <c r="E391" s="94"/>
      <c r="F391" s="94"/>
      <c r="G391" s="94"/>
      <c r="H391" s="94"/>
      <c r="I391" s="94"/>
      <c r="J391" s="94"/>
      <c r="K391" s="94"/>
      <c r="L391" s="94"/>
      <c r="M391" s="94"/>
      <c r="N391" s="94"/>
      <c r="O391" s="94"/>
      <c r="P391" s="94"/>
      <c r="Q391" s="94"/>
      <c r="R391" s="94"/>
      <c r="S391" s="94"/>
      <c r="T391" s="94"/>
      <c r="U391" s="94"/>
      <c r="V391" s="94"/>
      <c r="W391" s="94"/>
      <c r="X391" s="94"/>
      <c r="Y391" s="94"/>
      <c r="Z391" s="94"/>
      <c r="AA391" s="94"/>
      <c r="AB391" s="94"/>
      <c r="AC391" s="94"/>
      <c r="AD391" s="94"/>
      <c r="AE391" s="94"/>
      <c r="AF391" s="94"/>
      <c r="AG391" s="94"/>
      <c r="AH391" s="94"/>
      <c r="AI391" s="94"/>
      <c r="AJ391" s="94"/>
      <c r="AK391" s="94"/>
      <c r="AL391" s="94"/>
      <c r="AM391" s="94"/>
      <c r="AN391" s="94"/>
      <c r="AO391" s="94"/>
      <c r="AP391" s="94"/>
      <c r="AQ391" s="94"/>
      <c r="AR391" s="94"/>
      <c r="AS391" s="94"/>
      <c r="AT391" s="94"/>
      <c r="AU391" s="94"/>
      <c r="AV391" s="94"/>
    </row>
    <row r="392" spans="1:48" ht="12" customHeight="1" x14ac:dyDescent="0.25">
      <c r="A392" s="94"/>
      <c r="B392" s="94"/>
      <c r="C392" s="94"/>
      <c r="D392" s="94"/>
      <c r="E392" s="94"/>
      <c r="F392" s="94"/>
      <c r="G392" s="94"/>
      <c r="H392" s="94"/>
      <c r="I392" s="94"/>
      <c r="J392" s="94"/>
      <c r="K392" s="94"/>
      <c r="L392" s="94"/>
      <c r="M392" s="94"/>
      <c r="N392" s="94"/>
      <c r="O392" s="94"/>
      <c r="P392" s="94"/>
      <c r="Q392" s="94"/>
      <c r="R392" s="94"/>
      <c r="S392" s="94"/>
      <c r="T392" s="94"/>
      <c r="U392" s="94"/>
      <c r="V392" s="94"/>
      <c r="W392" s="94"/>
      <c r="X392" s="94"/>
      <c r="Y392" s="94"/>
      <c r="Z392" s="94"/>
      <c r="AA392" s="94"/>
      <c r="AB392" s="94"/>
      <c r="AC392" s="94"/>
      <c r="AD392" s="94"/>
      <c r="AE392" s="94"/>
      <c r="AF392" s="94"/>
      <c r="AG392" s="94"/>
      <c r="AH392" s="94"/>
      <c r="AI392" s="94"/>
      <c r="AJ392" s="94"/>
      <c r="AK392" s="94"/>
      <c r="AL392" s="94"/>
      <c r="AM392" s="94"/>
      <c r="AN392" s="94"/>
      <c r="AO392" s="94"/>
      <c r="AP392" s="94"/>
      <c r="AQ392" s="94"/>
      <c r="AR392" s="94"/>
      <c r="AS392" s="94"/>
      <c r="AT392" s="94"/>
      <c r="AU392" s="94"/>
      <c r="AV392" s="94"/>
    </row>
    <row r="393" spans="1:48" ht="12" customHeight="1" x14ac:dyDescent="0.25">
      <c r="A393" s="94"/>
      <c r="B393" s="94"/>
      <c r="C393" s="94"/>
      <c r="D393" s="94"/>
      <c r="E393" s="94"/>
      <c r="F393" s="94"/>
      <c r="G393" s="94"/>
      <c r="H393" s="94"/>
      <c r="I393" s="94"/>
      <c r="J393" s="94"/>
      <c r="K393" s="94"/>
      <c r="L393" s="94"/>
      <c r="M393" s="94"/>
      <c r="N393" s="94"/>
      <c r="O393" s="94"/>
      <c r="P393" s="94"/>
      <c r="Q393" s="94"/>
      <c r="R393" s="94"/>
      <c r="S393" s="94"/>
      <c r="T393" s="94"/>
      <c r="U393" s="94"/>
      <c r="V393" s="94"/>
      <c r="W393" s="94"/>
      <c r="X393" s="94"/>
      <c r="Y393" s="94"/>
      <c r="Z393" s="94"/>
      <c r="AA393" s="94"/>
      <c r="AB393" s="94"/>
      <c r="AC393" s="94"/>
      <c r="AD393" s="94"/>
      <c r="AE393" s="94"/>
      <c r="AF393" s="94"/>
      <c r="AG393" s="94"/>
      <c r="AH393" s="94"/>
      <c r="AI393" s="94"/>
      <c r="AJ393" s="94"/>
      <c r="AK393" s="94"/>
      <c r="AL393" s="94"/>
      <c r="AM393" s="94"/>
      <c r="AN393" s="94"/>
      <c r="AO393" s="94"/>
      <c r="AP393" s="94"/>
      <c r="AQ393" s="94"/>
      <c r="AR393" s="94"/>
      <c r="AS393" s="94"/>
      <c r="AT393" s="94"/>
      <c r="AU393" s="94"/>
      <c r="AV393" s="94"/>
    </row>
    <row r="394" spans="1:48" ht="12" customHeight="1" x14ac:dyDescent="0.25">
      <c r="A394" s="94"/>
      <c r="B394" s="94"/>
      <c r="C394" s="94"/>
      <c r="D394" s="94"/>
      <c r="E394" s="94"/>
      <c r="F394" s="94"/>
      <c r="G394" s="94"/>
      <c r="H394" s="94"/>
      <c r="I394" s="94"/>
      <c r="J394" s="94"/>
      <c r="K394" s="94"/>
      <c r="L394" s="94"/>
      <c r="M394" s="94"/>
      <c r="N394" s="94"/>
      <c r="O394" s="94"/>
      <c r="P394" s="94"/>
      <c r="Q394" s="94"/>
      <c r="R394" s="94"/>
      <c r="S394" s="94"/>
      <c r="T394" s="94"/>
      <c r="U394" s="94"/>
      <c r="V394" s="94"/>
      <c r="W394" s="94"/>
      <c r="X394" s="94"/>
      <c r="Y394" s="94"/>
      <c r="Z394" s="94"/>
      <c r="AA394" s="94"/>
      <c r="AB394" s="94"/>
      <c r="AC394" s="94"/>
      <c r="AD394" s="94"/>
      <c r="AE394" s="94"/>
      <c r="AF394" s="94"/>
      <c r="AG394" s="94"/>
      <c r="AH394" s="94"/>
      <c r="AI394" s="94"/>
      <c r="AJ394" s="94"/>
      <c r="AK394" s="94"/>
      <c r="AL394" s="94"/>
      <c r="AM394" s="94"/>
      <c r="AN394" s="94"/>
      <c r="AO394" s="94"/>
      <c r="AP394" s="94"/>
      <c r="AQ394" s="94"/>
      <c r="AR394" s="94"/>
      <c r="AS394" s="94"/>
      <c r="AT394" s="94"/>
      <c r="AU394" s="94"/>
      <c r="AV394" s="94"/>
    </row>
    <row r="395" spans="1:48" ht="12" customHeight="1" x14ac:dyDescent="0.25">
      <c r="A395" s="94"/>
      <c r="B395" s="94"/>
      <c r="C395" s="94"/>
      <c r="D395" s="94"/>
      <c r="E395" s="94"/>
      <c r="F395" s="94"/>
      <c r="G395" s="94"/>
      <c r="H395" s="94"/>
      <c r="I395" s="94"/>
      <c r="J395" s="94"/>
      <c r="K395" s="94"/>
      <c r="L395" s="94"/>
      <c r="M395" s="94"/>
      <c r="N395" s="94"/>
      <c r="O395" s="94"/>
      <c r="P395" s="94"/>
      <c r="Q395" s="94"/>
      <c r="R395" s="94"/>
      <c r="S395" s="94"/>
      <c r="T395" s="94"/>
      <c r="U395" s="94"/>
      <c r="V395" s="94"/>
      <c r="W395" s="94"/>
      <c r="X395" s="94"/>
      <c r="Y395" s="94"/>
      <c r="Z395" s="94"/>
      <c r="AA395" s="94"/>
      <c r="AB395" s="94"/>
      <c r="AC395" s="94"/>
      <c r="AD395" s="94"/>
      <c r="AE395" s="94"/>
      <c r="AF395" s="94"/>
      <c r="AG395" s="94"/>
      <c r="AH395" s="94"/>
      <c r="AI395" s="94"/>
      <c r="AJ395" s="94"/>
      <c r="AK395" s="94"/>
      <c r="AL395" s="94"/>
      <c r="AM395" s="94"/>
      <c r="AN395" s="94"/>
      <c r="AO395" s="94"/>
      <c r="AP395" s="94"/>
      <c r="AQ395" s="94"/>
      <c r="AR395" s="94"/>
      <c r="AS395" s="94"/>
      <c r="AT395" s="94"/>
      <c r="AU395" s="94"/>
      <c r="AV395" s="94"/>
    </row>
    <row r="396" spans="1:48" ht="12" customHeight="1" x14ac:dyDescent="0.25">
      <c r="A396" s="94"/>
      <c r="B396" s="94"/>
      <c r="C396" s="94"/>
      <c r="D396" s="94"/>
      <c r="E396" s="94"/>
      <c r="F396" s="94"/>
      <c r="G396" s="94"/>
      <c r="H396" s="94"/>
      <c r="I396" s="94"/>
      <c r="J396" s="94"/>
      <c r="K396" s="94"/>
      <c r="L396" s="94"/>
      <c r="M396" s="94"/>
      <c r="N396" s="94"/>
      <c r="O396" s="94"/>
      <c r="P396" s="94"/>
      <c r="Q396" s="94"/>
      <c r="R396" s="94"/>
      <c r="S396" s="94"/>
      <c r="T396" s="94"/>
      <c r="U396" s="94"/>
      <c r="V396" s="94"/>
      <c r="W396" s="94"/>
      <c r="X396" s="94"/>
      <c r="Y396" s="94"/>
      <c r="Z396" s="94"/>
      <c r="AA396" s="94"/>
      <c r="AB396" s="94"/>
      <c r="AC396" s="94"/>
      <c r="AD396" s="94"/>
      <c r="AE396" s="94"/>
      <c r="AF396" s="94"/>
      <c r="AG396" s="94"/>
      <c r="AH396" s="94"/>
      <c r="AI396" s="94"/>
      <c r="AJ396" s="94"/>
      <c r="AK396" s="94"/>
      <c r="AL396" s="94"/>
      <c r="AM396" s="94"/>
      <c r="AN396" s="94"/>
      <c r="AO396" s="94"/>
      <c r="AP396" s="94"/>
      <c r="AQ396" s="94"/>
      <c r="AR396" s="94"/>
      <c r="AS396" s="94"/>
      <c r="AT396" s="94"/>
      <c r="AU396" s="94"/>
      <c r="AV396" s="94"/>
    </row>
    <row r="397" spans="1:48" ht="12" customHeight="1" x14ac:dyDescent="0.25">
      <c r="A397" s="94"/>
      <c r="B397" s="94"/>
      <c r="C397" s="94"/>
      <c r="D397" s="94"/>
      <c r="E397" s="94"/>
      <c r="F397" s="94"/>
      <c r="G397" s="94"/>
      <c r="H397" s="94"/>
      <c r="I397" s="94"/>
      <c r="J397" s="94"/>
      <c r="K397" s="94"/>
      <c r="L397" s="94"/>
      <c r="M397" s="94"/>
      <c r="N397" s="94"/>
      <c r="O397" s="94"/>
      <c r="P397" s="94"/>
      <c r="Q397" s="94"/>
      <c r="R397" s="94"/>
      <c r="S397" s="94"/>
      <c r="T397" s="94"/>
      <c r="U397" s="94"/>
      <c r="V397" s="94"/>
      <c r="W397" s="94"/>
      <c r="X397" s="94"/>
      <c r="Y397" s="94"/>
      <c r="Z397" s="94"/>
      <c r="AA397" s="94"/>
      <c r="AB397" s="94"/>
      <c r="AC397" s="94"/>
      <c r="AD397" s="94"/>
      <c r="AE397" s="94"/>
      <c r="AF397" s="94"/>
      <c r="AG397" s="94"/>
      <c r="AH397" s="94"/>
      <c r="AI397" s="94"/>
      <c r="AJ397" s="94"/>
      <c r="AK397" s="94"/>
      <c r="AL397" s="94"/>
      <c r="AM397" s="94"/>
      <c r="AN397" s="94"/>
      <c r="AO397" s="94"/>
      <c r="AP397" s="94"/>
      <c r="AQ397" s="94"/>
      <c r="AR397" s="94"/>
      <c r="AS397" s="94"/>
      <c r="AT397" s="94"/>
      <c r="AU397" s="94"/>
      <c r="AV397" s="94"/>
    </row>
    <row r="398" spans="1:48" ht="12" customHeight="1" x14ac:dyDescent="0.25">
      <c r="A398" s="94"/>
      <c r="B398" s="94"/>
      <c r="C398" s="94"/>
      <c r="D398" s="94"/>
      <c r="E398" s="94"/>
      <c r="F398" s="94"/>
      <c r="G398" s="94"/>
      <c r="H398" s="94"/>
      <c r="I398" s="94"/>
      <c r="J398" s="94"/>
      <c r="K398" s="94"/>
      <c r="L398" s="94"/>
      <c r="M398" s="94"/>
      <c r="N398" s="94"/>
      <c r="O398" s="94"/>
      <c r="P398" s="94"/>
      <c r="Q398" s="94"/>
      <c r="R398" s="94"/>
      <c r="S398" s="94"/>
      <c r="T398" s="94"/>
      <c r="U398" s="94"/>
      <c r="V398" s="94"/>
      <c r="W398" s="94"/>
      <c r="X398" s="94"/>
      <c r="Y398" s="94"/>
      <c r="Z398" s="94"/>
      <c r="AA398" s="94"/>
      <c r="AB398" s="94"/>
      <c r="AC398" s="94"/>
      <c r="AD398" s="94"/>
      <c r="AE398" s="94"/>
      <c r="AF398" s="94"/>
      <c r="AG398" s="94"/>
      <c r="AH398" s="94"/>
      <c r="AI398" s="94"/>
      <c r="AJ398" s="94"/>
      <c r="AK398" s="94"/>
      <c r="AL398" s="94"/>
      <c r="AM398" s="94"/>
      <c r="AN398" s="94"/>
      <c r="AO398" s="94"/>
      <c r="AP398" s="94"/>
      <c r="AQ398" s="94"/>
      <c r="AR398" s="94"/>
      <c r="AS398" s="94"/>
      <c r="AT398" s="94"/>
      <c r="AU398" s="94"/>
      <c r="AV398" s="94"/>
    </row>
    <row r="399" spans="1:48" ht="12" customHeight="1" x14ac:dyDescent="0.25">
      <c r="A399" s="94"/>
      <c r="B399" s="94"/>
      <c r="C399" s="94"/>
      <c r="D399" s="94"/>
      <c r="E399" s="94"/>
      <c r="F399" s="94"/>
      <c r="G399" s="94"/>
      <c r="H399" s="94"/>
      <c r="I399" s="94"/>
      <c r="J399" s="94"/>
      <c r="K399" s="94"/>
      <c r="L399" s="94"/>
      <c r="M399" s="94"/>
      <c r="N399" s="94"/>
      <c r="O399" s="94"/>
      <c r="P399" s="94"/>
      <c r="Q399" s="94"/>
      <c r="R399" s="94"/>
      <c r="S399" s="94"/>
      <c r="T399" s="94"/>
      <c r="U399" s="94"/>
      <c r="V399" s="94"/>
      <c r="W399" s="94"/>
      <c r="X399" s="94"/>
      <c r="Y399" s="94"/>
      <c r="Z399" s="94"/>
      <c r="AA399" s="94"/>
      <c r="AB399" s="94"/>
      <c r="AC399" s="94"/>
      <c r="AD399" s="94"/>
      <c r="AE399" s="94"/>
      <c r="AF399" s="94"/>
      <c r="AG399" s="94"/>
      <c r="AH399" s="94"/>
      <c r="AI399" s="94"/>
      <c r="AJ399" s="94"/>
      <c r="AK399" s="94"/>
      <c r="AL399" s="94"/>
      <c r="AM399" s="94"/>
      <c r="AN399" s="94"/>
      <c r="AO399" s="94"/>
      <c r="AP399" s="94"/>
      <c r="AQ399" s="94"/>
      <c r="AR399" s="94"/>
      <c r="AS399" s="94"/>
      <c r="AT399" s="94"/>
      <c r="AU399" s="94"/>
      <c r="AV399" s="94"/>
    </row>
    <row r="400" spans="1:48" ht="12" customHeight="1" x14ac:dyDescent="0.25">
      <c r="A400" s="94"/>
      <c r="B400" s="94"/>
      <c r="C400" s="94"/>
      <c r="D400" s="94"/>
      <c r="E400" s="94"/>
      <c r="F400" s="94"/>
      <c r="G400" s="94"/>
      <c r="H400" s="94"/>
      <c r="I400" s="94"/>
      <c r="J400" s="94"/>
      <c r="K400" s="94"/>
      <c r="L400" s="94"/>
      <c r="M400" s="94"/>
      <c r="N400" s="94"/>
      <c r="O400" s="94"/>
      <c r="P400" s="94"/>
      <c r="Q400" s="94"/>
      <c r="R400" s="94"/>
      <c r="S400" s="94"/>
      <c r="T400" s="94"/>
      <c r="U400" s="94"/>
      <c r="V400" s="94"/>
      <c r="W400" s="94"/>
      <c r="X400" s="94"/>
      <c r="Y400" s="94"/>
      <c r="Z400" s="94"/>
      <c r="AA400" s="94"/>
      <c r="AB400" s="94"/>
      <c r="AC400" s="94"/>
      <c r="AD400" s="94"/>
      <c r="AE400" s="94"/>
      <c r="AF400" s="94"/>
      <c r="AG400" s="94"/>
      <c r="AH400" s="94"/>
      <c r="AI400" s="94"/>
      <c r="AJ400" s="94"/>
      <c r="AK400" s="94"/>
      <c r="AL400" s="94"/>
      <c r="AM400" s="94"/>
      <c r="AN400" s="94"/>
      <c r="AO400" s="94"/>
      <c r="AP400" s="94"/>
      <c r="AQ400" s="94"/>
      <c r="AR400" s="94"/>
      <c r="AS400" s="94"/>
      <c r="AT400" s="94"/>
      <c r="AU400" s="94"/>
      <c r="AV400" s="94"/>
    </row>
    <row r="401" spans="1:48" ht="12" customHeight="1" x14ac:dyDescent="0.25">
      <c r="A401" s="94"/>
      <c r="B401" s="94"/>
      <c r="C401" s="94"/>
      <c r="D401" s="94"/>
      <c r="E401" s="94"/>
      <c r="F401" s="94"/>
      <c r="G401" s="94"/>
      <c r="H401" s="94"/>
      <c r="I401" s="94"/>
      <c r="J401" s="94"/>
      <c r="K401" s="94"/>
      <c r="L401" s="94"/>
      <c r="M401" s="94"/>
      <c r="N401" s="94"/>
      <c r="O401" s="94"/>
      <c r="P401" s="94"/>
      <c r="Q401" s="94"/>
      <c r="R401" s="94"/>
      <c r="S401" s="94"/>
      <c r="T401" s="94"/>
      <c r="U401" s="94"/>
      <c r="V401" s="94"/>
      <c r="W401" s="94"/>
      <c r="X401" s="94"/>
      <c r="Y401" s="94"/>
      <c r="Z401" s="94"/>
      <c r="AA401" s="94"/>
      <c r="AB401" s="94"/>
      <c r="AC401" s="94"/>
      <c r="AD401" s="94"/>
      <c r="AE401" s="94"/>
      <c r="AF401" s="94"/>
      <c r="AG401" s="94"/>
      <c r="AH401" s="94"/>
      <c r="AI401" s="94"/>
      <c r="AJ401" s="94"/>
      <c r="AK401" s="94"/>
      <c r="AL401" s="94"/>
      <c r="AM401" s="94"/>
      <c r="AN401" s="94"/>
      <c r="AO401" s="94"/>
      <c r="AP401" s="94"/>
      <c r="AQ401" s="94"/>
      <c r="AR401" s="94"/>
      <c r="AS401" s="94"/>
      <c r="AT401" s="94"/>
      <c r="AU401" s="94"/>
      <c r="AV401" s="94"/>
    </row>
    <row r="402" spans="1:48" ht="12" customHeight="1" x14ac:dyDescent="0.25">
      <c r="A402" s="94"/>
      <c r="B402" s="94"/>
      <c r="C402" s="94"/>
      <c r="D402" s="94"/>
      <c r="E402" s="94"/>
      <c r="F402" s="94"/>
      <c r="G402" s="94"/>
      <c r="H402" s="94"/>
      <c r="I402" s="94"/>
      <c r="J402" s="94"/>
      <c r="K402" s="94"/>
      <c r="L402" s="94"/>
      <c r="M402" s="94"/>
      <c r="N402" s="94"/>
      <c r="O402" s="94"/>
      <c r="P402" s="94"/>
      <c r="Q402" s="94"/>
      <c r="R402" s="94"/>
      <c r="S402" s="94"/>
      <c r="T402" s="94"/>
      <c r="U402" s="94"/>
      <c r="V402" s="94"/>
      <c r="W402" s="94"/>
      <c r="X402" s="94"/>
      <c r="Y402" s="94"/>
      <c r="Z402" s="94"/>
      <c r="AA402" s="94"/>
      <c r="AB402" s="94"/>
      <c r="AC402" s="94"/>
      <c r="AD402" s="94"/>
      <c r="AE402" s="94"/>
      <c r="AF402" s="94"/>
      <c r="AG402" s="94"/>
      <c r="AH402" s="94"/>
      <c r="AI402" s="94"/>
      <c r="AJ402" s="94"/>
      <c r="AK402" s="94"/>
      <c r="AL402" s="94"/>
      <c r="AM402" s="94"/>
      <c r="AN402" s="94"/>
      <c r="AO402" s="94"/>
      <c r="AP402" s="94"/>
      <c r="AQ402" s="94"/>
      <c r="AR402" s="94"/>
      <c r="AS402" s="94"/>
      <c r="AT402" s="94"/>
      <c r="AU402" s="94"/>
      <c r="AV402" s="94"/>
    </row>
    <row r="403" spans="1:48" ht="12" customHeight="1" x14ac:dyDescent="0.25">
      <c r="A403" s="94"/>
      <c r="B403" s="94"/>
      <c r="C403" s="94"/>
      <c r="D403" s="94"/>
      <c r="E403" s="94"/>
      <c r="F403" s="94"/>
      <c r="G403" s="94"/>
      <c r="H403" s="94"/>
      <c r="I403" s="94"/>
      <c r="J403" s="94"/>
      <c r="K403" s="94"/>
      <c r="L403" s="94"/>
      <c r="M403" s="94"/>
      <c r="N403" s="94"/>
      <c r="O403" s="94"/>
      <c r="P403" s="94"/>
      <c r="Q403" s="94"/>
      <c r="R403" s="94"/>
      <c r="S403" s="94"/>
      <c r="T403" s="94"/>
      <c r="U403" s="94"/>
      <c r="V403" s="94"/>
      <c r="W403" s="94"/>
      <c r="X403" s="94"/>
      <c r="Y403" s="94"/>
      <c r="Z403" s="94"/>
      <c r="AA403" s="94"/>
      <c r="AB403" s="94"/>
      <c r="AC403" s="94"/>
      <c r="AD403" s="94"/>
      <c r="AE403" s="94"/>
      <c r="AF403" s="94"/>
      <c r="AG403" s="94"/>
      <c r="AH403" s="94"/>
      <c r="AI403" s="94"/>
      <c r="AJ403" s="94"/>
      <c r="AK403" s="94"/>
      <c r="AL403" s="94"/>
      <c r="AM403" s="94"/>
      <c r="AN403" s="94"/>
      <c r="AO403" s="94"/>
      <c r="AP403" s="94"/>
      <c r="AQ403" s="94"/>
      <c r="AR403" s="94"/>
      <c r="AS403" s="94"/>
      <c r="AT403" s="94"/>
      <c r="AU403" s="94"/>
      <c r="AV403" s="94"/>
    </row>
    <row r="404" spans="1:48" ht="12" customHeight="1" x14ac:dyDescent="0.25">
      <c r="A404" s="94"/>
      <c r="B404" s="94"/>
      <c r="C404" s="94"/>
      <c r="D404" s="94"/>
      <c r="E404" s="94"/>
      <c r="F404" s="94"/>
      <c r="G404" s="94"/>
      <c r="H404" s="94"/>
      <c r="I404" s="94"/>
      <c r="J404" s="94"/>
      <c r="K404" s="94"/>
      <c r="L404" s="94"/>
      <c r="M404" s="94"/>
      <c r="N404" s="94"/>
      <c r="O404" s="94"/>
      <c r="P404" s="94"/>
      <c r="Q404" s="94"/>
      <c r="R404" s="94"/>
      <c r="S404" s="94"/>
      <c r="T404" s="94"/>
      <c r="U404" s="94"/>
      <c r="V404" s="94"/>
      <c r="W404" s="94"/>
      <c r="X404" s="94"/>
      <c r="Y404" s="94"/>
      <c r="Z404" s="94"/>
      <c r="AA404" s="94"/>
      <c r="AB404" s="94"/>
      <c r="AC404" s="94"/>
      <c r="AD404" s="94"/>
      <c r="AE404" s="94"/>
      <c r="AF404" s="94"/>
      <c r="AG404" s="94"/>
      <c r="AH404" s="94"/>
      <c r="AI404" s="94"/>
      <c r="AJ404" s="94"/>
      <c r="AK404" s="94"/>
      <c r="AL404" s="94"/>
      <c r="AM404" s="94"/>
      <c r="AN404" s="94"/>
      <c r="AO404" s="94"/>
      <c r="AP404" s="94"/>
      <c r="AQ404" s="94"/>
      <c r="AR404" s="94"/>
      <c r="AS404" s="94"/>
      <c r="AT404" s="94"/>
      <c r="AU404" s="94"/>
      <c r="AV404" s="94"/>
    </row>
    <row r="405" spans="1:48" ht="12" customHeight="1" x14ac:dyDescent="0.25">
      <c r="A405" s="94"/>
      <c r="B405" s="94"/>
      <c r="C405" s="94"/>
      <c r="D405" s="94"/>
      <c r="E405" s="94"/>
      <c r="F405" s="94"/>
      <c r="G405" s="94"/>
      <c r="H405" s="94"/>
      <c r="I405" s="94"/>
      <c r="J405" s="94"/>
      <c r="K405" s="94"/>
      <c r="L405" s="94"/>
      <c r="M405" s="94"/>
      <c r="N405" s="94"/>
      <c r="O405" s="94"/>
      <c r="P405" s="94"/>
      <c r="Q405" s="94"/>
      <c r="R405" s="94"/>
      <c r="S405" s="94"/>
      <c r="T405" s="94"/>
      <c r="U405" s="94"/>
      <c r="V405" s="94"/>
      <c r="W405" s="94"/>
      <c r="X405" s="94"/>
      <c r="Y405" s="94"/>
      <c r="Z405" s="94"/>
      <c r="AA405" s="94"/>
      <c r="AB405" s="94"/>
      <c r="AC405" s="94"/>
      <c r="AD405" s="94"/>
      <c r="AE405" s="94"/>
      <c r="AF405" s="94"/>
      <c r="AG405" s="94"/>
      <c r="AH405" s="94"/>
      <c r="AI405" s="94"/>
      <c r="AJ405" s="94"/>
      <c r="AK405" s="94"/>
      <c r="AL405" s="94"/>
      <c r="AM405" s="94"/>
      <c r="AN405" s="94"/>
      <c r="AO405" s="94"/>
      <c r="AP405" s="94"/>
      <c r="AQ405" s="94"/>
      <c r="AR405" s="94"/>
      <c r="AS405" s="94"/>
      <c r="AT405" s="94"/>
      <c r="AU405" s="94"/>
      <c r="AV405" s="94"/>
    </row>
    <row r="406" spans="1:48" ht="12" customHeight="1" x14ac:dyDescent="0.25">
      <c r="A406" s="94"/>
      <c r="B406" s="94"/>
      <c r="C406" s="94"/>
      <c r="D406" s="94"/>
      <c r="E406" s="94"/>
      <c r="F406" s="94"/>
      <c r="G406" s="94"/>
      <c r="H406" s="94"/>
      <c r="I406" s="94"/>
      <c r="J406" s="94"/>
      <c r="K406" s="94"/>
      <c r="L406" s="94"/>
      <c r="M406" s="94"/>
      <c r="N406" s="94"/>
      <c r="O406" s="94"/>
      <c r="P406" s="94"/>
      <c r="Q406" s="94"/>
      <c r="R406" s="94"/>
      <c r="S406" s="94"/>
      <c r="T406" s="94"/>
      <c r="U406" s="94"/>
      <c r="V406" s="94"/>
      <c r="W406" s="94"/>
      <c r="X406" s="94"/>
      <c r="Y406" s="94"/>
      <c r="Z406" s="94"/>
      <c r="AA406" s="94"/>
      <c r="AB406" s="94"/>
      <c r="AC406" s="94"/>
      <c r="AD406" s="94"/>
      <c r="AE406" s="94"/>
      <c r="AF406" s="94"/>
      <c r="AG406" s="94"/>
      <c r="AH406" s="94"/>
      <c r="AI406" s="94"/>
      <c r="AJ406" s="94"/>
      <c r="AK406" s="94"/>
      <c r="AL406" s="94"/>
      <c r="AM406" s="94"/>
      <c r="AN406" s="94"/>
      <c r="AO406" s="94"/>
      <c r="AP406" s="94"/>
      <c r="AQ406" s="94"/>
      <c r="AR406" s="94"/>
      <c r="AS406" s="94"/>
      <c r="AT406" s="94"/>
      <c r="AU406" s="94"/>
      <c r="AV406" s="94"/>
    </row>
    <row r="407" spans="1:48" ht="12" customHeight="1" x14ac:dyDescent="0.25">
      <c r="A407" s="94"/>
      <c r="B407" s="94"/>
      <c r="C407" s="94"/>
      <c r="D407" s="94"/>
      <c r="E407" s="94"/>
      <c r="F407" s="94"/>
      <c r="G407" s="94"/>
      <c r="H407" s="94"/>
      <c r="I407" s="94"/>
      <c r="J407" s="94"/>
      <c r="K407" s="94"/>
      <c r="L407" s="94"/>
      <c r="M407" s="94"/>
      <c r="N407" s="94"/>
      <c r="O407" s="94"/>
      <c r="P407" s="94"/>
      <c r="Q407" s="94"/>
      <c r="R407" s="94"/>
      <c r="S407" s="94"/>
      <c r="T407" s="94"/>
      <c r="U407" s="94"/>
      <c r="V407" s="94"/>
      <c r="W407" s="94"/>
      <c r="X407" s="94"/>
      <c r="Y407" s="94"/>
      <c r="Z407" s="94"/>
      <c r="AA407" s="94"/>
      <c r="AB407" s="94"/>
      <c r="AC407" s="94"/>
      <c r="AD407" s="94"/>
      <c r="AE407" s="94"/>
      <c r="AF407" s="94"/>
      <c r="AG407" s="94"/>
      <c r="AH407" s="94"/>
      <c r="AI407" s="94"/>
      <c r="AJ407" s="94"/>
      <c r="AK407" s="94"/>
      <c r="AL407" s="94"/>
      <c r="AM407" s="94"/>
      <c r="AN407" s="94"/>
      <c r="AO407" s="94"/>
      <c r="AP407" s="94"/>
      <c r="AQ407" s="94"/>
      <c r="AR407" s="94"/>
      <c r="AS407" s="94"/>
      <c r="AT407" s="94"/>
      <c r="AU407" s="94"/>
      <c r="AV407" s="94"/>
    </row>
    <row r="408" spans="1:48" ht="12" customHeight="1" x14ac:dyDescent="0.25">
      <c r="A408" s="94"/>
      <c r="B408" s="94"/>
      <c r="C408" s="94"/>
      <c r="D408" s="94"/>
      <c r="E408" s="94"/>
      <c r="F408" s="94"/>
      <c r="G408" s="94"/>
      <c r="H408" s="94"/>
      <c r="I408" s="94"/>
      <c r="J408" s="94"/>
      <c r="K408" s="94"/>
      <c r="L408" s="94"/>
      <c r="M408" s="94"/>
      <c r="N408" s="94"/>
      <c r="O408" s="94"/>
      <c r="P408" s="94"/>
      <c r="Q408" s="94"/>
      <c r="R408" s="94"/>
      <c r="S408" s="94"/>
      <c r="T408" s="94"/>
      <c r="U408" s="94"/>
      <c r="V408" s="94"/>
      <c r="W408" s="94"/>
      <c r="X408" s="94"/>
      <c r="Y408" s="94"/>
      <c r="Z408" s="94"/>
      <c r="AA408" s="94"/>
      <c r="AB408" s="94"/>
      <c r="AC408" s="94"/>
      <c r="AD408" s="94"/>
      <c r="AE408" s="94"/>
      <c r="AF408" s="94"/>
      <c r="AG408" s="94"/>
      <c r="AH408" s="94"/>
      <c r="AI408" s="94"/>
      <c r="AJ408" s="94"/>
      <c r="AK408" s="94"/>
      <c r="AL408" s="94"/>
      <c r="AM408" s="94"/>
      <c r="AN408" s="94"/>
      <c r="AO408" s="94"/>
      <c r="AP408" s="94"/>
      <c r="AQ408" s="94"/>
      <c r="AR408" s="94"/>
      <c r="AS408" s="94"/>
      <c r="AT408" s="94"/>
      <c r="AU408" s="94"/>
      <c r="AV408" s="94"/>
    </row>
    <row r="409" spans="1:48" ht="12" customHeight="1" x14ac:dyDescent="0.25">
      <c r="A409" s="94"/>
      <c r="B409" s="94"/>
      <c r="C409" s="94"/>
      <c r="D409" s="94"/>
      <c r="E409" s="94"/>
      <c r="F409" s="94"/>
      <c r="G409" s="94"/>
      <c r="H409" s="94"/>
      <c r="I409" s="94"/>
      <c r="J409" s="94"/>
      <c r="K409" s="94"/>
      <c r="L409" s="94"/>
      <c r="M409" s="94"/>
      <c r="N409" s="94"/>
      <c r="O409" s="94"/>
      <c r="P409" s="94"/>
      <c r="Q409" s="94"/>
      <c r="R409" s="94"/>
      <c r="S409" s="94"/>
      <c r="T409" s="94"/>
      <c r="U409" s="94"/>
      <c r="V409" s="94"/>
      <c r="W409" s="94"/>
      <c r="X409" s="94"/>
      <c r="Y409" s="94"/>
      <c r="Z409" s="94"/>
      <c r="AA409" s="94"/>
      <c r="AB409" s="94"/>
      <c r="AC409" s="94"/>
      <c r="AD409" s="94"/>
      <c r="AE409" s="94"/>
      <c r="AF409" s="94"/>
      <c r="AG409" s="94"/>
      <c r="AH409" s="94"/>
      <c r="AI409" s="94"/>
      <c r="AJ409" s="94"/>
      <c r="AK409" s="94"/>
      <c r="AL409" s="94"/>
      <c r="AM409" s="94"/>
      <c r="AN409" s="94"/>
      <c r="AO409" s="94"/>
      <c r="AP409" s="94"/>
      <c r="AQ409" s="94"/>
      <c r="AR409" s="94"/>
      <c r="AS409" s="94"/>
      <c r="AT409" s="94"/>
      <c r="AU409" s="94"/>
      <c r="AV409" s="94"/>
    </row>
    <row r="410" spans="1:48" ht="12" customHeight="1" x14ac:dyDescent="0.25">
      <c r="A410" s="94"/>
      <c r="B410" s="94"/>
      <c r="C410" s="94"/>
      <c r="D410" s="94"/>
      <c r="E410" s="94"/>
      <c r="F410" s="94"/>
      <c r="G410" s="94"/>
      <c r="H410" s="94"/>
      <c r="I410" s="94"/>
      <c r="J410" s="94"/>
      <c r="K410" s="94"/>
      <c r="L410" s="94"/>
      <c r="M410" s="94"/>
      <c r="N410" s="94"/>
      <c r="O410" s="94"/>
      <c r="P410" s="94"/>
      <c r="Q410" s="94"/>
      <c r="R410" s="94"/>
      <c r="S410" s="94"/>
      <c r="T410" s="94"/>
      <c r="U410" s="94"/>
      <c r="V410" s="94"/>
      <c r="W410" s="94"/>
      <c r="X410" s="94"/>
      <c r="Y410" s="94"/>
      <c r="Z410" s="94"/>
      <c r="AA410" s="94"/>
      <c r="AB410" s="94"/>
      <c r="AC410" s="94"/>
      <c r="AD410" s="94"/>
      <c r="AE410" s="94"/>
      <c r="AF410" s="94"/>
      <c r="AG410" s="94"/>
      <c r="AH410" s="94"/>
      <c r="AI410" s="94"/>
      <c r="AJ410" s="94"/>
      <c r="AK410" s="94"/>
      <c r="AL410" s="94"/>
      <c r="AM410" s="94"/>
      <c r="AN410" s="94"/>
      <c r="AO410" s="94"/>
      <c r="AP410" s="94"/>
      <c r="AQ410" s="94"/>
      <c r="AR410" s="94"/>
      <c r="AS410" s="94"/>
      <c r="AT410" s="94"/>
      <c r="AU410" s="94"/>
      <c r="AV410" s="94"/>
    </row>
    <row r="411" spans="1:48" ht="12" customHeight="1" x14ac:dyDescent="0.25">
      <c r="A411" s="94"/>
      <c r="B411" s="94"/>
      <c r="C411" s="94"/>
      <c r="D411" s="94"/>
      <c r="E411" s="94"/>
      <c r="F411" s="94"/>
      <c r="G411" s="94"/>
      <c r="H411" s="94"/>
      <c r="I411" s="94"/>
      <c r="J411" s="94"/>
      <c r="K411" s="94"/>
      <c r="L411" s="94"/>
      <c r="M411" s="94"/>
      <c r="N411" s="94"/>
      <c r="O411" s="94"/>
      <c r="P411" s="94"/>
      <c r="Q411" s="94"/>
      <c r="R411" s="94"/>
      <c r="S411" s="94"/>
      <c r="T411" s="94"/>
      <c r="U411" s="94"/>
      <c r="V411" s="94"/>
      <c r="W411" s="94"/>
      <c r="X411" s="94"/>
      <c r="Y411" s="94"/>
      <c r="Z411" s="94"/>
      <c r="AA411" s="94"/>
      <c r="AB411" s="94"/>
      <c r="AC411" s="94"/>
      <c r="AD411" s="94"/>
      <c r="AE411" s="94"/>
      <c r="AF411" s="94"/>
      <c r="AG411" s="94"/>
      <c r="AH411" s="94"/>
      <c r="AI411" s="94"/>
      <c r="AJ411" s="94"/>
      <c r="AK411" s="94"/>
      <c r="AL411" s="94"/>
      <c r="AM411" s="94"/>
      <c r="AN411" s="94"/>
      <c r="AO411" s="94"/>
      <c r="AP411" s="94"/>
      <c r="AQ411" s="94"/>
      <c r="AR411" s="94"/>
      <c r="AS411" s="94"/>
      <c r="AT411" s="94"/>
      <c r="AU411" s="94"/>
      <c r="AV411" s="94"/>
    </row>
    <row r="412" spans="1:48" ht="12" customHeight="1" x14ac:dyDescent="0.25">
      <c r="A412" s="94"/>
      <c r="B412" s="94"/>
      <c r="C412" s="94"/>
      <c r="D412" s="94"/>
      <c r="E412" s="94"/>
      <c r="F412" s="94"/>
      <c r="G412" s="94"/>
      <c r="H412" s="94"/>
      <c r="I412" s="94"/>
      <c r="J412" s="94"/>
      <c r="K412" s="94"/>
      <c r="L412" s="94"/>
      <c r="M412" s="94"/>
      <c r="N412" s="94"/>
      <c r="O412" s="94"/>
      <c r="P412" s="94"/>
      <c r="Q412" s="94"/>
      <c r="R412" s="94"/>
      <c r="S412" s="94"/>
      <c r="T412" s="94"/>
      <c r="U412" s="94"/>
      <c r="V412" s="94"/>
      <c r="W412" s="94"/>
      <c r="X412" s="94"/>
      <c r="Y412" s="94"/>
      <c r="Z412" s="94"/>
      <c r="AA412" s="94"/>
      <c r="AB412" s="94"/>
      <c r="AC412" s="94"/>
      <c r="AD412" s="94"/>
      <c r="AE412" s="94"/>
      <c r="AF412" s="94"/>
      <c r="AG412" s="94"/>
      <c r="AH412" s="94"/>
      <c r="AI412" s="94"/>
      <c r="AJ412" s="94"/>
      <c r="AK412" s="94"/>
      <c r="AL412" s="94"/>
      <c r="AM412" s="94"/>
      <c r="AN412" s="94"/>
      <c r="AO412" s="94"/>
      <c r="AP412" s="94"/>
      <c r="AQ412" s="94"/>
      <c r="AR412" s="94"/>
      <c r="AS412" s="94"/>
      <c r="AT412" s="94"/>
      <c r="AU412" s="94"/>
      <c r="AV412" s="94"/>
    </row>
    <row r="413" spans="1:48" ht="12" customHeight="1" x14ac:dyDescent="0.25">
      <c r="A413" s="94"/>
      <c r="B413" s="94"/>
      <c r="C413" s="94"/>
      <c r="D413" s="94"/>
      <c r="E413" s="94"/>
      <c r="F413" s="94"/>
      <c r="G413" s="94"/>
      <c r="H413" s="94"/>
      <c r="I413" s="94"/>
      <c r="J413" s="94"/>
      <c r="K413" s="94"/>
      <c r="L413" s="94"/>
      <c r="M413" s="94"/>
      <c r="N413" s="94"/>
      <c r="O413" s="94"/>
      <c r="P413" s="94"/>
      <c r="Q413" s="94"/>
      <c r="R413" s="94"/>
      <c r="S413" s="94"/>
      <c r="T413" s="94"/>
      <c r="U413" s="94"/>
      <c r="V413" s="94"/>
      <c r="W413" s="94"/>
      <c r="X413" s="94"/>
      <c r="Y413" s="94"/>
      <c r="Z413" s="94"/>
      <c r="AA413" s="94"/>
      <c r="AB413" s="94"/>
      <c r="AC413" s="94"/>
      <c r="AD413" s="94"/>
      <c r="AE413" s="94"/>
      <c r="AF413" s="94"/>
      <c r="AG413" s="94"/>
      <c r="AH413" s="94"/>
      <c r="AI413" s="94"/>
      <c r="AJ413" s="94"/>
      <c r="AK413" s="94"/>
      <c r="AL413" s="94"/>
      <c r="AM413" s="94"/>
      <c r="AN413" s="94"/>
      <c r="AO413" s="94"/>
      <c r="AP413" s="94"/>
      <c r="AQ413" s="94"/>
      <c r="AR413" s="94"/>
      <c r="AS413" s="94"/>
      <c r="AT413" s="94"/>
      <c r="AU413" s="94"/>
      <c r="AV413" s="94"/>
    </row>
    <row r="414" spans="1:48" ht="12" customHeight="1" x14ac:dyDescent="0.25">
      <c r="A414" s="94"/>
      <c r="B414" s="94"/>
      <c r="C414" s="94"/>
      <c r="D414" s="94"/>
      <c r="E414" s="94"/>
      <c r="F414" s="94"/>
      <c r="G414" s="94"/>
      <c r="H414" s="94"/>
      <c r="I414" s="94"/>
      <c r="J414" s="94"/>
      <c r="K414" s="94"/>
      <c r="L414" s="94"/>
      <c r="M414" s="94"/>
      <c r="N414" s="94"/>
      <c r="O414" s="94"/>
      <c r="P414" s="94"/>
      <c r="Q414" s="94"/>
      <c r="R414" s="94"/>
      <c r="S414" s="94"/>
      <c r="T414" s="94"/>
      <c r="U414" s="94"/>
      <c r="V414" s="94"/>
      <c r="W414" s="94"/>
      <c r="X414" s="94"/>
      <c r="Y414" s="94"/>
      <c r="Z414" s="94"/>
      <c r="AA414" s="94"/>
      <c r="AB414" s="94"/>
      <c r="AC414" s="94"/>
      <c r="AD414" s="94"/>
      <c r="AE414" s="94"/>
      <c r="AF414" s="94"/>
      <c r="AG414" s="94"/>
      <c r="AH414" s="94"/>
      <c r="AI414" s="94"/>
      <c r="AJ414" s="94"/>
      <c r="AK414" s="94"/>
      <c r="AL414" s="94"/>
      <c r="AM414" s="94"/>
      <c r="AN414" s="94"/>
      <c r="AO414" s="94"/>
      <c r="AP414" s="94"/>
      <c r="AQ414" s="94"/>
      <c r="AR414" s="94"/>
      <c r="AS414" s="94"/>
      <c r="AT414" s="94"/>
      <c r="AU414" s="94"/>
      <c r="AV414" s="94"/>
    </row>
    <row r="415" spans="1:48" ht="12" customHeight="1" x14ac:dyDescent="0.25">
      <c r="A415" s="94"/>
      <c r="B415" s="94"/>
      <c r="C415" s="94"/>
      <c r="D415" s="94"/>
      <c r="E415" s="94"/>
      <c r="F415" s="94"/>
      <c r="G415" s="94"/>
      <c r="H415" s="94"/>
      <c r="I415" s="94"/>
      <c r="J415" s="94"/>
      <c r="K415" s="94"/>
      <c r="L415" s="94"/>
      <c r="M415" s="94"/>
      <c r="N415" s="94"/>
      <c r="O415" s="94"/>
      <c r="P415" s="94"/>
      <c r="Q415" s="94"/>
      <c r="R415" s="94"/>
      <c r="S415" s="94"/>
      <c r="T415" s="94"/>
      <c r="U415" s="94"/>
      <c r="V415" s="94"/>
      <c r="W415" s="94"/>
      <c r="X415" s="94"/>
      <c r="Y415" s="94"/>
      <c r="Z415" s="94"/>
      <c r="AA415" s="94"/>
      <c r="AB415" s="94"/>
      <c r="AC415" s="94"/>
      <c r="AD415" s="94"/>
      <c r="AE415" s="94"/>
      <c r="AF415" s="94"/>
      <c r="AG415" s="94"/>
      <c r="AH415" s="94"/>
      <c r="AI415" s="94"/>
      <c r="AJ415" s="94"/>
      <c r="AK415" s="94"/>
      <c r="AL415" s="94"/>
      <c r="AM415" s="94"/>
      <c r="AN415" s="94"/>
      <c r="AO415" s="94"/>
      <c r="AP415" s="94"/>
      <c r="AQ415" s="94"/>
      <c r="AR415" s="94"/>
      <c r="AS415" s="94"/>
      <c r="AT415" s="94"/>
      <c r="AU415" s="94"/>
      <c r="AV415" s="94"/>
    </row>
    <row r="416" spans="1:48" ht="12" customHeight="1" x14ac:dyDescent="0.25">
      <c r="A416" s="94"/>
      <c r="B416" s="94"/>
      <c r="C416" s="94"/>
      <c r="D416" s="94"/>
      <c r="E416" s="94"/>
      <c r="F416" s="94"/>
      <c r="G416" s="94"/>
      <c r="H416" s="94"/>
      <c r="I416" s="94"/>
      <c r="J416" s="94"/>
      <c r="K416" s="94"/>
      <c r="L416" s="94"/>
      <c r="M416" s="94"/>
      <c r="N416" s="94"/>
      <c r="O416" s="94"/>
      <c r="P416" s="94"/>
      <c r="Q416" s="94"/>
      <c r="R416" s="94"/>
      <c r="S416" s="94"/>
      <c r="T416" s="94"/>
      <c r="U416" s="94"/>
      <c r="V416" s="94"/>
      <c r="W416" s="94"/>
      <c r="X416" s="94"/>
      <c r="Y416" s="94"/>
      <c r="Z416" s="94"/>
      <c r="AA416" s="94"/>
      <c r="AB416" s="94"/>
      <c r="AC416" s="94"/>
      <c r="AD416" s="94"/>
      <c r="AE416" s="94"/>
      <c r="AF416" s="94"/>
      <c r="AG416" s="94"/>
      <c r="AH416" s="94"/>
      <c r="AI416" s="94"/>
      <c r="AJ416" s="94"/>
      <c r="AK416" s="94"/>
      <c r="AL416" s="94"/>
      <c r="AM416" s="94"/>
      <c r="AN416" s="94"/>
      <c r="AO416" s="94"/>
      <c r="AP416" s="94"/>
      <c r="AQ416" s="94"/>
      <c r="AR416" s="94"/>
      <c r="AS416" s="94"/>
      <c r="AT416" s="94"/>
      <c r="AU416" s="94"/>
      <c r="AV416" s="94"/>
    </row>
    <row r="417" spans="1:48" ht="12" customHeight="1" x14ac:dyDescent="0.25">
      <c r="A417" s="94"/>
      <c r="B417" s="94"/>
      <c r="C417" s="94"/>
      <c r="D417" s="94"/>
      <c r="E417" s="94"/>
      <c r="F417" s="94"/>
      <c r="G417" s="94"/>
      <c r="H417" s="94"/>
      <c r="I417" s="94"/>
      <c r="J417" s="94"/>
      <c r="K417" s="94"/>
      <c r="L417" s="94"/>
      <c r="M417" s="94"/>
      <c r="N417" s="94"/>
      <c r="O417" s="94"/>
      <c r="P417" s="94"/>
      <c r="Q417" s="94"/>
      <c r="R417" s="94"/>
      <c r="S417" s="94"/>
      <c r="T417" s="94"/>
      <c r="U417" s="94"/>
      <c r="V417" s="94"/>
      <c r="W417" s="94"/>
      <c r="X417" s="94"/>
      <c r="Y417" s="94"/>
      <c r="Z417" s="94"/>
      <c r="AA417" s="94"/>
      <c r="AB417" s="94"/>
      <c r="AC417" s="94"/>
      <c r="AD417" s="94"/>
      <c r="AE417" s="94"/>
      <c r="AF417" s="94"/>
      <c r="AG417" s="94"/>
      <c r="AH417" s="94"/>
      <c r="AI417" s="94"/>
      <c r="AJ417" s="94"/>
      <c r="AK417" s="94"/>
      <c r="AL417" s="94"/>
      <c r="AM417" s="94"/>
      <c r="AN417" s="94"/>
      <c r="AO417" s="94"/>
      <c r="AP417" s="94"/>
      <c r="AQ417" s="94"/>
      <c r="AR417" s="94"/>
      <c r="AS417" s="94"/>
      <c r="AT417" s="94"/>
      <c r="AU417" s="94"/>
      <c r="AV417" s="94"/>
    </row>
    <row r="418" spans="1:48" ht="12" customHeight="1" x14ac:dyDescent="0.25">
      <c r="A418" s="94"/>
      <c r="B418" s="94"/>
      <c r="C418" s="94"/>
      <c r="D418" s="94"/>
      <c r="E418" s="94"/>
      <c r="F418" s="94"/>
      <c r="G418" s="94"/>
      <c r="H418" s="94"/>
      <c r="I418" s="94"/>
      <c r="J418" s="94"/>
      <c r="K418" s="94"/>
      <c r="L418" s="94"/>
      <c r="M418" s="94"/>
      <c r="N418" s="94"/>
      <c r="O418" s="94"/>
      <c r="P418" s="94"/>
      <c r="Q418" s="94"/>
      <c r="R418" s="94"/>
      <c r="S418" s="94"/>
      <c r="T418" s="94"/>
      <c r="U418" s="94"/>
      <c r="V418" s="94"/>
      <c r="W418" s="94"/>
      <c r="X418" s="94"/>
      <c r="Y418" s="94"/>
      <c r="Z418" s="94"/>
      <c r="AA418" s="94"/>
      <c r="AB418" s="94"/>
      <c r="AC418" s="94"/>
      <c r="AD418" s="94"/>
      <c r="AE418" s="94"/>
      <c r="AF418" s="94"/>
      <c r="AG418" s="94"/>
      <c r="AH418" s="94"/>
      <c r="AI418" s="94"/>
      <c r="AJ418" s="94"/>
      <c r="AK418" s="94"/>
      <c r="AL418" s="94"/>
      <c r="AM418" s="94"/>
      <c r="AN418" s="94"/>
      <c r="AO418" s="94"/>
      <c r="AP418" s="94"/>
      <c r="AQ418" s="94"/>
      <c r="AR418" s="94"/>
      <c r="AS418" s="94"/>
      <c r="AT418" s="94"/>
      <c r="AU418" s="94"/>
      <c r="AV418" s="94"/>
    </row>
    <row r="419" spans="1:48" ht="12" customHeight="1" x14ac:dyDescent="0.25">
      <c r="A419" s="94"/>
      <c r="B419" s="94"/>
      <c r="C419" s="94"/>
      <c r="D419" s="94"/>
      <c r="E419" s="94"/>
      <c r="F419" s="94"/>
      <c r="G419" s="94"/>
      <c r="H419" s="94"/>
      <c r="I419" s="94"/>
      <c r="J419" s="94"/>
      <c r="K419" s="94"/>
      <c r="L419" s="94"/>
      <c r="M419" s="94"/>
      <c r="N419" s="94"/>
      <c r="O419" s="94"/>
      <c r="P419" s="94"/>
      <c r="Q419" s="94"/>
      <c r="R419" s="94"/>
      <c r="S419" s="94"/>
      <c r="T419" s="94"/>
      <c r="U419" s="94"/>
      <c r="V419" s="94"/>
      <c r="W419" s="94"/>
      <c r="X419" s="94"/>
      <c r="Y419" s="94"/>
      <c r="Z419" s="94"/>
      <c r="AA419" s="94"/>
      <c r="AB419" s="94"/>
      <c r="AC419" s="94"/>
      <c r="AD419" s="94"/>
      <c r="AE419" s="94"/>
      <c r="AF419" s="94"/>
      <c r="AG419" s="94"/>
      <c r="AH419" s="94"/>
      <c r="AI419" s="94"/>
      <c r="AJ419" s="94"/>
      <c r="AK419" s="94"/>
      <c r="AL419" s="94"/>
      <c r="AM419" s="94"/>
      <c r="AN419" s="94"/>
      <c r="AO419" s="94"/>
      <c r="AP419" s="94"/>
      <c r="AQ419" s="94"/>
      <c r="AR419" s="94"/>
      <c r="AS419" s="94"/>
      <c r="AT419" s="94"/>
      <c r="AU419" s="94"/>
      <c r="AV419" s="94"/>
    </row>
    <row r="420" spans="1:48" ht="12" customHeight="1" x14ac:dyDescent="0.25">
      <c r="A420" s="94"/>
      <c r="B420" s="94"/>
      <c r="C420" s="94"/>
      <c r="D420" s="94"/>
      <c r="E420" s="94"/>
      <c r="F420" s="94"/>
      <c r="G420" s="94"/>
      <c r="H420" s="94"/>
      <c r="I420" s="94"/>
      <c r="J420" s="94"/>
      <c r="K420" s="94"/>
      <c r="L420" s="94"/>
      <c r="M420" s="94"/>
      <c r="N420" s="94"/>
      <c r="O420" s="94"/>
      <c r="P420" s="94"/>
      <c r="Q420" s="94"/>
      <c r="R420" s="94"/>
      <c r="S420" s="94"/>
      <c r="T420" s="94"/>
      <c r="U420" s="94"/>
      <c r="V420" s="94"/>
      <c r="W420" s="94"/>
      <c r="X420" s="94"/>
      <c r="Y420" s="94"/>
      <c r="Z420" s="94"/>
      <c r="AA420" s="94"/>
      <c r="AB420" s="94"/>
      <c r="AC420" s="94"/>
      <c r="AD420" s="94"/>
      <c r="AE420" s="94"/>
      <c r="AF420" s="94"/>
      <c r="AG420" s="94"/>
      <c r="AH420" s="94"/>
      <c r="AI420" s="94"/>
      <c r="AJ420" s="94"/>
      <c r="AK420" s="94"/>
      <c r="AL420" s="94"/>
      <c r="AM420" s="94"/>
      <c r="AN420" s="94"/>
      <c r="AO420" s="94"/>
      <c r="AP420" s="94"/>
      <c r="AQ420" s="94"/>
      <c r="AR420" s="94"/>
      <c r="AS420" s="94"/>
      <c r="AT420" s="94"/>
      <c r="AU420" s="94"/>
      <c r="AV420" s="94"/>
    </row>
    <row r="421" spans="1:48" ht="12" customHeight="1" x14ac:dyDescent="0.25">
      <c r="A421" s="94"/>
      <c r="B421" s="94"/>
      <c r="C421" s="94"/>
      <c r="D421" s="94"/>
      <c r="E421" s="94"/>
      <c r="F421" s="94"/>
      <c r="G421" s="94"/>
      <c r="H421" s="94"/>
      <c r="I421" s="94"/>
      <c r="J421" s="94"/>
      <c r="K421" s="94"/>
      <c r="L421" s="94"/>
      <c r="M421" s="94"/>
      <c r="N421" s="94"/>
      <c r="O421" s="94"/>
      <c r="P421" s="94"/>
      <c r="Q421" s="94"/>
      <c r="R421" s="94"/>
      <c r="S421" s="94"/>
      <c r="T421" s="94"/>
      <c r="U421" s="94"/>
      <c r="V421" s="94"/>
      <c r="W421" s="94"/>
      <c r="X421" s="94"/>
      <c r="Y421" s="94"/>
      <c r="Z421" s="94"/>
      <c r="AA421" s="94"/>
      <c r="AB421" s="94"/>
      <c r="AC421" s="94"/>
      <c r="AD421" s="94"/>
      <c r="AE421" s="94"/>
      <c r="AF421" s="94"/>
      <c r="AG421" s="94"/>
      <c r="AH421" s="94"/>
      <c r="AI421" s="94"/>
      <c r="AJ421" s="94"/>
      <c r="AK421" s="94"/>
      <c r="AL421" s="94"/>
      <c r="AM421" s="94"/>
      <c r="AN421" s="94"/>
      <c r="AO421" s="94"/>
      <c r="AP421" s="94"/>
      <c r="AQ421" s="94"/>
      <c r="AR421" s="94"/>
      <c r="AS421" s="94"/>
      <c r="AT421" s="94"/>
      <c r="AU421" s="94"/>
      <c r="AV421" s="94"/>
    </row>
    <row r="422" spans="1:48" ht="12" customHeight="1" x14ac:dyDescent="0.25">
      <c r="A422" s="94"/>
      <c r="B422" s="94"/>
      <c r="C422" s="94"/>
      <c r="D422" s="94"/>
      <c r="E422" s="94"/>
      <c r="F422" s="94"/>
      <c r="G422" s="94"/>
      <c r="H422" s="94"/>
      <c r="I422" s="94"/>
      <c r="J422" s="94"/>
      <c r="K422" s="94"/>
      <c r="L422" s="94"/>
      <c r="M422" s="94"/>
      <c r="N422" s="94"/>
      <c r="O422" s="94"/>
      <c r="P422" s="94"/>
      <c r="Q422" s="94"/>
      <c r="R422" s="94"/>
      <c r="S422" s="94"/>
      <c r="T422" s="94"/>
      <c r="U422" s="94"/>
      <c r="V422" s="94"/>
      <c r="W422" s="94"/>
      <c r="X422" s="94"/>
      <c r="Y422" s="94"/>
      <c r="Z422" s="94"/>
      <c r="AA422" s="94"/>
      <c r="AB422" s="94"/>
      <c r="AC422" s="94"/>
      <c r="AD422" s="94"/>
      <c r="AE422" s="94"/>
      <c r="AF422" s="94"/>
      <c r="AG422" s="94"/>
      <c r="AH422" s="94"/>
      <c r="AI422" s="94"/>
      <c r="AJ422" s="94"/>
      <c r="AK422" s="94"/>
      <c r="AL422" s="94"/>
      <c r="AM422" s="94"/>
      <c r="AN422" s="94"/>
      <c r="AO422" s="94"/>
      <c r="AP422" s="94"/>
      <c r="AQ422" s="94"/>
      <c r="AR422" s="94"/>
      <c r="AS422" s="94"/>
      <c r="AT422" s="94"/>
      <c r="AU422" s="94"/>
      <c r="AV422" s="94"/>
    </row>
    <row r="423" spans="1:48" ht="12" customHeight="1" x14ac:dyDescent="0.25">
      <c r="A423" s="94"/>
      <c r="B423" s="94"/>
      <c r="C423" s="94"/>
      <c r="D423" s="94"/>
      <c r="E423" s="94"/>
      <c r="F423" s="94"/>
      <c r="G423" s="94"/>
      <c r="H423" s="94"/>
      <c r="I423" s="94"/>
      <c r="J423" s="94"/>
      <c r="K423" s="94"/>
      <c r="L423" s="94"/>
      <c r="M423" s="94"/>
      <c r="N423" s="94"/>
      <c r="O423" s="94"/>
      <c r="P423" s="94"/>
      <c r="Q423" s="94"/>
      <c r="R423" s="94"/>
      <c r="S423" s="94"/>
      <c r="T423" s="94"/>
      <c r="U423" s="94"/>
      <c r="V423" s="94"/>
      <c r="W423" s="94"/>
      <c r="X423" s="94"/>
      <c r="Y423" s="94"/>
      <c r="Z423" s="94"/>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row>
    <row r="424" spans="1:48" ht="12" customHeight="1" x14ac:dyDescent="0.25">
      <c r="A424" s="94"/>
      <c r="B424" s="94"/>
      <c r="C424" s="94"/>
      <c r="D424" s="94"/>
      <c r="E424" s="94"/>
      <c r="F424" s="94"/>
      <c r="G424" s="94"/>
      <c r="H424" s="94"/>
      <c r="I424" s="94"/>
      <c r="J424" s="94"/>
      <c r="K424" s="94"/>
      <c r="L424" s="94"/>
      <c r="M424" s="94"/>
      <c r="N424" s="94"/>
      <c r="O424" s="94"/>
      <c r="P424" s="94"/>
      <c r="Q424" s="94"/>
      <c r="R424" s="94"/>
      <c r="S424" s="94"/>
      <c r="T424" s="94"/>
      <c r="U424" s="94"/>
      <c r="V424" s="94"/>
      <c r="W424" s="94"/>
      <c r="X424" s="94"/>
      <c r="Y424" s="94"/>
      <c r="Z424" s="94"/>
      <c r="AA424" s="94"/>
      <c r="AB424" s="94"/>
      <c r="AC424" s="94"/>
      <c r="AD424" s="94"/>
      <c r="AE424" s="94"/>
      <c r="AF424" s="94"/>
      <c r="AG424" s="94"/>
      <c r="AH424" s="94"/>
      <c r="AI424" s="94"/>
      <c r="AJ424" s="94"/>
      <c r="AK424" s="94"/>
      <c r="AL424" s="94"/>
      <c r="AM424" s="94"/>
      <c r="AN424" s="94"/>
      <c r="AO424" s="94"/>
      <c r="AP424" s="94"/>
      <c r="AQ424" s="94"/>
      <c r="AR424" s="94"/>
      <c r="AS424" s="94"/>
      <c r="AT424" s="94"/>
      <c r="AU424" s="94"/>
      <c r="AV424" s="94"/>
    </row>
    <row r="425" spans="1:48" ht="12" customHeight="1" x14ac:dyDescent="0.25">
      <c r="A425" s="94"/>
      <c r="B425" s="94"/>
      <c r="C425" s="94"/>
      <c r="D425" s="94"/>
      <c r="E425" s="94"/>
      <c r="F425" s="94"/>
      <c r="G425" s="94"/>
      <c r="H425" s="94"/>
      <c r="I425" s="94"/>
      <c r="J425" s="94"/>
      <c r="K425" s="94"/>
      <c r="L425" s="94"/>
      <c r="M425" s="94"/>
      <c r="N425" s="94"/>
      <c r="O425" s="94"/>
      <c r="P425" s="94"/>
      <c r="Q425" s="94"/>
      <c r="R425" s="94"/>
      <c r="S425" s="94"/>
      <c r="T425" s="94"/>
      <c r="U425" s="94"/>
      <c r="V425" s="94"/>
      <c r="W425" s="94"/>
      <c r="X425" s="94"/>
      <c r="Y425" s="94"/>
      <c r="Z425" s="94"/>
      <c r="AA425" s="94"/>
      <c r="AB425" s="94"/>
      <c r="AC425" s="94"/>
      <c r="AD425" s="94"/>
      <c r="AE425" s="94"/>
      <c r="AF425" s="94"/>
      <c r="AG425" s="94"/>
      <c r="AH425" s="94"/>
      <c r="AI425" s="94"/>
      <c r="AJ425" s="94"/>
      <c r="AK425" s="94"/>
      <c r="AL425" s="94"/>
      <c r="AM425" s="94"/>
      <c r="AN425" s="94"/>
      <c r="AO425" s="94"/>
      <c r="AP425" s="94"/>
      <c r="AQ425" s="94"/>
      <c r="AR425" s="94"/>
      <c r="AS425" s="94"/>
      <c r="AT425" s="94"/>
      <c r="AU425" s="94"/>
      <c r="AV425" s="94"/>
    </row>
    <row r="426" spans="1:48" ht="12" customHeight="1" x14ac:dyDescent="0.25">
      <c r="A426" s="94"/>
      <c r="B426" s="94"/>
      <c r="C426" s="94"/>
      <c r="D426" s="94"/>
      <c r="E426" s="94"/>
      <c r="F426" s="94"/>
      <c r="G426" s="94"/>
      <c r="H426" s="94"/>
      <c r="I426" s="94"/>
      <c r="J426" s="94"/>
      <c r="K426" s="94"/>
      <c r="L426" s="94"/>
      <c r="M426" s="94"/>
      <c r="N426" s="94"/>
      <c r="O426" s="94"/>
      <c r="P426" s="94"/>
      <c r="Q426" s="94"/>
      <c r="R426" s="94"/>
      <c r="S426" s="94"/>
      <c r="T426" s="94"/>
      <c r="U426" s="94"/>
      <c r="V426" s="94"/>
      <c r="W426" s="94"/>
      <c r="X426" s="94"/>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row>
    <row r="427" spans="1:48" ht="12" customHeight="1" x14ac:dyDescent="0.25">
      <c r="A427" s="94"/>
      <c r="B427" s="94"/>
      <c r="C427" s="94"/>
      <c r="D427" s="94"/>
      <c r="E427" s="94"/>
      <c r="F427" s="94"/>
      <c r="G427" s="94"/>
      <c r="H427" s="94"/>
      <c r="I427" s="94"/>
      <c r="J427" s="94"/>
      <c r="K427" s="94"/>
      <c r="L427" s="94"/>
      <c r="M427" s="94"/>
      <c r="N427" s="94"/>
      <c r="O427" s="94"/>
      <c r="P427" s="94"/>
      <c r="Q427" s="94"/>
      <c r="R427" s="94"/>
      <c r="S427" s="94"/>
      <c r="T427" s="94"/>
      <c r="U427" s="94"/>
      <c r="V427" s="94"/>
      <c r="W427" s="94"/>
      <c r="X427" s="94"/>
      <c r="Y427" s="94"/>
      <c r="Z427" s="94"/>
      <c r="AA427" s="94"/>
      <c r="AB427" s="94"/>
      <c r="AC427" s="94"/>
      <c r="AD427" s="94"/>
      <c r="AE427" s="94"/>
      <c r="AF427" s="94"/>
      <c r="AG427" s="94"/>
      <c r="AH427" s="94"/>
      <c r="AI427" s="94"/>
      <c r="AJ427" s="94"/>
      <c r="AK427" s="94"/>
      <c r="AL427" s="94"/>
      <c r="AM427" s="94"/>
      <c r="AN427" s="94"/>
      <c r="AO427" s="94"/>
      <c r="AP427" s="94"/>
      <c r="AQ427" s="94"/>
      <c r="AR427" s="94"/>
      <c r="AS427" s="94"/>
      <c r="AT427" s="94"/>
      <c r="AU427" s="94"/>
      <c r="AV427" s="94"/>
    </row>
    <row r="428" spans="1:48" ht="12" customHeight="1" x14ac:dyDescent="0.25">
      <c r="A428" s="94"/>
      <c r="B428" s="94"/>
      <c r="C428" s="94"/>
      <c r="D428" s="94"/>
      <c r="E428" s="94"/>
      <c r="F428" s="94"/>
      <c r="G428" s="94"/>
      <c r="H428" s="94"/>
      <c r="I428" s="94"/>
      <c r="J428" s="94"/>
      <c r="K428" s="94"/>
      <c r="L428" s="94"/>
      <c r="M428" s="94"/>
      <c r="N428" s="94"/>
      <c r="O428" s="94"/>
      <c r="P428" s="94"/>
      <c r="Q428" s="94"/>
      <c r="R428" s="94"/>
      <c r="S428" s="94"/>
      <c r="T428" s="94"/>
      <c r="U428" s="94"/>
      <c r="V428" s="94"/>
      <c r="W428" s="94"/>
      <c r="X428" s="94"/>
      <c r="Y428" s="94"/>
      <c r="Z428" s="94"/>
      <c r="AA428" s="94"/>
      <c r="AB428" s="94"/>
      <c r="AC428" s="94"/>
      <c r="AD428" s="94"/>
      <c r="AE428" s="94"/>
      <c r="AF428" s="94"/>
      <c r="AG428" s="94"/>
      <c r="AH428" s="94"/>
      <c r="AI428" s="94"/>
      <c r="AJ428" s="94"/>
      <c r="AK428" s="94"/>
      <c r="AL428" s="94"/>
      <c r="AM428" s="94"/>
      <c r="AN428" s="94"/>
      <c r="AO428" s="94"/>
      <c r="AP428" s="94"/>
      <c r="AQ428" s="94"/>
      <c r="AR428" s="94"/>
      <c r="AS428" s="94"/>
      <c r="AT428" s="94"/>
      <c r="AU428" s="94"/>
      <c r="AV428" s="94"/>
    </row>
    <row r="429" spans="1:48" ht="12" customHeight="1" x14ac:dyDescent="0.25">
      <c r="A429" s="94"/>
      <c r="B429" s="94"/>
      <c r="C429" s="94"/>
      <c r="D429" s="94"/>
      <c r="E429" s="94"/>
      <c r="F429" s="94"/>
      <c r="G429" s="94"/>
      <c r="H429" s="94"/>
      <c r="I429" s="94"/>
      <c r="J429" s="94"/>
      <c r="K429" s="94"/>
      <c r="L429" s="94"/>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row>
    <row r="430" spans="1:48" ht="12" customHeight="1" x14ac:dyDescent="0.25">
      <c r="A430" s="94"/>
      <c r="B430" s="94"/>
      <c r="C430" s="94"/>
      <c r="D430" s="94"/>
      <c r="E430" s="94"/>
      <c r="F430" s="94"/>
      <c r="G430" s="94"/>
      <c r="H430" s="94"/>
      <c r="I430" s="94"/>
      <c r="J430" s="94"/>
      <c r="K430" s="94"/>
      <c r="L430" s="94"/>
      <c r="M430" s="94"/>
      <c r="N430" s="94"/>
      <c r="O430" s="94"/>
      <c r="P430" s="94"/>
      <c r="Q430" s="94"/>
      <c r="R430" s="94"/>
      <c r="S430" s="94"/>
      <c r="T430" s="94"/>
      <c r="U430" s="94"/>
      <c r="V430" s="94"/>
      <c r="W430" s="94"/>
      <c r="X430" s="94"/>
      <c r="Y430" s="94"/>
      <c r="Z430" s="94"/>
      <c r="AA430" s="94"/>
      <c r="AB430" s="94"/>
      <c r="AC430" s="94"/>
      <c r="AD430" s="94"/>
      <c r="AE430" s="94"/>
      <c r="AF430" s="94"/>
      <c r="AG430" s="94"/>
      <c r="AH430" s="94"/>
      <c r="AI430" s="94"/>
      <c r="AJ430" s="94"/>
      <c r="AK430" s="94"/>
      <c r="AL430" s="94"/>
      <c r="AM430" s="94"/>
      <c r="AN430" s="94"/>
      <c r="AO430" s="94"/>
      <c r="AP430" s="94"/>
      <c r="AQ430" s="94"/>
      <c r="AR430" s="94"/>
      <c r="AS430" s="94"/>
      <c r="AT430" s="94"/>
      <c r="AU430" s="94"/>
      <c r="AV430" s="94"/>
    </row>
    <row r="431" spans="1:48" ht="12" customHeight="1" x14ac:dyDescent="0.25">
      <c r="A431" s="94"/>
      <c r="B431" s="94"/>
      <c r="C431" s="94"/>
      <c r="D431" s="94"/>
      <c r="E431" s="94"/>
      <c r="F431" s="94"/>
      <c r="G431" s="94"/>
      <c r="H431" s="94"/>
      <c r="I431" s="94"/>
      <c r="J431" s="94"/>
      <c r="K431" s="94"/>
      <c r="L431" s="94"/>
      <c r="M431" s="94"/>
      <c r="N431" s="94"/>
      <c r="O431" s="94"/>
      <c r="P431" s="94"/>
      <c r="Q431" s="94"/>
      <c r="R431" s="94"/>
      <c r="S431" s="94"/>
      <c r="T431" s="94"/>
      <c r="U431" s="94"/>
      <c r="V431" s="94"/>
      <c r="W431" s="94"/>
      <c r="X431" s="94"/>
      <c r="Y431" s="94"/>
      <c r="Z431" s="94"/>
      <c r="AA431" s="94"/>
      <c r="AB431" s="94"/>
      <c r="AC431" s="94"/>
      <c r="AD431" s="94"/>
      <c r="AE431" s="94"/>
      <c r="AF431" s="94"/>
      <c r="AG431" s="94"/>
      <c r="AH431" s="94"/>
      <c r="AI431" s="94"/>
      <c r="AJ431" s="94"/>
      <c r="AK431" s="94"/>
      <c r="AL431" s="94"/>
      <c r="AM431" s="94"/>
      <c r="AN431" s="94"/>
      <c r="AO431" s="94"/>
      <c r="AP431" s="94"/>
      <c r="AQ431" s="94"/>
      <c r="AR431" s="94"/>
      <c r="AS431" s="94"/>
      <c r="AT431" s="94"/>
      <c r="AU431" s="94"/>
      <c r="AV431" s="94"/>
    </row>
    <row r="432" spans="1:48" ht="12" customHeight="1" x14ac:dyDescent="0.25">
      <c r="A432" s="94"/>
      <c r="B432" s="94"/>
      <c r="C432" s="94"/>
      <c r="D432" s="94"/>
      <c r="E432" s="94"/>
      <c r="F432" s="94"/>
      <c r="G432" s="94"/>
      <c r="H432" s="94"/>
      <c r="I432" s="94"/>
      <c r="J432" s="94"/>
      <c r="K432" s="94"/>
      <c r="L432" s="94"/>
      <c r="M432" s="94"/>
      <c r="N432" s="94"/>
      <c r="O432" s="94"/>
      <c r="P432" s="94"/>
      <c r="Q432" s="94"/>
      <c r="R432" s="94"/>
      <c r="S432" s="94"/>
      <c r="T432" s="94"/>
      <c r="U432" s="94"/>
      <c r="V432" s="94"/>
      <c r="W432" s="94"/>
      <c r="X432" s="94"/>
      <c r="Y432" s="94"/>
      <c r="Z432" s="94"/>
      <c r="AA432" s="94"/>
      <c r="AB432" s="94"/>
      <c r="AC432" s="94"/>
      <c r="AD432" s="94"/>
      <c r="AE432" s="94"/>
      <c r="AF432" s="94"/>
      <c r="AG432" s="94"/>
      <c r="AH432" s="94"/>
      <c r="AI432" s="94"/>
      <c r="AJ432" s="94"/>
      <c r="AK432" s="94"/>
      <c r="AL432" s="94"/>
      <c r="AM432" s="94"/>
      <c r="AN432" s="94"/>
      <c r="AO432" s="94"/>
      <c r="AP432" s="94"/>
      <c r="AQ432" s="94"/>
      <c r="AR432" s="94"/>
      <c r="AS432" s="94"/>
      <c r="AT432" s="94"/>
      <c r="AU432" s="94"/>
      <c r="AV432" s="94"/>
    </row>
    <row r="433" spans="1:48" ht="12" customHeight="1" x14ac:dyDescent="0.25">
      <c r="A433" s="94"/>
      <c r="B433" s="94"/>
      <c r="C433" s="94"/>
      <c r="D433" s="94"/>
      <c r="E433" s="94"/>
      <c r="F433" s="94"/>
      <c r="G433" s="94"/>
      <c r="H433" s="94"/>
      <c r="I433" s="94"/>
      <c r="J433" s="94"/>
      <c r="K433" s="94"/>
      <c r="L433" s="94"/>
      <c r="M433" s="94"/>
      <c r="N433" s="94"/>
      <c r="O433" s="94"/>
      <c r="P433" s="94"/>
      <c r="Q433" s="94"/>
      <c r="R433" s="94"/>
      <c r="S433" s="94"/>
      <c r="T433" s="94"/>
      <c r="U433" s="94"/>
      <c r="V433" s="94"/>
      <c r="W433" s="94"/>
      <c r="X433" s="94"/>
      <c r="Y433" s="94"/>
      <c r="Z433" s="94"/>
      <c r="AA433" s="94"/>
      <c r="AB433" s="94"/>
      <c r="AC433" s="94"/>
      <c r="AD433" s="94"/>
      <c r="AE433" s="94"/>
      <c r="AF433" s="94"/>
      <c r="AG433" s="94"/>
      <c r="AH433" s="94"/>
      <c r="AI433" s="94"/>
      <c r="AJ433" s="94"/>
      <c r="AK433" s="94"/>
      <c r="AL433" s="94"/>
      <c r="AM433" s="94"/>
      <c r="AN433" s="94"/>
      <c r="AO433" s="94"/>
      <c r="AP433" s="94"/>
      <c r="AQ433" s="94"/>
      <c r="AR433" s="94"/>
      <c r="AS433" s="94"/>
      <c r="AT433" s="94"/>
      <c r="AU433" s="94"/>
      <c r="AV433" s="94"/>
    </row>
    <row r="434" spans="1:48" ht="12" customHeight="1" x14ac:dyDescent="0.25">
      <c r="A434" s="94"/>
      <c r="B434" s="94"/>
      <c r="C434" s="94"/>
      <c r="D434" s="94"/>
      <c r="E434" s="94"/>
      <c r="F434" s="94"/>
      <c r="G434" s="94"/>
      <c r="H434" s="94"/>
      <c r="I434" s="94"/>
      <c r="J434" s="94"/>
      <c r="K434" s="94"/>
      <c r="L434" s="94"/>
      <c r="M434" s="94"/>
      <c r="N434" s="94"/>
      <c r="O434" s="94"/>
      <c r="P434" s="94"/>
      <c r="Q434" s="94"/>
      <c r="R434" s="94"/>
      <c r="S434" s="94"/>
      <c r="T434" s="94"/>
      <c r="U434" s="94"/>
      <c r="V434" s="94"/>
      <c r="W434" s="94"/>
      <c r="X434" s="94"/>
      <c r="Y434" s="94"/>
      <c r="Z434" s="94"/>
      <c r="AA434" s="94"/>
      <c r="AB434" s="94"/>
      <c r="AC434" s="94"/>
      <c r="AD434" s="94"/>
      <c r="AE434" s="94"/>
      <c r="AF434" s="94"/>
      <c r="AG434" s="94"/>
      <c r="AH434" s="94"/>
      <c r="AI434" s="94"/>
      <c r="AJ434" s="94"/>
      <c r="AK434" s="94"/>
      <c r="AL434" s="94"/>
      <c r="AM434" s="94"/>
      <c r="AN434" s="94"/>
      <c r="AO434" s="94"/>
      <c r="AP434" s="94"/>
      <c r="AQ434" s="94"/>
      <c r="AR434" s="94"/>
      <c r="AS434" s="94"/>
      <c r="AT434" s="94"/>
      <c r="AU434" s="94"/>
      <c r="AV434" s="94"/>
    </row>
    <row r="435" spans="1:48" ht="12" customHeight="1" x14ac:dyDescent="0.25">
      <c r="A435" s="94"/>
      <c r="B435" s="94"/>
      <c r="C435" s="94"/>
      <c r="D435" s="94"/>
      <c r="E435" s="94"/>
      <c r="F435" s="94"/>
      <c r="G435" s="94"/>
      <c r="H435" s="94"/>
      <c r="I435" s="94"/>
      <c r="J435" s="94"/>
      <c r="K435" s="94"/>
      <c r="L435" s="94"/>
      <c r="M435" s="94"/>
      <c r="N435" s="94"/>
      <c r="O435" s="94"/>
      <c r="P435" s="94"/>
      <c r="Q435" s="94"/>
      <c r="R435" s="94"/>
      <c r="S435" s="94"/>
      <c r="T435" s="94"/>
      <c r="U435" s="94"/>
      <c r="V435" s="94"/>
      <c r="W435" s="94"/>
      <c r="X435" s="94"/>
      <c r="Y435" s="94"/>
      <c r="Z435" s="94"/>
      <c r="AA435" s="94"/>
      <c r="AB435" s="94"/>
      <c r="AC435" s="94"/>
      <c r="AD435" s="94"/>
      <c r="AE435" s="94"/>
      <c r="AF435" s="94"/>
      <c r="AG435" s="94"/>
      <c r="AH435" s="94"/>
      <c r="AI435" s="94"/>
      <c r="AJ435" s="94"/>
      <c r="AK435" s="94"/>
      <c r="AL435" s="94"/>
      <c r="AM435" s="94"/>
      <c r="AN435" s="94"/>
      <c r="AO435" s="94"/>
      <c r="AP435" s="94"/>
      <c r="AQ435" s="94"/>
      <c r="AR435" s="94"/>
      <c r="AS435" s="94"/>
      <c r="AT435" s="94"/>
      <c r="AU435" s="94"/>
      <c r="AV435" s="94"/>
    </row>
    <row r="436" spans="1:48" ht="12" customHeight="1" x14ac:dyDescent="0.25">
      <c r="A436" s="94"/>
      <c r="B436" s="94"/>
      <c r="C436" s="94"/>
      <c r="D436" s="94"/>
      <c r="E436" s="94"/>
      <c r="F436" s="94"/>
      <c r="G436" s="94"/>
      <c r="H436" s="94"/>
      <c r="I436" s="94"/>
      <c r="J436" s="94"/>
      <c r="K436" s="94"/>
      <c r="L436" s="94"/>
      <c r="M436" s="94"/>
      <c r="N436" s="94"/>
      <c r="O436" s="94"/>
      <c r="P436" s="94"/>
      <c r="Q436" s="94"/>
      <c r="R436" s="94"/>
      <c r="S436" s="94"/>
      <c r="T436" s="94"/>
      <c r="U436" s="94"/>
      <c r="V436" s="94"/>
      <c r="W436" s="94"/>
      <c r="X436" s="94"/>
      <c r="Y436" s="94"/>
      <c r="Z436" s="94"/>
      <c r="AA436" s="94"/>
      <c r="AB436" s="94"/>
      <c r="AC436" s="94"/>
      <c r="AD436" s="94"/>
      <c r="AE436" s="94"/>
      <c r="AF436" s="94"/>
      <c r="AG436" s="94"/>
      <c r="AH436" s="94"/>
      <c r="AI436" s="94"/>
      <c r="AJ436" s="94"/>
      <c r="AK436" s="94"/>
      <c r="AL436" s="94"/>
      <c r="AM436" s="94"/>
      <c r="AN436" s="94"/>
      <c r="AO436" s="94"/>
      <c r="AP436" s="94"/>
      <c r="AQ436" s="94"/>
      <c r="AR436" s="94"/>
      <c r="AS436" s="94"/>
      <c r="AT436" s="94"/>
      <c r="AU436" s="94"/>
      <c r="AV436" s="94"/>
    </row>
    <row r="437" spans="1:48" ht="12" customHeight="1" x14ac:dyDescent="0.25">
      <c r="A437" s="94"/>
      <c r="B437" s="94"/>
      <c r="C437" s="94"/>
      <c r="D437" s="94"/>
      <c r="E437" s="94"/>
      <c r="F437" s="94"/>
      <c r="G437" s="94"/>
      <c r="H437" s="94"/>
      <c r="I437" s="94"/>
      <c r="J437" s="94"/>
      <c r="K437" s="94"/>
      <c r="L437" s="94"/>
      <c r="M437" s="94"/>
      <c r="N437" s="94"/>
      <c r="O437" s="94"/>
      <c r="P437" s="94"/>
      <c r="Q437" s="94"/>
      <c r="R437" s="94"/>
      <c r="S437" s="94"/>
      <c r="T437" s="94"/>
      <c r="U437" s="94"/>
      <c r="V437" s="94"/>
      <c r="W437" s="94"/>
      <c r="X437" s="94"/>
      <c r="Y437" s="94"/>
      <c r="Z437" s="94"/>
      <c r="AA437" s="94"/>
      <c r="AB437" s="94"/>
      <c r="AC437" s="94"/>
      <c r="AD437" s="94"/>
      <c r="AE437" s="94"/>
      <c r="AF437" s="94"/>
      <c r="AG437" s="94"/>
      <c r="AH437" s="94"/>
      <c r="AI437" s="94"/>
      <c r="AJ437" s="94"/>
      <c r="AK437" s="94"/>
      <c r="AL437" s="94"/>
      <c r="AM437" s="94"/>
      <c r="AN437" s="94"/>
      <c r="AO437" s="94"/>
      <c r="AP437" s="94"/>
      <c r="AQ437" s="94"/>
      <c r="AR437" s="94"/>
      <c r="AS437" s="94"/>
      <c r="AT437" s="94"/>
      <c r="AU437" s="94"/>
      <c r="AV437" s="94"/>
    </row>
    <row r="438" spans="1:48" ht="12" customHeight="1" x14ac:dyDescent="0.25">
      <c r="A438" s="94"/>
      <c r="B438" s="94"/>
      <c r="C438" s="94"/>
      <c r="D438" s="94"/>
      <c r="E438" s="94"/>
      <c r="F438" s="94"/>
      <c r="G438" s="94"/>
      <c r="H438" s="94"/>
      <c r="I438" s="94"/>
      <c r="J438" s="94"/>
      <c r="K438" s="94"/>
      <c r="L438" s="94"/>
      <c r="M438" s="94"/>
      <c r="N438" s="94"/>
      <c r="O438" s="94"/>
      <c r="P438" s="94"/>
      <c r="Q438" s="94"/>
      <c r="R438" s="94"/>
      <c r="S438" s="94"/>
      <c r="T438" s="94"/>
      <c r="U438" s="94"/>
      <c r="V438" s="94"/>
      <c r="W438" s="94"/>
      <c r="X438" s="94"/>
      <c r="Y438" s="94"/>
      <c r="Z438" s="94"/>
      <c r="AA438" s="94"/>
      <c r="AB438" s="94"/>
      <c r="AC438" s="94"/>
      <c r="AD438" s="94"/>
      <c r="AE438" s="94"/>
      <c r="AF438" s="94"/>
      <c r="AG438" s="94"/>
      <c r="AH438" s="94"/>
      <c r="AI438" s="94"/>
      <c r="AJ438" s="94"/>
      <c r="AK438" s="94"/>
      <c r="AL438" s="94"/>
      <c r="AM438" s="94"/>
      <c r="AN438" s="94"/>
      <c r="AO438" s="94"/>
      <c r="AP438" s="94"/>
      <c r="AQ438" s="94"/>
      <c r="AR438" s="94"/>
      <c r="AS438" s="94"/>
      <c r="AT438" s="94"/>
      <c r="AU438" s="94"/>
      <c r="AV438" s="94"/>
    </row>
    <row r="439" spans="1:48" ht="12" customHeight="1" x14ac:dyDescent="0.25">
      <c r="A439" s="94"/>
      <c r="B439" s="94"/>
      <c r="C439" s="94"/>
      <c r="D439" s="94"/>
      <c r="E439" s="94"/>
      <c r="F439" s="94"/>
      <c r="G439" s="94"/>
      <c r="H439" s="94"/>
      <c r="I439" s="94"/>
      <c r="J439" s="94"/>
      <c r="K439" s="94"/>
      <c r="L439" s="94"/>
      <c r="M439" s="94"/>
      <c r="N439" s="94"/>
      <c r="O439" s="94"/>
      <c r="P439" s="94"/>
      <c r="Q439" s="94"/>
      <c r="R439" s="94"/>
      <c r="S439" s="94"/>
      <c r="T439" s="94"/>
      <c r="U439" s="94"/>
      <c r="V439" s="94"/>
      <c r="W439" s="94"/>
      <c r="X439" s="94"/>
      <c r="Y439" s="94"/>
      <c r="Z439" s="94"/>
      <c r="AA439" s="94"/>
      <c r="AB439" s="94"/>
      <c r="AC439" s="94"/>
      <c r="AD439" s="94"/>
      <c r="AE439" s="94"/>
      <c r="AF439" s="94"/>
      <c r="AG439" s="94"/>
      <c r="AH439" s="94"/>
      <c r="AI439" s="94"/>
      <c r="AJ439" s="94"/>
      <c r="AK439" s="94"/>
      <c r="AL439" s="94"/>
      <c r="AM439" s="94"/>
      <c r="AN439" s="94"/>
      <c r="AO439" s="94"/>
      <c r="AP439" s="94"/>
      <c r="AQ439" s="94"/>
      <c r="AR439" s="94"/>
      <c r="AS439" s="94"/>
      <c r="AT439" s="94"/>
      <c r="AU439" s="94"/>
      <c r="AV439" s="94"/>
    </row>
    <row r="440" spans="1:48" ht="12" customHeight="1" x14ac:dyDescent="0.25">
      <c r="A440" s="94"/>
      <c r="B440" s="94"/>
      <c r="C440" s="94"/>
      <c r="D440" s="94"/>
      <c r="E440" s="94"/>
      <c r="F440" s="94"/>
      <c r="G440" s="94"/>
      <c r="H440" s="94"/>
      <c r="I440" s="94"/>
      <c r="J440" s="94"/>
      <c r="K440" s="94"/>
      <c r="L440" s="94"/>
      <c r="M440" s="94"/>
      <c r="N440" s="94"/>
      <c r="O440" s="94"/>
      <c r="P440" s="94"/>
      <c r="Q440" s="94"/>
      <c r="R440" s="94"/>
      <c r="S440" s="94"/>
      <c r="T440" s="94"/>
      <c r="U440" s="94"/>
      <c r="V440" s="94"/>
      <c r="W440" s="94"/>
      <c r="X440" s="94"/>
      <c r="Y440" s="94"/>
      <c r="Z440" s="94"/>
      <c r="AA440" s="94"/>
      <c r="AB440" s="94"/>
      <c r="AC440" s="94"/>
      <c r="AD440" s="94"/>
      <c r="AE440" s="94"/>
      <c r="AF440" s="94"/>
      <c r="AG440" s="94"/>
      <c r="AH440" s="94"/>
      <c r="AI440" s="94"/>
      <c r="AJ440" s="94"/>
      <c r="AK440" s="94"/>
      <c r="AL440" s="94"/>
      <c r="AM440" s="94"/>
      <c r="AN440" s="94"/>
      <c r="AO440" s="94"/>
      <c r="AP440" s="94"/>
      <c r="AQ440" s="94"/>
      <c r="AR440" s="94"/>
      <c r="AS440" s="94"/>
      <c r="AT440" s="94"/>
      <c r="AU440" s="94"/>
      <c r="AV440" s="94"/>
    </row>
    <row r="441" spans="1:48" ht="12" customHeight="1" x14ac:dyDescent="0.25">
      <c r="A441" s="94"/>
      <c r="B441" s="94"/>
      <c r="C441" s="94"/>
      <c r="D441" s="94"/>
      <c r="E441" s="94"/>
      <c r="F441" s="94"/>
      <c r="G441" s="94"/>
      <c r="H441" s="94"/>
      <c r="I441" s="94"/>
      <c r="J441" s="94"/>
      <c r="K441" s="94"/>
      <c r="L441" s="94"/>
      <c r="M441" s="94"/>
      <c r="N441" s="94"/>
      <c r="O441" s="94"/>
      <c r="P441" s="94"/>
      <c r="Q441" s="94"/>
      <c r="R441" s="94"/>
      <c r="S441" s="94"/>
      <c r="T441" s="94"/>
      <c r="U441" s="94"/>
      <c r="V441" s="94"/>
      <c r="W441" s="94"/>
      <c r="X441" s="94"/>
      <c r="Y441" s="94"/>
      <c r="Z441" s="94"/>
      <c r="AA441" s="94"/>
      <c r="AB441" s="94"/>
      <c r="AC441" s="94"/>
      <c r="AD441" s="94"/>
      <c r="AE441" s="94"/>
      <c r="AF441" s="94"/>
      <c r="AG441" s="94"/>
      <c r="AH441" s="94"/>
      <c r="AI441" s="94"/>
      <c r="AJ441" s="94"/>
      <c r="AK441" s="94"/>
      <c r="AL441" s="94"/>
      <c r="AM441" s="94"/>
      <c r="AN441" s="94"/>
      <c r="AO441" s="94"/>
      <c r="AP441" s="94"/>
      <c r="AQ441" s="94"/>
      <c r="AR441" s="94"/>
      <c r="AS441" s="94"/>
      <c r="AT441" s="94"/>
      <c r="AU441" s="94"/>
      <c r="AV441" s="94"/>
    </row>
    <row r="442" spans="1:48" ht="12" customHeight="1" x14ac:dyDescent="0.25">
      <c r="A442" s="94"/>
      <c r="B442" s="94"/>
      <c r="C442" s="94"/>
      <c r="D442" s="94"/>
      <c r="E442" s="94"/>
      <c r="F442" s="94"/>
      <c r="G442" s="94"/>
      <c r="H442" s="94"/>
      <c r="I442" s="94"/>
      <c r="J442" s="94"/>
      <c r="K442" s="94"/>
      <c r="L442" s="94"/>
      <c r="M442" s="94"/>
      <c r="N442" s="94"/>
      <c r="O442" s="94"/>
      <c r="P442" s="94"/>
      <c r="Q442" s="94"/>
      <c r="R442" s="94"/>
      <c r="S442" s="94"/>
      <c r="T442" s="94"/>
      <c r="U442" s="94"/>
      <c r="V442" s="94"/>
      <c r="W442" s="94"/>
      <c r="X442" s="94"/>
      <c r="Y442" s="94"/>
      <c r="Z442" s="94"/>
      <c r="AA442" s="94"/>
      <c r="AB442" s="94"/>
      <c r="AC442" s="94"/>
      <c r="AD442" s="94"/>
      <c r="AE442" s="94"/>
      <c r="AF442" s="94"/>
      <c r="AG442" s="94"/>
      <c r="AH442" s="94"/>
      <c r="AI442" s="94"/>
      <c r="AJ442" s="94"/>
      <c r="AK442" s="94"/>
      <c r="AL442" s="94"/>
      <c r="AM442" s="94"/>
      <c r="AN442" s="94"/>
      <c r="AO442" s="94"/>
      <c r="AP442" s="94"/>
      <c r="AQ442" s="94"/>
      <c r="AR442" s="94"/>
      <c r="AS442" s="94"/>
      <c r="AT442" s="94"/>
      <c r="AU442" s="94"/>
      <c r="AV442" s="94"/>
    </row>
    <row r="443" spans="1:48" ht="12" customHeight="1" x14ac:dyDescent="0.25">
      <c r="A443" s="94"/>
      <c r="B443" s="94"/>
      <c r="C443" s="94"/>
      <c r="D443" s="94"/>
      <c r="E443" s="94"/>
      <c r="F443" s="94"/>
      <c r="G443" s="94"/>
      <c r="H443" s="94"/>
      <c r="I443" s="94"/>
      <c r="J443" s="94"/>
      <c r="K443" s="94"/>
      <c r="L443" s="94"/>
      <c r="M443" s="94"/>
      <c r="N443" s="94"/>
      <c r="O443" s="94"/>
      <c r="P443" s="94"/>
      <c r="Q443" s="94"/>
      <c r="R443" s="94"/>
      <c r="S443" s="94"/>
      <c r="T443" s="94"/>
      <c r="U443" s="94"/>
      <c r="V443" s="94"/>
      <c r="W443" s="94"/>
      <c r="X443" s="94"/>
      <c r="Y443" s="94"/>
      <c r="Z443" s="94"/>
      <c r="AA443" s="94"/>
      <c r="AB443" s="94"/>
      <c r="AC443" s="94"/>
      <c r="AD443" s="94"/>
      <c r="AE443" s="94"/>
      <c r="AF443" s="94"/>
      <c r="AG443" s="94"/>
      <c r="AH443" s="94"/>
      <c r="AI443" s="94"/>
      <c r="AJ443" s="94"/>
      <c r="AK443" s="94"/>
      <c r="AL443" s="94"/>
      <c r="AM443" s="94"/>
      <c r="AN443" s="94"/>
      <c r="AO443" s="94"/>
      <c r="AP443" s="94"/>
      <c r="AQ443" s="94"/>
      <c r="AR443" s="94"/>
      <c r="AS443" s="94"/>
      <c r="AT443" s="94"/>
      <c r="AU443" s="94"/>
      <c r="AV443" s="94"/>
    </row>
    <row r="444" spans="1:48" ht="12" customHeight="1" x14ac:dyDescent="0.25">
      <c r="A444" s="94"/>
      <c r="B444" s="94"/>
      <c r="C444" s="94"/>
      <c r="D444" s="94"/>
      <c r="E444" s="94"/>
      <c r="F444" s="94"/>
      <c r="G444" s="94"/>
      <c r="H444" s="94"/>
      <c r="I444" s="94"/>
      <c r="J444" s="94"/>
      <c r="K444" s="94"/>
      <c r="L444" s="94"/>
      <c r="M444" s="94"/>
      <c r="N444" s="94"/>
      <c r="O444" s="94"/>
      <c r="P444" s="94"/>
      <c r="Q444" s="94"/>
      <c r="R444" s="94"/>
      <c r="S444" s="94"/>
      <c r="T444" s="94"/>
      <c r="U444" s="94"/>
      <c r="V444" s="94"/>
      <c r="W444" s="94"/>
      <c r="X444" s="94"/>
      <c r="Y444" s="94"/>
      <c r="Z444" s="94"/>
      <c r="AA444" s="94"/>
      <c r="AB444" s="94"/>
      <c r="AC444" s="94"/>
      <c r="AD444" s="94"/>
      <c r="AE444" s="94"/>
      <c r="AF444" s="94"/>
      <c r="AG444" s="94"/>
      <c r="AH444" s="94"/>
      <c r="AI444" s="94"/>
      <c r="AJ444" s="94"/>
      <c r="AK444" s="94"/>
      <c r="AL444" s="94"/>
      <c r="AM444" s="94"/>
      <c r="AN444" s="94"/>
      <c r="AO444" s="94"/>
      <c r="AP444" s="94"/>
      <c r="AQ444" s="94"/>
      <c r="AR444" s="94"/>
      <c r="AS444" s="94"/>
      <c r="AT444" s="94"/>
      <c r="AU444" s="94"/>
      <c r="AV444" s="94"/>
    </row>
    <row r="445" spans="1:48" ht="12" customHeight="1" x14ac:dyDescent="0.25">
      <c r="A445" s="94"/>
      <c r="B445" s="94"/>
      <c r="C445" s="94"/>
      <c r="D445" s="94"/>
      <c r="E445" s="94"/>
      <c r="F445" s="94"/>
      <c r="G445" s="94"/>
      <c r="H445" s="94"/>
      <c r="I445" s="94"/>
      <c r="J445" s="94"/>
      <c r="K445" s="94"/>
      <c r="L445" s="94"/>
      <c r="M445" s="94"/>
      <c r="N445" s="94"/>
      <c r="O445" s="94"/>
      <c r="P445" s="94"/>
      <c r="Q445" s="94"/>
      <c r="R445" s="94"/>
      <c r="S445" s="94"/>
      <c r="T445" s="94"/>
      <c r="U445" s="94"/>
      <c r="V445" s="94"/>
      <c r="W445" s="94"/>
      <c r="X445" s="94"/>
      <c r="Y445" s="94"/>
      <c r="Z445" s="94"/>
      <c r="AA445" s="94"/>
      <c r="AB445" s="94"/>
      <c r="AC445" s="94"/>
      <c r="AD445" s="94"/>
      <c r="AE445" s="94"/>
      <c r="AF445" s="94"/>
      <c r="AG445" s="94"/>
      <c r="AH445" s="94"/>
      <c r="AI445" s="94"/>
      <c r="AJ445" s="94"/>
      <c r="AK445" s="94"/>
      <c r="AL445" s="94"/>
      <c r="AM445" s="94"/>
      <c r="AN445" s="94"/>
      <c r="AO445" s="94"/>
      <c r="AP445" s="94"/>
      <c r="AQ445" s="94"/>
      <c r="AR445" s="94"/>
      <c r="AS445" s="94"/>
      <c r="AT445" s="94"/>
      <c r="AU445" s="94"/>
      <c r="AV445" s="94"/>
    </row>
    <row r="446" spans="1:48" ht="12" customHeight="1" x14ac:dyDescent="0.25">
      <c r="A446" s="94"/>
      <c r="B446" s="94"/>
      <c r="C446" s="94"/>
      <c r="D446" s="94"/>
      <c r="E446" s="94"/>
      <c r="F446" s="94"/>
      <c r="G446" s="94"/>
      <c r="H446" s="94"/>
      <c r="I446" s="94"/>
      <c r="J446" s="94"/>
      <c r="K446" s="94"/>
      <c r="L446" s="94"/>
      <c r="M446" s="94"/>
      <c r="N446" s="94"/>
      <c r="O446" s="94"/>
      <c r="P446" s="94"/>
      <c r="Q446" s="94"/>
      <c r="R446" s="94"/>
      <c r="S446" s="94"/>
      <c r="T446" s="94"/>
      <c r="U446" s="94"/>
      <c r="V446" s="94"/>
      <c r="W446" s="94"/>
      <c r="X446" s="94"/>
      <c r="Y446" s="94"/>
      <c r="Z446" s="94"/>
      <c r="AA446" s="94"/>
      <c r="AB446" s="94"/>
      <c r="AC446" s="94"/>
      <c r="AD446" s="94"/>
      <c r="AE446" s="94"/>
      <c r="AF446" s="94"/>
      <c r="AG446" s="94"/>
      <c r="AH446" s="94"/>
      <c r="AI446" s="94"/>
      <c r="AJ446" s="94"/>
      <c r="AK446" s="94"/>
      <c r="AL446" s="94"/>
      <c r="AM446" s="94"/>
      <c r="AN446" s="94"/>
      <c r="AO446" s="94"/>
      <c r="AP446" s="94"/>
      <c r="AQ446" s="94"/>
      <c r="AR446" s="94"/>
      <c r="AS446" s="94"/>
      <c r="AT446" s="94"/>
      <c r="AU446" s="94"/>
      <c r="AV446" s="94"/>
    </row>
    <row r="447" spans="1:48" ht="12" customHeight="1" x14ac:dyDescent="0.25">
      <c r="A447" s="94"/>
      <c r="B447" s="94"/>
      <c r="C447" s="94"/>
      <c r="D447" s="94"/>
      <c r="E447" s="94"/>
      <c r="F447" s="94"/>
      <c r="G447" s="94"/>
      <c r="H447" s="94"/>
      <c r="I447" s="94"/>
      <c r="J447" s="94"/>
      <c r="K447" s="94"/>
      <c r="L447" s="94"/>
      <c r="M447" s="94"/>
      <c r="N447" s="94"/>
      <c r="O447" s="94"/>
      <c r="P447" s="94"/>
      <c r="Q447" s="94"/>
      <c r="R447" s="94"/>
      <c r="S447" s="94"/>
      <c r="T447" s="94"/>
      <c r="U447" s="94"/>
      <c r="V447" s="94"/>
      <c r="W447" s="94"/>
      <c r="X447" s="94"/>
      <c r="Y447" s="94"/>
      <c r="Z447" s="94"/>
      <c r="AA447" s="94"/>
      <c r="AB447" s="94"/>
      <c r="AC447" s="94"/>
      <c r="AD447" s="94"/>
      <c r="AE447" s="94"/>
      <c r="AF447" s="94"/>
      <c r="AG447" s="94"/>
      <c r="AH447" s="94"/>
      <c r="AI447" s="94"/>
      <c r="AJ447" s="94"/>
      <c r="AK447" s="94"/>
      <c r="AL447" s="94"/>
      <c r="AM447" s="94"/>
      <c r="AN447" s="94"/>
      <c r="AO447" s="94"/>
      <c r="AP447" s="94"/>
      <c r="AQ447" s="94"/>
      <c r="AR447" s="94"/>
      <c r="AS447" s="94"/>
      <c r="AT447" s="94"/>
      <c r="AU447" s="94"/>
      <c r="AV447" s="94"/>
    </row>
    <row r="448" spans="1:48" ht="12" customHeight="1" x14ac:dyDescent="0.25">
      <c r="A448" s="94"/>
      <c r="B448" s="94"/>
      <c r="C448" s="94"/>
      <c r="D448" s="94"/>
      <c r="E448" s="94"/>
      <c r="F448" s="94"/>
      <c r="G448" s="94"/>
      <c r="H448" s="94"/>
      <c r="I448" s="94"/>
      <c r="J448" s="94"/>
      <c r="K448" s="94"/>
      <c r="L448" s="94"/>
      <c r="M448" s="94"/>
      <c r="N448" s="94"/>
      <c r="O448" s="94"/>
      <c r="P448" s="94"/>
      <c r="Q448" s="94"/>
      <c r="R448" s="94"/>
      <c r="S448" s="94"/>
      <c r="T448" s="94"/>
      <c r="U448" s="94"/>
      <c r="V448" s="94"/>
      <c r="W448" s="94"/>
      <c r="X448" s="94"/>
      <c r="Y448" s="94"/>
      <c r="Z448" s="94"/>
      <c r="AA448" s="94"/>
      <c r="AB448" s="94"/>
      <c r="AC448" s="94"/>
      <c r="AD448" s="94"/>
      <c r="AE448" s="94"/>
      <c r="AF448" s="94"/>
      <c r="AG448" s="94"/>
      <c r="AH448" s="94"/>
      <c r="AI448" s="94"/>
      <c r="AJ448" s="94"/>
      <c r="AK448" s="94"/>
      <c r="AL448" s="94"/>
      <c r="AM448" s="94"/>
      <c r="AN448" s="94"/>
      <c r="AO448" s="94"/>
      <c r="AP448" s="94"/>
      <c r="AQ448" s="94"/>
      <c r="AR448" s="94"/>
      <c r="AS448" s="94"/>
      <c r="AT448" s="94"/>
      <c r="AU448" s="94"/>
      <c r="AV448" s="94"/>
    </row>
    <row r="449" spans="1:48" ht="12" customHeight="1" x14ac:dyDescent="0.25">
      <c r="A449" s="94"/>
      <c r="B449" s="94"/>
      <c r="C449" s="94"/>
      <c r="D449" s="94"/>
      <c r="E449" s="94"/>
      <c r="F449" s="94"/>
      <c r="G449" s="94"/>
      <c r="H449" s="94"/>
      <c r="I449" s="94"/>
      <c r="J449" s="94"/>
      <c r="K449" s="94"/>
      <c r="L449" s="94"/>
      <c r="M449" s="94"/>
      <c r="N449" s="94"/>
      <c r="O449" s="94"/>
      <c r="P449" s="94"/>
      <c r="Q449" s="94"/>
      <c r="R449" s="94"/>
      <c r="S449" s="94"/>
      <c r="T449" s="94"/>
      <c r="U449" s="94"/>
      <c r="V449" s="94"/>
      <c r="W449" s="94"/>
      <c r="X449" s="94"/>
      <c r="Y449" s="94"/>
      <c r="Z449" s="94"/>
      <c r="AA449" s="94"/>
      <c r="AB449" s="94"/>
      <c r="AC449" s="94"/>
      <c r="AD449" s="94"/>
      <c r="AE449" s="94"/>
      <c r="AF449" s="94"/>
      <c r="AG449" s="94"/>
      <c r="AH449" s="94"/>
      <c r="AI449" s="94"/>
      <c r="AJ449" s="94"/>
      <c r="AK449" s="94"/>
      <c r="AL449" s="94"/>
      <c r="AM449" s="94"/>
      <c r="AN449" s="94"/>
      <c r="AO449" s="94"/>
      <c r="AP449" s="94"/>
      <c r="AQ449" s="94"/>
      <c r="AR449" s="94"/>
      <c r="AS449" s="94"/>
      <c r="AT449" s="94"/>
      <c r="AU449" s="94"/>
      <c r="AV449" s="94"/>
    </row>
    <row r="450" spans="1:48" ht="12" customHeight="1" x14ac:dyDescent="0.25">
      <c r="A450" s="94"/>
      <c r="B450" s="94"/>
      <c r="C450" s="94"/>
      <c r="D450" s="94"/>
      <c r="E450" s="94"/>
      <c r="F450" s="94"/>
      <c r="G450" s="94"/>
      <c r="H450" s="94"/>
      <c r="I450" s="94"/>
      <c r="J450" s="94"/>
      <c r="K450" s="94"/>
      <c r="L450" s="94"/>
      <c r="M450" s="94"/>
      <c r="N450" s="94"/>
      <c r="O450" s="94"/>
      <c r="P450" s="94"/>
      <c r="Q450" s="94"/>
      <c r="R450" s="94"/>
      <c r="S450" s="94"/>
      <c r="T450" s="94"/>
      <c r="U450" s="94"/>
      <c r="V450" s="94"/>
      <c r="W450" s="94"/>
      <c r="X450" s="94"/>
      <c r="Y450" s="94"/>
      <c r="Z450" s="94"/>
      <c r="AA450" s="94"/>
      <c r="AB450" s="94"/>
      <c r="AC450" s="94"/>
      <c r="AD450" s="94"/>
      <c r="AE450" s="94"/>
      <c r="AF450" s="94"/>
      <c r="AG450" s="94"/>
      <c r="AH450" s="94"/>
      <c r="AI450" s="94"/>
      <c r="AJ450" s="94"/>
      <c r="AK450" s="94"/>
      <c r="AL450" s="94"/>
      <c r="AM450" s="94"/>
      <c r="AN450" s="94"/>
      <c r="AO450" s="94"/>
      <c r="AP450" s="94"/>
      <c r="AQ450" s="94"/>
      <c r="AR450" s="94"/>
      <c r="AS450" s="94"/>
      <c r="AT450" s="94"/>
      <c r="AU450" s="94"/>
      <c r="AV450" s="94"/>
    </row>
    <row r="451" spans="1:48" ht="12" customHeight="1" x14ac:dyDescent="0.25">
      <c r="A451" s="94"/>
      <c r="B451" s="94"/>
      <c r="C451" s="94"/>
      <c r="D451" s="94"/>
      <c r="E451" s="94"/>
      <c r="F451" s="94"/>
      <c r="G451" s="94"/>
      <c r="H451" s="94"/>
      <c r="I451" s="94"/>
      <c r="J451" s="94"/>
      <c r="K451" s="94"/>
      <c r="L451" s="94"/>
      <c r="M451" s="94"/>
      <c r="N451" s="94"/>
      <c r="O451" s="94"/>
      <c r="P451" s="94"/>
      <c r="Q451" s="94"/>
      <c r="R451" s="94"/>
      <c r="S451" s="94"/>
      <c r="T451" s="94"/>
      <c r="U451" s="94"/>
      <c r="V451" s="94"/>
      <c r="W451" s="94"/>
      <c r="X451" s="94"/>
      <c r="Y451" s="94"/>
      <c r="Z451" s="94"/>
      <c r="AA451" s="94"/>
      <c r="AB451" s="94"/>
      <c r="AC451" s="94"/>
      <c r="AD451" s="94"/>
      <c r="AE451" s="94"/>
      <c r="AF451" s="94"/>
      <c r="AG451" s="94"/>
      <c r="AH451" s="94"/>
      <c r="AI451" s="94"/>
      <c r="AJ451" s="94"/>
      <c r="AK451" s="94"/>
      <c r="AL451" s="94"/>
      <c r="AM451" s="94"/>
      <c r="AN451" s="94"/>
      <c r="AO451" s="94"/>
      <c r="AP451" s="94"/>
      <c r="AQ451" s="94"/>
      <c r="AR451" s="94"/>
      <c r="AS451" s="94"/>
      <c r="AT451" s="94"/>
      <c r="AU451" s="94"/>
      <c r="AV451" s="94"/>
    </row>
    <row r="452" spans="1:48" ht="12" customHeight="1" x14ac:dyDescent="0.25">
      <c r="A452" s="94"/>
      <c r="B452" s="94"/>
      <c r="C452" s="94"/>
      <c r="D452" s="94"/>
      <c r="E452" s="94"/>
      <c r="F452" s="94"/>
      <c r="G452" s="94"/>
      <c r="H452" s="94"/>
      <c r="I452" s="94"/>
      <c r="J452" s="94"/>
      <c r="K452" s="94"/>
      <c r="L452" s="94"/>
      <c r="M452" s="94"/>
      <c r="N452" s="94"/>
      <c r="O452" s="94"/>
      <c r="P452" s="94"/>
      <c r="Q452" s="94"/>
      <c r="R452" s="94"/>
      <c r="S452" s="94"/>
      <c r="T452" s="94"/>
      <c r="U452" s="94"/>
      <c r="V452" s="94"/>
      <c r="W452" s="94"/>
      <c r="X452" s="94"/>
      <c r="Y452" s="94"/>
      <c r="Z452" s="94"/>
      <c r="AA452" s="94"/>
      <c r="AB452" s="94"/>
      <c r="AC452" s="94"/>
      <c r="AD452" s="94"/>
      <c r="AE452" s="94"/>
      <c r="AF452" s="94"/>
      <c r="AG452" s="94"/>
      <c r="AH452" s="94"/>
      <c r="AI452" s="94"/>
      <c r="AJ452" s="94"/>
      <c r="AK452" s="94"/>
      <c r="AL452" s="94"/>
      <c r="AM452" s="94"/>
      <c r="AN452" s="94"/>
      <c r="AO452" s="94"/>
      <c r="AP452" s="94"/>
      <c r="AQ452" s="94"/>
      <c r="AR452" s="94"/>
      <c r="AS452" s="94"/>
      <c r="AT452" s="94"/>
      <c r="AU452" s="94"/>
      <c r="AV452" s="94"/>
    </row>
    <row r="453" spans="1:48" ht="12" customHeight="1" x14ac:dyDescent="0.25">
      <c r="A453" s="94"/>
      <c r="B453" s="94"/>
      <c r="C453" s="94"/>
      <c r="D453" s="94"/>
      <c r="E453" s="94"/>
      <c r="F453" s="94"/>
      <c r="G453" s="94"/>
      <c r="H453" s="94"/>
      <c r="I453" s="94"/>
      <c r="J453" s="94"/>
      <c r="K453" s="94"/>
      <c r="L453" s="94"/>
      <c r="M453" s="94"/>
      <c r="N453" s="94"/>
      <c r="O453" s="94"/>
      <c r="P453" s="94"/>
      <c r="Q453" s="94"/>
      <c r="R453" s="94"/>
      <c r="S453" s="94"/>
      <c r="T453" s="94"/>
      <c r="U453" s="94"/>
      <c r="V453" s="94"/>
      <c r="W453" s="94"/>
      <c r="X453" s="94"/>
      <c r="Y453" s="94"/>
      <c r="Z453" s="94"/>
      <c r="AA453" s="94"/>
      <c r="AB453" s="94"/>
      <c r="AC453" s="94"/>
      <c r="AD453" s="94"/>
      <c r="AE453" s="94"/>
      <c r="AF453" s="94"/>
      <c r="AG453" s="94"/>
      <c r="AH453" s="94"/>
      <c r="AI453" s="94"/>
      <c r="AJ453" s="94"/>
      <c r="AK453" s="94"/>
      <c r="AL453" s="94"/>
      <c r="AM453" s="94"/>
      <c r="AN453" s="94"/>
      <c r="AO453" s="94"/>
      <c r="AP453" s="94"/>
      <c r="AQ453" s="94"/>
      <c r="AR453" s="94"/>
      <c r="AS453" s="94"/>
      <c r="AT453" s="94"/>
      <c r="AU453" s="94"/>
      <c r="AV453" s="94"/>
    </row>
    <row r="454" spans="1:48" ht="12" customHeight="1" x14ac:dyDescent="0.25">
      <c r="A454" s="94"/>
      <c r="B454" s="94"/>
      <c r="C454" s="94"/>
      <c r="D454" s="94"/>
      <c r="E454" s="94"/>
      <c r="F454" s="94"/>
      <c r="G454" s="94"/>
      <c r="H454" s="94"/>
      <c r="I454" s="94"/>
      <c r="J454" s="94"/>
      <c r="K454" s="94"/>
      <c r="L454" s="94"/>
      <c r="M454" s="94"/>
      <c r="N454" s="94"/>
      <c r="O454" s="94"/>
      <c r="P454" s="94"/>
      <c r="Q454" s="94"/>
      <c r="R454" s="94"/>
      <c r="S454" s="94"/>
      <c r="T454" s="94"/>
      <c r="U454" s="94"/>
      <c r="V454" s="94"/>
      <c r="W454" s="94"/>
      <c r="X454" s="94"/>
      <c r="Y454" s="94"/>
      <c r="Z454" s="94"/>
      <c r="AA454" s="94"/>
      <c r="AB454" s="94"/>
      <c r="AC454" s="94"/>
      <c r="AD454" s="94"/>
      <c r="AE454" s="94"/>
      <c r="AF454" s="94"/>
      <c r="AG454" s="94"/>
      <c r="AH454" s="94"/>
      <c r="AI454" s="94"/>
      <c r="AJ454" s="94"/>
      <c r="AK454" s="94"/>
      <c r="AL454" s="94"/>
      <c r="AM454" s="94"/>
      <c r="AN454" s="94"/>
      <c r="AO454" s="94"/>
      <c r="AP454" s="94"/>
      <c r="AQ454" s="94"/>
      <c r="AR454" s="94"/>
      <c r="AS454" s="94"/>
      <c r="AT454" s="94"/>
      <c r="AU454" s="94"/>
      <c r="AV454" s="94"/>
    </row>
    <row r="455" spans="1:48" ht="12" customHeight="1" x14ac:dyDescent="0.25">
      <c r="A455" s="94"/>
      <c r="B455" s="94"/>
      <c r="C455" s="94"/>
      <c r="D455" s="94"/>
      <c r="E455" s="94"/>
      <c r="F455" s="94"/>
      <c r="G455" s="94"/>
      <c r="H455" s="94"/>
      <c r="I455" s="94"/>
      <c r="J455" s="94"/>
      <c r="K455" s="94"/>
      <c r="L455" s="94"/>
      <c r="M455" s="94"/>
      <c r="N455" s="94"/>
      <c r="O455" s="94"/>
      <c r="P455" s="94"/>
      <c r="Q455" s="94"/>
      <c r="R455" s="94"/>
      <c r="S455" s="94"/>
      <c r="T455" s="94"/>
      <c r="U455" s="94"/>
      <c r="V455" s="94"/>
      <c r="W455" s="94"/>
      <c r="X455" s="94"/>
      <c r="Y455" s="94"/>
      <c r="Z455" s="94"/>
      <c r="AA455" s="94"/>
      <c r="AB455" s="94"/>
      <c r="AC455" s="94"/>
      <c r="AD455" s="94"/>
      <c r="AE455" s="94"/>
      <c r="AF455" s="94"/>
      <c r="AG455" s="94"/>
      <c r="AH455" s="94"/>
      <c r="AI455" s="94"/>
      <c r="AJ455" s="94"/>
      <c r="AK455" s="94"/>
      <c r="AL455" s="94"/>
      <c r="AM455" s="94"/>
      <c r="AN455" s="94"/>
      <c r="AO455" s="94"/>
      <c r="AP455" s="94"/>
      <c r="AQ455" s="94"/>
      <c r="AR455" s="94"/>
      <c r="AS455" s="94"/>
      <c r="AT455" s="94"/>
      <c r="AU455" s="94"/>
      <c r="AV455" s="94"/>
    </row>
    <row r="456" spans="1:48" ht="12" customHeight="1" x14ac:dyDescent="0.25">
      <c r="A456" s="94"/>
      <c r="B456" s="94"/>
      <c r="C456" s="94"/>
      <c r="D456" s="94"/>
      <c r="E456" s="94"/>
      <c r="F456" s="94"/>
      <c r="G456" s="94"/>
      <c r="H456" s="94"/>
      <c r="I456" s="94"/>
      <c r="J456" s="94"/>
      <c r="K456" s="94"/>
      <c r="L456" s="94"/>
      <c r="M456" s="94"/>
      <c r="N456" s="94"/>
      <c r="O456" s="94"/>
      <c r="P456" s="94"/>
      <c r="Q456" s="94"/>
      <c r="R456" s="94"/>
      <c r="S456" s="94"/>
      <c r="T456" s="94"/>
      <c r="U456" s="94"/>
      <c r="V456" s="94"/>
      <c r="W456" s="94"/>
      <c r="X456" s="94"/>
      <c r="Y456" s="94"/>
      <c r="Z456" s="94"/>
      <c r="AA456" s="94"/>
      <c r="AB456" s="94"/>
      <c r="AC456" s="94"/>
      <c r="AD456" s="94"/>
      <c r="AE456" s="94"/>
      <c r="AF456" s="94"/>
      <c r="AG456" s="94"/>
      <c r="AH456" s="94"/>
      <c r="AI456" s="94"/>
      <c r="AJ456" s="94"/>
      <c r="AK456" s="94"/>
      <c r="AL456" s="94"/>
      <c r="AM456" s="94"/>
      <c r="AN456" s="94"/>
      <c r="AO456" s="94"/>
      <c r="AP456" s="94"/>
      <c r="AQ456" s="94"/>
      <c r="AR456" s="94"/>
      <c r="AS456" s="94"/>
      <c r="AT456" s="94"/>
      <c r="AU456" s="94"/>
      <c r="AV456" s="94"/>
    </row>
    <row r="457" spans="1:48" ht="12" customHeight="1" x14ac:dyDescent="0.25">
      <c r="A457" s="94"/>
      <c r="B457" s="94"/>
      <c r="C457" s="94"/>
      <c r="D457" s="94"/>
      <c r="E457" s="94"/>
      <c r="F457" s="94"/>
      <c r="G457" s="94"/>
      <c r="H457" s="94"/>
      <c r="I457" s="94"/>
      <c r="J457" s="94"/>
      <c r="K457" s="94"/>
      <c r="L457" s="94"/>
      <c r="M457" s="94"/>
      <c r="N457" s="94"/>
      <c r="O457" s="94"/>
      <c r="P457" s="94"/>
      <c r="Q457" s="94"/>
      <c r="R457" s="94"/>
      <c r="S457" s="94"/>
      <c r="T457" s="94"/>
      <c r="U457" s="94"/>
      <c r="V457" s="94"/>
      <c r="W457" s="94"/>
      <c r="X457" s="94"/>
      <c r="Y457" s="94"/>
      <c r="Z457" s="94"/>
      <c r="AA457" s="94"/>
      <c r="AB457" s="94"/>
      <c r="AC457" s="94"/>
      <c r="AD457" s="94"/>
      <c r="AE457" s="94"/>
      <c r="AF457" s="94"/>
      <c r="AG457" s="94"/>
      <c r="AH457" s="94"/>
      <c r="AI457" s="94"/>
      <c r="AJ457" s="94"/>
      <c r="AK457" s="94"/>
      <c r="AL457" s="94"/>
      <c r="AM457" s="94"/>
      <c r="AN457" s="94"/>
      <c r="AO457" s="94"/>
      <c r="AP457" s="94"/>
      <c r="AQ457" s="94"/>
      <c r="AR457" s="94"/>
      <c r="AS457" s="94"/>
      <c r="AT457" s="94"/>
      <c r="AU457" s="94"/>
      <c r="AV457" s="94"/>
    </row>
    <row r="458" spans="1:48" ht="12" customHeight="1" x14ac:dyDescent="0.25">
      <c r="A458" s="94"/>
      <c r="B458" s="94"/>
      <c r="C458" s="94"/>
      <c r="D458" s="94"/>
      <c r="E458" s="94"/>
      <c r="F458" s="94"/>
      <c r="G458" s="94"/>
      <c r="H458" s="94"/>
      <c r="I458" s="94"/>
      <c r="J458" s="94"/>
      <c r="K458" s="94"/>
      <c r="L458" s="94"/>
      <c r="M458" s="94"/>
      <c r="N458" s="94"/>
      <c r="O458" s="94"/>
      <c r="P458" s="94"/>
      <c r="Q458" s="94"/>
      <c r="R458" s="94"/>
      <c r="S458" s="94"/>
      <c r="T458" s="94"/>
      <c r="U458" s="94"/>
      <c r="V458" s="94"/>
      <c r="W458" s="94"/>
      <c r="X458" s="94"/>
      <c r="Y458" s="94"/>
      <c r="Z458" s="94"/>
      <c r="AA458" s="94"/>
      <c r="AB458" s="94"/>
      <c r="AC458" s="94"/>
      <c r="AD458" s="94"/>
      <c r="AE458" s="94"/>
      <c r="AF458" s="94"/>
      <c r="AG458" s="94"/>
      <c r="AH458" s="94"/>
      <c r="AI458" s="94"/>
      <c r="AJ458" s="94"/>
      <c r="AK458" s="94"/>
      <c r="AL458" s="94"/>
      <c r="AM458" s="94"/>
      <c r="AN458" s="94"/>
      <c r="AO458" s="94"/>
      <c r="AP458" s="94"/>
      <c r="AQ458" s="94"/>
      <c r="AR458" s="94"/>
      <c r="AS458" s="94"/>
      <c r="AT458" s="94"/>
      <c r="AU458" s="94"/>
      <c r="AV458" s="94"/>
    </row>
    <row r="459" spans="1:48" ht="12" customHeight="1" x14ac:dyDescent="0.25">
      <c r="A459" s="94"/>
      <c r="B459" s="94"/>
      <c r="C459" s="94"/>
      <c r="D459" s="94"/>
      <c r="E459" s="94"/>
      <c r="F459" s="94"/>
      <c r="G459" s="94"/>
      <c r="H459" s="94"/>
      <c r="I459" s="94"/>
      <c r="J459" s="94"/>
      <c r="K459" s="94"/>
      <c r="L459" s="94"/>
      <c r="M459" s="94"/>
      <c r="N459" s="94"/>
      <c r="O459" s="94"/>
      <c r="P459" s="94"/>
      <c r="Q459" s="94"/>
      <c r="R459" s="94"/>
      <c r="S459" s="94"/>
      <c r="T459" s="94"/>
      <c r="U459" s="94"/>
      <c r="V459" s="94"/>
      <c r="W459" s="94"/>
      <c r="X459" s="94"/>
      <c r="Y459" s="94"/>
      <c r="Z459" s="94"/>
      <c r="AA459" s="94"/>
      <c r="AB459" s="94"/>
      <c r="AC459" s="94"/>
      <c r="AD459" s="94"/>
      <c r="AE459" s="94"/>
      <c r="AF459" s="94"/>
      <c r="AG459" s="94"/>
      <c r="AH459" s="94"/>
      <c r="AI459" s="94"/>
      <c r="AJ459" s="94"/>
      <c r="AK459" s="94"/>
      <c r="AL459" s="94"/>
      <c r="AM459" s="94"/>
      <c r="AN459" s="94"/>
      <c r="AO459" s="94"/>
      <c r="AP459" s="94"/>
      <c r="AQ459" s="94"/>
      <c r="AR459" s="94"/>
      <c r="AS459" s="94"/>
      <c r="AT459" s="94"/>
      <c r="AU459" s="94"/>
      <c r="AV459" s="94"/>
    </row>
    <row r="460" spans="1:48" ht="12" customHeight="1" x14ac:dyDescent="0.25">
      <c r="A460" s="94"/>
      <c r="B460" s="94"/>
      <c r="C460" s="94"/>
      <c r="D460" s="94"/>
      <c r="E460" s="94"/>
      <c r="F460" s="94"/>
      <c r="G460" s="94"/>
      <c r="H460" s="94"/>
      <c r="I460" s="94"/>
      <c r="J460" s="94"/>
      <c r="K460" s="94"/>
      <c r="L460" s="94"/>
      <c r="M460" s="94"/>
      <c r="N460" s="94"/>
      <c r="O460" s="94"/>
      <c r="P460" s="94"/>
      <c r="Q460" s="94"/>
      <c r="R460" s="94"/>
      <c r="S460" s="94"/>
      <c r="T460" s="94"/>
      <c r="U460" s="94"/>
      <c r="V460" s="94"/>
      <c r="W460" s="94"/>
      <c r="X460" s="94"/>
      <c r="Y460" s="94"/>
      <c r="Z460" s="94"/>
      <c r="AA460" s="94"/>
      <c r="AB460" s="94"/>
      <c r="AC460" s="94"/>
      <c r="AD460" s="94"/>
      <c r="AE460" s="94"/>
      <c r="AF460" s="94"/>
      <c r="AG460" s="94"/>
      <c r="AH460" s="94"/>
      <c r="AI460" s="94"/>
      <c r="AJ460" s="94"/>
      <c r="AK460" s="94"/>
      <c r="AL460" s="94"/>
      <c r="AM460" s="94"/>
      <c r="AN460" s="94"/>
      <c r="AO460" s="94"/>
      <c r="AP460" s="94"/>
      <c r="AQ460" s="94"/>
      <c r="AR460" s="94"/>
      <c r="AS460" s="94"/>
      <c r="AT460" s="94"/>
      <c r="AU460" s="94"/>
      <c r="AV460" s="94"/>
    </row>
    <row r="461" spans="1:48" ht="12" customHeight="1" x14ac:dyDescent="0.25">
      <c r="A461" s="94"/>
      <c r="B461" s="94"/>
      <c r="C461" s="94"/>
      <c r="D461" s="94"/>
      <c r="E461" s="94"/>
      <c r="F461" s="94"/>
      <c r="G461" s="94"/>
      <c r="H461" s="94"/>
      <c r="I461" s="94"/>
      <c r="J461" s="94"/>
      <c r="K461" s="94"/>
      <c r="L461" s="94"/>
      <c r="M461" s="94"/>
      <c r="N461" s="94"/>
      <c r="O461" s="94"/>
      <c r="P461" s="94"/>
      <c r="Q461" s="94"/>
      <c r="R461" s="94"/>
      <c r="S461" s="94"/>
      <c r="T461" s="94"/>
      <c r="U461" s="94"/>
      <c r="V461" s="94"/>
      <c r="W461" s="94"/>
      <c r="X461" s="94"/>
      <c r="Y461" s="94"/>
      <c r="Z461" s="94"/>
      <c r="AA461" s="94"/>
      <c r="AB461" s="94"/>
      <c r="AC461" s="94"/>
      <c r="AD461" s="94"/>
      <c r="AE461" s="94"/>
      <c r="AF461" s="94"/>
      <c r="AG461" s="94"/>
      <c r="AH461" s="94"/>
      <c r="AI461" s="94"/>
      <c r="AJ461" s="94"/>
      <c r="AK461" s="94"/>
      <c r="AL461" s="94"/>
      <c r="AM461" s="94"/>
      <c r="AN461" s="94"/>
      <c r="AO461" s="94"/>
      <c r="AP461" s="94"/>
      <c r="AQ461" s="94"/>
      <c r="AR461" s="94"/>
      <c r="AS461" s="94"/>
      <c r="AT461" s="94"/>
      <c r="AU461" s="94"/>
      <c r="AV461" s="94"/>
    </row>
    <row r="462" spans="1:48" ht="12" customHeight="1" x14ac:dyDescent="0.25">
      <c r="A462" s="94"/>
      <c r="B462" s="94"/>
      <c r="C462" s="94"/>
      <c r="D462" s="94"/>
      <c r="E462" s="94"/>
      <c r="F462" s="94"/>
      <c r="G462" s="94"/>
      <c r="H462" s="94"/>
      <c r="I462" s="94"/>
      <c r="J462" s="94"/>
      <c r="K462" s="94"/>
      <c r="L462" s="94"/>
      <c r="M462" s="94"/>
      <c r="N462" s="94"/>
      <c r="O462" s="94"/>
      <c r="P462" s="94"/>
      <c r="Q462" s="94"/>
      <c r="R462" s="94"/>
      <c r="S462" s="94"/>
      <c r="T462" s="94"/>
      <c r="U462" s="94"/>
      <c r="V462" s="94"/>
      <c r="W462" s="94"/>
      <c r="X462" s="94"/>
      <c r="Y462" s="94"/>
      <c r="Z462" s="94"/>
      <c r="AA462" s="94"/>
      <c r="AB462" s="94"/>
      <c r="AC462" s="94"/>
      <c r="AD462" s="94"/>
      <c r="AE462" s="94"/>
      <c r="AF462" s="94"/>
      <c r="AG462" s="94"/>
      <c r="AH462" s="94"/>
      <c r="AI462" s="94"/>
      <c r="AJ462" s="94"/>
      <c r="AK462" s="94"/>
      <c r="AL462" s="94"/>
      <c r="AM462" s="94"/>
      <c r="AN462" s="94"/>
      <c r="AO462" s="94"/>
      <c r="AP462" s="94"/>
      <c r="AQ462" s="94"/>
      <c r="AR462" s="94"/>
      <c r="AS462" s="94"/>
      <c r="AT462" s="94"/>
      <c r="AU462" s="94"/>
      <c r="AV462" s="94"/>
    </row>
    <row r="463" spans="1:48" ht="12" customHeight="1" x14ac:dyDescent="0.25">
      <c r="A463" s="94"/>
      <c r="B463" s="94"/>
      <c r="C463" s="94"/>
      <c r="D463" s="94"/>
      <c r="E463" s="94"/>
      <c r="F463" s="94"/>
      <c r="G463" s="94"/>
      <c r="H463" s="94"/>
      <c r="I463" s="94"/>
      <c r="J463" s="94"/>
      <c r="K463" s="94"/>
      <c r="L463" s="94"/>
      <c r="M463" s="94"/>
      <c r="N463" s="94"/>
      <c r="O463" s="94"/>
      <c r="P463" s="94"/>
      <c r="Q463" s="94"/>
      <c r="R463" s="94"/>
      <c r="S463" s="94"/>
      <c r="T463" s="94"/>
      <c r="U463" s="94"/>
      <c r="V463" s="94"/>
      <c r="W463" s="94"/>
      <c r="X463" s="94"/>
      <c r="Y463" s="94"/>
      <c r="Z463" s="94"/>
      <c r="AA463" s="94"/>
      <c r="AB463" s="94"/>
      <c r="AC463" s="94"/>
      <c r="AD463" s="94"/>
      <c r="AE463" s="94"/>
      <c r="AF463" s="94"/>
      <c r="AG463" s="94"/>
      <c r="AH463" s="94"/>
      <c r="AI463" s="94"/>
      <c r="AJ463" s="94"/>
      <c r="AK463" s="94"/>
      <c r="AL463" s="94"/>
      <c r="AM463" s="94"/>
      <c r="AN463" s="94"/>
      <c r="AO463" s="94"/>
      <c r="AP463" s="94"/>
      <c r="AQ463" s="94"/>
      <c r="AR463" s="94"/>
      <c r="AS463" s="94"/>
      <c r="AT463" s="94"/>
      <c r="AU463" s="94"/>
      <c r="AV463" s="94"/>
    </row>
    <row r="464" spans="1:48" ht="12" customHeight="1" x14ac:dyDescent="0.25">
      <c r="A464" s="94"/>
      <c r="B464" s="94"/>
      <c r="C464" s="94"/>
      <c r="D464" s="94"/>
      <c r="E464" s="94"/>
      <c r="F464" s="94"/>
      <c r="G464" s="94"/>
      <c r="H464" s="94"/>
      <c r="I464" s="94"/>
      <c r="J464" s="94"/>
      <c r="K464" s="94"/>
      <c r="L464" s="94"/>
      <c r="M464" s="94"/>
      <c r="N464" s="94"/>
      <c r="O464" s="94"/>
      <c r="P464" s="94"/>
      <c r="Q464" s="94"/>
      <c r="R464" s="94"/>
      <c r="S464" s="94"/>
      <c r="T464" s="94"/>
      <c r="U464" s="94"/>
      <c r="V464" s="94"/>
      <c r="W464" s="94"/>
      <c r="X464" s="94"/>
      <c r="Y464" s="94"/>
      <c r="Z464" s="94"/>
      <c r="AA464" s="94"/>
      <c r="AB464" s="94"/>
      <c r="AC464" s="94"/>
      <c r="AD464" s="94"/>
      <c r="AE464" s="94"/>
      <c r="AF464" s="94"/>
      <c r="AG464" s="94"/>
      <c r="AH464" s="94"/>
      <c r="AI464" s="94"/>
      <c r="AJ464" s="94"/>
      <c r="AK464" s="94"/>
      <c r="AL464" s="94"/>
      <c r="AM464" s="94"/>
      <c r="AN464" s="94"/>
      <c r="AO464" s="94"/>
      <c r="AP464" s="94"/>
      <c r="AQ464" s="94"/>
      <c r="AR464" s="94"/>
      <c r="AS464" s="94"/>
      <c r="AT464" s="94"/>
      <c r="AU464" s="94"/>
      <c r="AV464" s="94"/>
    </row>
    <row r="465" spans="1:48" ht="12" customHeight="1" x14ac:dyDescent="0.25">
      <c r="A465" s="94"/>
      <c r="B465" s="94"/>
      <c r="C465" s="94"/>
      <c r="D465" s="94"/>
      <c r="E465" s="94"/>
      <c r="F465" s="94"/>
      <c r="G465" s="94"/>
      <c r="H465" s="94"/>
      <c r="I465" s="94"/>
      <c r="J465" s="94"/>
      <c r="K465" s="94"/>
      <c r="L465" s="94"/>
      <c r="M465" s="94"/>
      <c r="N465" s="94"/>
      <c r="O465" s="94"/>
      <c r="P465" s="94"/>
      <c r="Q465" s="94"/>
      <c r="R465" s="94"/>
      <c r="S465" s="94"/>
      <c r="T465" s="94"/>
      <c r="U465" s="94"/>
      <c r="V465" s="94"/>
      <c r="W465" s="94"/>
      <c r="X465" s="94"/>
      <c r="Y465" s="94"/>
      <c r="Z465" s="94"/>
      <c r="AA465" s="94"/>
      <c r="AB465" s="94"/>
      <c r="AC465" s="94"/>
      <c r="AD465" s="94"/>
      <c r="AE465" s="94"/>
      <c r="AF465" s="94"/>
      <c r="AG465" s="94"/>
      <c r="AH465" s="94"/>
      <c r="AI465" s="94"/>
      <c r="AJ465" s="94"/>
      <c r="AK465" s="94"/>
      <c r="AL465" s="94"/>
      <c r="AM465" s="94"/>
      <c r="AN465" s="94"/>
      <c r="AO465" s="94"/>
      <c r="AP465" s="94"/>
      <c r="AQ465" s="94"/>
      <c r="AR465" s="94"/>
      <c r="AS465" s="94"/>
      <c r="AT465" s="94"/>
      <c r="AU465" s="94"/>
      <c r="AV465" s="94"/>
    </row>
    <row r="466" spans="1:48" ht="12" customHeight="1" x14ac:dyDescent="0.25">
      <c r="A466" s="94"/>
      <c r="B466" s="94"/>
      <c r="C466" s="94"/>
      <c r="D466" s="94"/>
      <c r="E466" s="94"/>
      <c r="F466" s="94"/>
      <c r="G466" s="94"/>
      <c r="H466" s="94"/>
      <c r="I466" s="94"/>
      <c r="J466" s="94"/>
      <c r="K466" s="94"/>
      <c r="L466" s="94"/>
      <c r="M466" s="94"/>
      <c r="N466" s="94"/>
      <c r="O466" s="94"/>
      <c r="P466" s="94"/>
      <c r="Q466" s="94"/>
      <c r="R466" s="94"/>
      <c r="S466" s="94"/>
      <c r="T466" s="94"/>
      <c r="U466" s="94"/>
      <c r="V466" s="94"/>
      <c r="W466" s="94"/>
      <c r="X466" s="94"/>
      <c r="Y466" s="94"/>
      <c r="Z466" s="94"/>
      <c r="AA466" s="94"/>
      <c r="AB466" s="94"/>
      <c r="AC466" s="94"/>
      <c r="AD466" s="94"/>
      <c r="AE466" s="94"/>
      <c r="AF466" s="94"/>
      <c r="AG466" s="94"/>
      <c r="AH466" s="94"/>
      <c r="AI466" s="94"/>
      <c r="AJ466" s="94"/>
      <c r="AK466" s="94"/>
      <c r="AL466" s="94"/>
      <c r="AM466" s="94"/>
      <c r="AN466" s="94"/>
      <c r="AO466" s="94"/>
      <c r="AP466" s="94"/>
      <c r="AQ466" s="94"/>
      <c r="AR466" s="94"/>
      <c r="AS466" s="94"/>
      <c r="AT466" s="94"/>
      <c r="AU466" s="94"/>
      <c r="AV466" s="94"/>
    </row>
    <row r="467" spans="1:48" ht="12" customHeight="1" x14ac:dyDescent="0.25">
      <c r="A467" s="94"/>
      <c r="B467" s="94"/>
      <c r="C467" s="94"/>
      <c r="D467" s="94"/>
      <c r="E467" s="94"/>
      <c r="F467" s="94"/>
      <c r="G467" s="94"/>
      <c r="H467" s="94"/>
      <c r="I467" s="94"/>
      <c r="J467" s="94"/>
      <c r="K467" s="94"/>
      <c r="L467" s="94"/>
      <c r="M467" s="94"/>
      <c r="N467" s="94"/>
      <c r="O467" s="94"/>
      <c r="P467" s="94"/>
      <c r="Q467" s="94"/>
      <c r="R467" s="94"/>
      <c r="S467" s="94"/>
      <c r="T467" s="94"/>
      <c r="U467" s="94"/>
      <c r="V467" s="94"/>
      <c r="W467" s="94"/>
      <c r="X467" s="94"/>
      <c r="Y467" s="94"/>
      <c r="Z467" s="94"/>
      <c r="AA467" s="94"/>
      <c r="AB467" s="94"/>
      <c r="AC467" s="94"/>
      <c r="AD467" s="94"/>
      <c r="AE467" s="94"/>
      <c r="AF467" s="94"/>
      <c r="AG467" s="94"/>
      <c r="AH467" s="94"/>
      <c r="AI467" s="94"/>
      <c r="AJ467" s="94"/>
      <c r="AK467" s="94"/>
      <c r="AL467" s="94"/>
      <c r="AM467" s="94"/>
      <c r="AN467" s="94"/>
      <c r="AO467" s="94"/>
      <c r="AP467" s="94"/>
      <c r="AQ467" s="94"/>
      <c r="AR467" s="94"/>
      <c r="AS467" s="94"/>
      <c r="AT467" s="94"/>
      <c r="AU467" s="94"/>
      <c r="AV467" s="94"/>
    </row>
    <row r="468" spans="1:48" ht="12" customHeight="1" x14ac:dyDescent="0.25">
      <c r="A468" s="94"/>
      <c r="B468" s="94"/>
      <c r="C468" s="94"/>
      <c r="D468" s="94"/>
      <c r="E468" s="94"/>
      <c r="F468" s="94"/>
      <c r="G468" s="94"/>
      <c r="H468" s="94"/>
      <c r="I468" s="94"/>
      <c r="J468" s="94"/>
      <c r="K468" s="94"/>
      <c r="L468" s="94"/>
      <c r="M468" s="94"/>
      <c r="N468" s="94"/>
      <c r="O468" s="94"/>
      <c r="P468" s="94"/>
      <c r="Q468" s="94"/>
      <c r="R468" s="94"/>
      <c r="S468" s="94"/>
      <c r="T468" s="94"/>
      <c r="U468" s="94"/>
      <c r="V468" s="94"/>
      <c r="W468" s="94"/>
      <c r="X468" s="94"/>
      <c r="Y468" s="94"/>
      <c r="Z468" s="94"/>
      <c r="AA468" s="94"/>
      <c r="AB468" s="94"/>
      <c r="AC468" s="94"/>
      <c r="AD468" s="94"/>
      <c r="AE468" s="94"/>
      <c r="AF468" s="94"/>
      <c r="AG468" s="94"/>
      <c r="AH468" s="94"/>
      <c r="AI468" s="94"/>
      <c r="AJ468" s="94"/>
      <c r="AK468" s="94"/>
      <c r="AL468" s="94"/>
      <c r="AM468" s="94"/>
      <c r="AN468" s="94"/>
      <c r="AO468" s="94"/>
      <c r="AP468" s="94"/>
      <c r="AQ468" s="94"/>
      <c r="AR468" s="94"/>
      <c r="AS468" s="94"/>
      <c r="AT468" s="94"/>
      <c r="AU468" s="94"/>
      <c r="AV468" s="94"/>
    </row>
    <row r="469" spans="1:48" ht="12" customHeight="1" x14ac:dyDescent="0.25">
      <c r="A469" s="94"/>
      <c r="B469" s="94"/>
      <c r="C469" s="94"/>
      <c r="D469" s="94"/>
      <c r="E469" s="94"/>
      <c r="F469" s="94"/>
      <c r="G469" s="94"/>
      <c r="H469" s="94"/>
      <c r="I469" s="94"/>
      <c r="J469" s="94"/>
      <c r="K469" s="94"/>
      <c r="L469" s="94"/>
      <c r="M469" s="94"/>
      <c r="N469" s="94"/>
      <c r="O469" s="94"/>
      <c r="P469" s="94"/>
      <c r="Q469" s="94"/>
      <c r="R469" s="94"/>
      <c r="S469" s="94"/>
      <c r="T469" s="94"/>
      <c r="U469" s="94"/>
      <c r="V469" s="94"/>
      <c r="W469" s="94"/>
      <c r="X469" s="94"/>
      <c r="Y469" s="94"/>
      <c r="Z469" s="94"/>
      <c r="AA469" s="94"/>
      <c r="AB469" s="94"/>
      <c r="AC469" s="94"/>
      <c r="AD469" s="94"/>
      <c r="AE469" s="94"/>
      <c r="AF469" s="94"/>
      <c r="AG469" s="94"/>
      <c r="AH469" s="94"/>
      <c r="AI469" s="94"/>
      <c r="AJ469" s="94"/>
      <c r="AK469" s="94"/>
      <c r="AL469" s="94"/>
      <c r="AM469" s="94"/>
      <c r="AN469" s="94"/>
      <c r="AO469" s="94"/>
      <c r="AP469" s="94"/>
      <c r="AQ469" s="94"/>
      <c r="AR469" s="94"/>
      <c r="AS469" s="94"/>
      <c r="AT469" s="94"/>
      <c r="AU469" s="94"/>
      <c r="AV469" s="94"/>
    </row>
    <row r="470" spans="1:48" ht="12" customHeight="1" x14ac:dyDescent="0.25">
      <c r="A470" s="94"/>
      <c r="B470" s="94"/>
      <c r="C470" s="94"/>
      <c r="D470" s="94"/>
      <c r="E470" s="94"/>
      <c r="F470" s="94"/>
      <c r="G470" s="94"/>
      <c r="H470" s="94"/>
      <c r="I470" s="94"/>
      <c r="J470" s="94"/>
      <c r="K470" s="94"/>
      <c r="L470" s="94"/>
      <c r="M470" s="94"/>
      <c r="N470" s="94"/>
      <c r="O470" s="94"/>
      <c r="P470" s="94"/>
      <c r="Q470" s="94"/>
      <c r="R470" s="94"/>
      <c r="S470" s="94"/>
      <c r="T470" s="94"/>
      <c r="U470" s="94"/>
      <c r="V470" s="94"/>
      <c r="W470" s="94"/>
      <c r="X470" s="94"/>
      <c r="Y470" s="94"/>
      <c r="Z470" s="94"/>
      <c r="AA470" s="94"/>
      <c r="AB470" s="94"/>
      <c r="AC470" s="94"/>
      <c r="AD470" s="94"/>
      <c r="AE470" s="94"/>
      <c r="AF470" s="94"/>
      <c r="AG470" s="94"/>
      <c r="AH470" s="94"/>
      <c r="AI470" s="94"/>
      <c r="AJ470" s="94"/>
      <c r="AK470" s="94"/>
      <c r="AL470" s="94"/>
      <c r="AM470" s="94"/>
      <c r="AN470" s="94"/>
      <c r="AO470" s="94"/>
      <c r="AP470" s="94"/>
      <c r="AQ470" s="94"/>
      <c r="AR470" s="94"/>
      <c r="AS470" s="94"/>
      <c r="AT470" s="94"/>
      <c r="AU470" s="94"/>
      <c r="AV470" s="94"/>
    </row>
    <row r="471" spans="1:48" ht="12" customHeight="1" x14ac:dyDescent="0.25">
      <c r="A471" s="94"/>
      <c r="B471" s="94"/>
      <c r="C471" s="94"/>
      <c r="D471" s="94"/>
      <c r="E471" s="94"/>
      <c r="F471" s="94"/>
      <c r="G471" s="94"/>
      <c r="H471" s="94"/>
      <c r="I471" s="94"/>
      <c r="J471" s="94"/>
      <c r="K471" s="94"/>
      <c r="L471" s="94"/>
      <c r="M471" s="94"/>
      <c r="N471" s="94"/>
      <c r="O471" s="94"/>
      <c r="P471" s="94"/>
      <c r="Q471" s="94"/>
      <c r="R471" s="94"/>
      <c r="S471" s="94"/>
      <c r="T471" s="94"/>
      <c r="U471" s="94"/>
      <c r="V471" s="94"/>
      <c r="W471" s="94"/>
      <c r="X471" s="94"/>
      <c r="Y471" s="94"/>
      <c r="Z471" s="94"/>
      <c r="AA471" s="94"/>
      <c r="AB471" s="94"/>
      <c r="AC471" s="94"/>
      <c r="AD471" s="94"/>
      <c r="AE471" s="94"/>
      <c r="AF471" s="94"/>
      <c r="AG471" s="94"/>
      <c r="AH471" s="94"/>
      <c r="AI471" s="94"/>
      <c r="AJ471" s="94"/>
      <c r="AK471" s="94"/>
      <c r="AL471" s="94"/>
      <c r="AM471" s="94"/>
      <c r="AN471" s="94"/>
      <c r="AO471" s="94"/>
      <c r="AP471" s="94"/>
      <c r="AQ471" s="94"/>
      <c r="AR471" s="94"/>
      <c r="AS471" s="94"/>
      <c r="AT471" s="94"/>
      <c r="AU471" s="94"/>
      <c r="AV471" s="94"/>
    </row>
    <row r="472" spans="1:48" ht="12" customHeight="1" x14ac:dyDescent="0.25">
      <c r="A472" s="94"/>
      <c r="B472" s="94"/>
      <c r="C472" s="94"/>
      <c r="D472" s="94"/>
      <c r="E472" s="94"/>
      <c r="F472" s="94"/>
      <c r="G472" s="94"/>
      <c r="H472" s="94"/>
      <c r="I472" s="94"/>
      <c r="J472" s="94"/>
      <c r="K472" s="94"/>
      <c r="L472" s="94"/>
      <c r="M472" s="94"/>
      <c r="N472" s="94"/>
      <c r="O472" s="94"/>
      <c r="P472" s="94"/>
      <c r="Q472" s="94"/>
      <c r="R472" s="94"/>
      <c r="S472" s="94"/>
      <c r="T472" s="94"/>
      <c r="U472" s="94"/>
      <c r="V472" s="94"/>
      <c r="W472" s="94"/>
      <c r="X472" s="94"/>
      <c r="Y472" s="94"/>
      <c r="Z472" s="94"/>
      <c r="AA472" s="94"/>
      <c r="AB472" s="94"/>
      <c r="AC472" s="94"/>
      <c r="AD472" s="94"/>
      <c r="AE472" s="94"/>
      <c r="AF472" s="94"/>
      <c r="AG472" s="94"/>
      <c r="AH472" s="94"/>
      <c r="AI472" s="94"/>
      <c r="AJ472" s="94"/>
      <c r="AK472" s="94"/>
      <c r="AL472" s="94"/>
      <c r="AM472" s="94"/>
      <c r="AN472" s="94"/>
      <c r="AO472" s="94"/>
      <c r="AP472" s="94"/>
      <c r="AQ472" s="94"/>
      <c r="AR472" s="94"/>
      <c r="AS472" s="94"/>
      <c r="AT472" s="94"/>
      <c r="AU472" s="94"/>
      <c r="AV472" s="94"/>
    </row>
    <row r="473" spans="1:48" ht="12" customHeight="1" x14ac:dyDescent="0.25">
      <c r="A473" s="94"/>
      <c r="B473" s="94"/>
      <c r="C473" s="94"/>
      <c r="D473" s="94"/>
      <c r="E473" s="94"/>
      <c r="F473" s="94"/>
      <c r="G473" s="94"/>
      <c r="H473" s="94"/>
      <c r="I473" s="94"/>
      <c r="J473" s="94"/>
      <c r="K473" s="94"/>
      <c r="L473" s="94"/>
      <c r="M473" s="94"/>
      <c r="N473" s="94"/>
      <c r="O473" s="94"/>
      <c r="P473" s="94"/>
      <c r="Q473" s="94"/>
      <c r="R473" s="94"/>
      <c r="S473" s="94"/>
      <c r="T473" s="94"/>
      <c r="U473" s="94"/>
      <c r="V473" s="94"/>
      <c r="W473" s="94"/>
      <c r="X473" s="94"/>
      <c r="Y473" s="94"/>
      <c r="Z473" s="94"/>
      <c r="AA473" s="94"/>
      <c r="AB473" s="94"/>
      <c r="AC473" s="94"/>
      <c r="AD473" s="94"/>
      <c r="AE473" s="94"/>
      <c r="AF473" s="94"/>
      <c r="AG473" s="94"/>
      <c r="AH473" s="94"/>
      <c r="AI473" s="94"/>
      <c r="AJ473" s="94"/>
      <c r="AK473" s="94"/>
      <c r="AL473" s="94"/>
      <c r="AM473" s="94"/>
      <c r="AN473" s="94"/>
      <c r="AO473" s="94"/>
      <c r="AP473" s="94"/>
      <c r="AQ473" s="94"/>
      <c r="AR473" s="94"/>
      <c r="AS473" s="94"/>
      <c r="AT473" s="94"/>
      <c r="AU473" s="94"/>
      <c r="AV473" s="94"/>
    </row>
    <row r="474" spans="1:48" ht="12" customHeight="1" x14ac:dyDescent="0.25">
      <c r="A474" s="94"/>
      <c r="B474" s="94"/>
      <c r="C474" s="94"/>
      <c r="D474" s="94"/>
      <c r="E474" s="94"/>
      <c r="F474" s="94"/>
      <c r="G474" s="94"/>
      <c r="H474" s="94"/>
      <c r="I474" s="94"/>
      <c r="J474" s="94"/>
      <c r="K474" s="94"/>
      <c r="L474" s="94"/>
      <c r="M474" s="94"/>
      <c r="N474" s="94"/>
      <c r="O474" s="94"/>
      <c r="P474" s="94"/>
      <c r="Q474" s="94"/>
      <c r="R474" s="94"/>
      <c r="S474" s="94"/>
      <c r="T474" s="94"/>
      <c r="U474" s="94"/>
      <c r="V474" s="94"/>
      <c r="W474" s="94"/>
      <c r="X474" s="94"/>
      <c r="Y474" s="94"/>
      <c r="Z474" s="94"/>
      <c r="AA474" s="94"/>
      <c r="AB474" s="94"/>
      <c r="AC474" s="94"/>
      <c r="AD474" s="94"/>
      <c r="AE474" s="94"/>
      <c r="AF474" s="94"/>
      <c r="AG474" s="94"/>
      <c r="AH474" s="94"/>
      <c r="AI474" s="94"/>
      <c r="AJ474" s="94"/>
      <c r="AK474" s="94"/>
      <c r="AL474" s="94"/>
      <c r="AM474" s="94"/>
      <c r="AN474" s="94"/>
      <c r="AO474" s="94"/>
      <c r="AP474" s="94"/>
      <c r="AQ474" s="94"/>
      <c r="AR474" s="94"/>
      <c r="AS474" s="94"/>
      <c r="AT474" s="94"/>
      <c r="AU474" s="94"/>
      <c r="AV474" s="94"/>
    </row>
    <row r="475" spans="1:48" ht="12" customHeight="1" x14ac:dyDescent="0.25">
      <c r="A475" s="94"/>
      <c r="B475" s="94"/>
      <c r="C475" s="94"/>
      <c r="D475" s="94"/>
      <c r="E475" s="94"/>
      <c r="F475" s="94"/>
      <c r="G475" s="94"/>
      <c r="H475" s="94"/>
      <c r="I475" s="94"/>
      <c r="J475" s="94"/>
      <c r="K475" s="94"/>
      <c r="L475" s="94"/>
      <c r="M475" s="94"/>
      <c r="N475" s="94"/>
      <c r="O475" s="94"/>
      <c r="P475" s="94"/>
      <c r="Q475" s="94"/>
      <c r="R475" s="94"/>
      <c r="S475" s="94"/>
      <c r="T475" s="94"/>
      <c r="U475" s="94"/>
      <c r="V475" s="94"/>
      <c r="W475" s="94"/>
      <c r="X475" s="94"/>
      <c r="Y475" s="94"/>
      <c r="Z475" s="94"/>
      <c r="AA475" s="94"/>
      <c r="AB475" s="94"/>
      <c r="AC475" s="94"/>
      <c r="AD475" s="94"/>
      <c r="AE475" s="94"/>
      <c r="AF475" s="94"/>
      <c r="AG475" s="94"/>
      <c r="AH475" s="94"/>
      <c r="AI475" s="94"/>
      <c r="AJ475" s="94"/>
      <c r="AK475" s="94"/>
      <c r="AL475" s="94"/>
      <c r="AM475" s="94"/>
      <c r="AN475" s="94"/>
      <c r="AO475" s="94"/>
      <c r="AP475" s="94"/>
      <c r="AQ475" s="94"/>
      <c r="AR475" s="94"/>
      <c r="AS475" s="94"/>
      <c r="AT475" s="94"/>
      <c r="AU475" s="94"/>
      <c r="AV475" s="94"/>
    </row>
    <row r="476" spans="1:48" ht="12" customHeight="1" x14ac:dyDescent="0.25">
      <c r="A476" s="94"/>
      <c r="B476" s="94"/>
      <c r="C476" s="94"/>
      <c r="D476" s="94"/>
      <c r="E476" s="94"/>
      <c r="F476" s="94"/>
      <c r="G476" s="94"/>
      <c r="H476" s="94"/>
      <c r="I476" s="94"/>
      <c r="J476" s="94"/>
      <c r="K476" s="94"/>
      <c r="L476" s="94"/>
      <c r="M476" s="94"/>
      <c r="N476" s="94"/>
      <c r="O476" s="94"/>
      <c r="P476" s="94"/>
      <c r="Q476" s="94"/>
      <c r="R476" s="94"/>
      <c r="S476" s="94"/>
      <c r="T476" s="94"/>
      <c r="U476" s="94"/>
      <c r="V476" s="94"/>
      <c r="W476" s="94"/>
      <c r="X476" s="94"/>
      <c r="Y476" s="94"/>
      <c r="Z476" s="94"/>
      <c r="AA476" s="94"/>
      <c r="AB476" s="94"/>
      <c r="AC476" s="94"/>
      <c r="AD476" s="94"/>
      <c r="AE476" s="94"/>
      <c r="AF476" s="94"/>
      <c r="AG476" s="94"/>
      <c r="AH476" s="94"/>
      <c r="AI476" s="94"/>
      <c r="AJ476" s="94"/>
      <c r="AK476" s="94"/>
      <c r="AL476" s="94"/>
      <c r="AM476" s="94"/>
      <c r="AN476" s="94"/>
      <c r="AO476" s="94"/>
      <c r="AP476" s="94"/>
      <c r="AQ476" s="94"/>
      <c r="AR476" s="94"/>
      <c r="AS476" s="94"/>
      <c r="AT476" s="94"/>
      <c r="AU476" s="94"/>
      <c r="AV476" s="94"/>
    </row>
    <row r="477" spans="1:48" ht="12" customHeight="1" x14ac:dyDescent="0.25">
      <c r="A477" s="94"/>
      <c r="B477" s="94"/>
      <c r="C477" s="94"/>
      <c r="D477" s="94"/>
      <c r="E477" s="94"/>
      <c r="F477" s="94"/>
      <c r="G477" s="94"/>
      <c r="H477" s="94"/>
      <c r="I477" s="94"/>
      <c r="J477" s="94"/>
      <c r="K477" s="94"/>
      <c r="L477" s="94"/>
      <c r="M477" s="94"/>
      <c r="N477" s="94"/>
      <c r="O477" s="94"/>
      <c r="P477" s="94"/>
      <c r="Q477" s="94"/>
      <c r="R477" s="94"/>
      <c r="S477" s="94"/>
      <c r="T477" s="94"/>
      <c r="U477" s="94"/>
      <c r="V477" s="94"/>
      <c r="W477" s="94"/>
      <c r="X477" s="94"/>
      <c r="Y477" s="94"/>
      <c r="Z477" s="94"/>
      <c r="AA477" s="94"/>
      <c r="AB477" s="94"/>
      <c r="AC477" s="94"/>
      <c r="AD477" s="94"/>
      <c r="AE477" s="94"/>
      <c r="AF477" s="94"/>
      <c r="AG477" s="94"/>
      <c r="AH477" s="94"/>
      <c r="AI477" s="94"/>
      <c r="AJ477" s="94"/>
      <c r="AK477" s="94"/>
      <c r="AL477" s="94"/>
      <c r="AM477" s="94"/>
      <c r="AN477" s="94"/>
      <c r="AO477" s="94"/>
      <c r="AP477" s="94"/>
      <c r="AQ477" s="94"/>
      <c r="AR477" s="94"/>
      <c r="AS477" s="94"/>
      <c r="AT477" s="94"/>
      <c r="AU477" s="94"/>
      <c r="AV477" s="94"/>
    </row>
    <row r="478" spans="1:48" ht="12" customHeight="1" x14ac:dyDescent="0.25">
      <c r="A478" s="94"/>
      <c r="B478" s="94"/>
      <c r="C478" s="94"/>
      <c r="D478" s="94"/>
      <c r="E478" s="94"/>
      <c r="F478" s="94"/>
      <c r="G478" s="94"/>
      <c r="H478" s="94"/>
      <c r="I478" s="94"/>
      <c r="J478" s="94"/>
      <c r="K478" s="94"/>
      <c r="L478" s="94"/>
      <c r="M478" s="94"/>
      <c r="N478" s="94"/>
      <c r="O478" s="94"/>
      <c r="P478" s="94"/>
      <c r="Q478" s="94"/>
      <c r="R478" s="94"/>
      <c r="S478" s="94"/>
      <c r="T478" s="94"/>
      <c r="U478" s="94"/>
      <c r="V478" s="94"/>
      <c r="W478" s="94"/>
      <c r="X478" s="94"/>
      <c r="Y478" s="94"/>
      <c r="Z478" s="94"/>
      <c r="AA478" s="94"/>
      <c r="AB478" s="94"/>
      <c r="AC478" s="94"/>
      <c r="AD478" s="94"/>
      <c r="AE478" s="94"/>
      <c r="AF478" s="94"/>
      <c r="AG478" s="94"/>
      <c r="AH478" s="94"/>
      <c r="AI478" s="94"/>
      <c r="AJ478" s="94"/>
      <c r="AK478" s="94"/>
      <c r="AL478" s="94"/>
      <c r="AM478" s="94"/>
      <c r="AN478" s="94"/>
      <c r="AO478" s="94"/>
      <c r="AP478" s="94"/>
      <c r="AQ478" s="94"/>
      <c r="AR478" s="94"/>
      <c r="AS478" s="94"/>
      <c r="AT478" s="94"/>
      <c r="AU478" s="94"/>
      <c r="AV478" s="94"/>
    </row>
    <row r="479" spans="1:48" ht="12" customHeight="1" x14ac:dyDescent="0.25">
      <c r="A479" s="94"/>
      <c r="B479" s="94"/>
      <c r="C479" s="94"/>
      <c r="D479" s="94"/>
      <c r="E479" s="94"/>
      <c r="F479" s="94"/>
      <c r="G479" s="94"/>
      <c r="H479" s="94"/>
      <c r="I479" s="94"/>
      <c r="J479" s="94"/>
      <c r="K479" s="94"/>
      <c r="L479" s="94"/>
      <c r="M479" s="94"/>
      <c r="N479" s="94"/>
      <c r="O479" s="94"/>
      <c r="P479" s="94"/>
      <c r="Q479" s="94"/>
      <c r="R479" s="94"/>
      <c r="S479" s="94"/>
      <c r="T479" s="94"/>
      <c r="U479" s="94"/>
      <c r="V479" s="94"/>
      <c r="W479" s="94"/>
      <c r="X479" s="94"/>
      <c r="Y479" s="94"/>
      <c r="Z479" s="94"/>
      <c r="AA479" s="94"/>
      <c r="AB479" s="94"/>
      <c r="AC479" s="94"/>
      <c r="AD479" s="94"/>
      <c r="AE479" s="94"/>
      <c r="AF479" s="94"/>
      <c r="AG479" s="94"/>
      <c r="AH479" s="94"/>
      <c r="AI479" s="94"/>
      <c r="AJ479" s="94"/>
      <c r="AK479" s="94"/>
      <c r="AL479" s="94"/>
      <c r="AM479" s="94"/>
      <c r="AN479" s="94"/>
      <c r="AO479" s="94"/>
      <c r="AP479" s="94"/>
      <c r="AQ479" s="94"/>
      <c r="AR479" s="94"/>
      <c r="AS479" s="94"/>
      <c r="AT479" s="94"/>
      <c r="AU479" s="94"/>
      <c r="AV479" s="94"/>
    </row>
    <row r="480" spans="1:48" ht="12" customHeight="1" x14ac:dyDescent="0.25">
      <c r="A480" s="94"/>
      <c r="B480" s="94"/>
      <c r="C480" s="94"/>
      <c r="D480" s="94"/>
      <c r="E480" s="94"/>
      <c r="F480" s="94"/>
      <c r="G480" s="94"/>
      <c r="H480" s="94"/>
      <c r="I480" s="94"/>
      <c r="J480" s="94"/>
      <c r="K480" s="94"/>
      <c r="L480" s="94"/>
      <c r="M480" s="94"/>
      <c r="N480" s="94"/>
      <c r="O480" s="94"/>
      <c r="P480" s="94"/>
      <c r="Q480" s="94"/>
      <c r="R480" s="94"/>
      <c r="S480" s="94"/>
      <c r="T480" s="94"/>
      <c r="U480" s="94"/>
      <c r="V480" s="94"/>
      <c r="W480" s="94"/>
      <c r="X480" s="94"/>
      <c r="Y480" s="94"/>
      <c r="Z480" s="94"/>
      <c r="AA480" s="94"/>
      <c r="AB480" s="94"/>
      <c r="AC480" s="94"/>
      <c r="AD480" s="94"/>
      <c r="AE480" s="94"/>
      <c r="AF480" s="94"/>
      <c r="AG480" s="94"/>
      <c r="AH480" s="94"/>
      <c r="AI480" s="94"/>
      <c r="AJ480" s="94"/>
      <c r="AK480" s="94"/>
      <c r="AL480" s="94"/>
      <c r="AM480" s="94"/>
      <c r="AN480" s="94"/>
      <c r="AO480" s="94"/>
      <c r="AP480" s="94"/>
      <c r="AQ480" s="94"/>
      <c r="AR480" s="94"/>
      <c r="AS480" s="94"/>
      <c r="AT480" s="94"/>
      <c r="AU480" s="94"/>
      <c r="AV480" s="94"/>
    </row>
    <row r="481" spans="1:48" ht="12" customHeight="1" x14ac:dyDescent="0.25">
      <c r="A481" s="94"/>
      <c r="B481" s="94"/>
      <c r="C481" s="94"/>
      <c r="D481" s="94"/>
      <c r="E481" s="94"/>
      <c r="F481" s="94"/>
      <c r="G481" s="94"/>
      <c r="H481" s="94"/>
      <c r="I481" s="94"/>
      <c r="J481" s="94"/>
      <c r="K481" s="94"/>
      <c r="L481" s="94"/>
      <c r="M481" s="94"/>
      <c r="N481" s="94"/>
      <c r="O481" s="94"/>
      <c r="P481" s="94"/>
      <c r="Q481" s="94"/>
      <c r="R481" s="94"/>
      <c r="S481" s="94"/>
      <c r="T481" s="94"/>
      <c r="U481" s="94"/>
      <c r="V481" s="94"/>
      <c r="W481" s="94"/>
      <c r="X481" s="94"/>
      <c r="Y481" s="94"/>
      <c r="Z481" s="94"/>
      <c r="AA481" s="94"/>
      <c r="AB481" s="94"/>
      <c r="AC481" s="94"/>
      <c r="AD481" s="94"/>
      <c r="AE481" s="94"/>
      <c r="AF481" s="94"/>
      <c r="AG481" s="94"/>
      <c r="AH481" s="94"/>
      <c r="AI481" s="94"/>
      <c r="AJ481" s="94"/>
      <c r="AK481" s="94"/>
      <c r="AL481" s="94"/>
      <c r="AM481" s="94"/>
      <c r="AN481" s="94"/>
      <c r="AO481" s="94"/>
      <c r="AP481" s="94"/>
      <c r="AQ481" s="94"/>
      <c r="AR481" s="94"/>
      <c r="AS481" s="94"/>
      <c r="AT481" s="94"/>
      <c r="AU481" s="94"/>
      <c r="AV481" s="94"/>
    </row>
    <row r="482" spans="1:48" ht="12" customHeight="1" x14ac:dyDescent="0.25">
      <c r="A482" s="94"/>
      <c r="B482" s="94"/>
      <c r="C482" s="94"/>
      <c r="D482" s="94"/>
      <c r="E482" s="94"/>
      <c r="F482" s="94"/>
      <c r="G482" s="94"/>
      <c r="H482" s="94"/>
      <c r="I482" s="94"/>
      <c r="J482" s="94"/>
      <c r="K482" s="94"/>
      <c r="L482" s="94"/>
      <c r="M482" s="94"/>
      <c r="N482" s="94"/>
      <c r="O482" s="94"/>
      <c r="P482" s="94"/>
      <c r="Q482" s="94"/>
      <c r="R482" s="94"/>
      <c r="S482" s="94"/>
      <c r="T482" s="94"/>
      <c r="U482" s="94"/>
      <c r="V482" s="94"/>
      <c r="W482" s="94"/>
      <c r="X482" s="94"/>
      <c r="Y482" s="94"/>
      <c r="Z482" s="94"/>
      <c r="AA482" s="94"/>
      <c r="AB482" s="94"/>
      <c r="AC482" s="94"/>
      <c r="AD482" s="94"/>
      <c r="AE482" s="94"/>
      <c r="AF482" s="94"/>
      <c r="AG482" s="94"/>
      <c r="AH482" s="94"/>
      <c r="AI482" s="94"/>
      <c r="AJ482" s="94"/>
      <c r="AK482" s="94"/>
      <c r="AL482" s="94"/>
      <c r="AM482" s="94"/>
      <c r="AN482" s="94"/>
      <c r="AO482" s="94"/>
      <c r="AP482" s="94"/>
      <c r="AQ482" s="94"/>
      <c r="AR482" s="94"/>
      <c r="AS482" s="94"/>
      <c r="AT482" s="94"/>
      <c r="AU482" s="94"/>
      <c r="AV482" s="94"/>
    </row>
    <row r="483" spans="1:48" ht="12" customHeight="1" x14ac:dyDescent="0.25">
      <c r="A483" s="94"/>
      <c r="B483" s="94"/>
      <c r="C483" s="94"/>
      <c r="D483" s="94"/>
      <c r="E483" s="94"/>
      <c r="F483" s="94"/>
      <c r="G483" s="94"/>
      <c r="H483" s="94"/>
      <c r="I483" s="94"/>
      <c r="J483" s="94"/>
      <c r="K483" s="94"/>
      <c r="L483" s="94"/>
      <c r="M483" s="94"/>
      <c r="N483" s="94"/>
      <c r="O483" s="94"/>
      <c r="P483" s="94"/>
      <c r="Q483" s="94"/>
      <c r="R483" s="94"/>
      <c r="S483" s="94"/>
      <c r="T483" s="94"/>
      <c r="U483" s="94"/>
      <c r="V483" s="94"/>
      <c r="W483" s="94"/>
      <c r="X483" s="94"/>
      <c r="Y483" s="94"/>
      <c r="Z483" s="94"/>
      <c r="AA483" s="94"/>
      <c r="AB483" s="94"/>
      <c r="AC483" s="94"/>
      <c r="AD483" s="94"/>
      <c r="AE483" s="94"/>
      <c r="AF483" s="94"/>
      <c r="AG483" s="94"/>
      <c r="AH483" s="94"/>
      <c r="AI483" s="94"/>
      <c r="AJ483" s="94"/>
      <c r="AK483" s="94"/>
      <c r="AL483" s="94"/>
      <c r="AM483" s="94"/>
      <c r="AN483" s="94"/>
      <c r="AO483" s="94"/>
      <c r="AP483" s="94"/>
      <c r="AQ483" s="94"/>
      <c r="AR483" s="94"/>
      <c r="AS483" s="94"/>
      <c r="AT483" s="94"/>
      <c r="AU483" s="94"/>
      <c r="AV483" s="94"/>
    </row>
    <row r="484" spans="1:48" ht="12" customHeight="1" x14ac:dyDescent="0.25">
      <c r="A484" s="94"/>
      <c r="B484" s="94"/>
      <c r="C484" s="94"/>
      <c r="D484" s="94"/>
      <c r="E484" s="94"/>
      <c r="F484" s="94"/>
      <c r="G484" s="94"/>
      <c r="H484" s="94"/>
      <c r="I484" s="94"/>
      <c r="J484" s="94"/>
      <c r="K484" s="94"/>
      <c r="L484" s="94"/>
      <c r="M484" s="94"/>
      <c r="N484" s="94"/>
      <c r="O484" s="94"/>
      <c r="P484" s="94"/>
      <c r="Q484" s="94"/>
      <c r="R484" s="94"/>
      <c r="S484" s="94"/>
      <c r="T484" s="94"/>
      <c r="U484" s="94"/>
      <c r="V484" s="94"/>
      <c r="W484" s="94"/>
      <c r="X484" s="94"/>
      <c r="Y484" s="94"/>
      <c r="Z484" s="94"/>
      <c r="AA484" s="94"/>
      <c r="AB484" s="94"/>
      <c r="AC484" s="94"/>
      <c r="AD484" s="94"/>
      <c r="AE484" s="94"/>
      <c r="AF484" s="94"/>
      <c r="AG484" s="94"/>
      <c r="AH484" s="94"/>
      <c r="AI484" s="94"/>
      <c r="AJ484" s="94"/>
      <c r="AK484" s="94"/>
      <c r="AL484" s="94"/>
      <c r="AM484" s="94"/>
      <c r="AN484" s="94"/>
      <c r="AO484" s="94"/>
      <c r="AP484" s="94"/>
      <c r="AQ484" s="94"/>
      <c r="AR484" s="94"/>
      <c r="AS484" s="94"/>
      <c r="AT484" s="94"/>
      <c r="AU484" s="94"/>
      <c r="AV484" s="94"/>
    </row>
    <row r="485" spans="1:48" ht="12" customHeight="1" x14ac:dyDescent="0.25">
      <c r="A485" s="94"/>
      <c r="B485" s="94"/>
      <c r="C485" s="94"/>
      <c r="D485" s="94"/>
      <c r="E485" s="94"/>
      <c r="F485" s="94"/>
      <c r="G485" s="94"/>
      <c r="H485" s="94"/>
      <c r="I485" s="94"/>
      <c r="J485" s="94"/>
      <c r="K485" s="94"/>
      <c r="L485" s="94"/>
      <c r="M485" s="94"/>
      <c r="N485" s="94"/>
      <c r="O485" s="94"/>
      <c r="P485" s="94"/>
      <c r="Q485" s="94"/>
      <c r="R485" s="94"/>
      <c r="S485" s="94"/>
      <c r="T485" s="94"/>
      <c r="U485" s="94"/>
      <c r="V485" s="94"/>
      <c r="W485" s="94"/>
      <c r="X485" s="94"/>
      <c r="Y485" s="94"/>
      <c r="Z485" s="94"/>
      <c r="AA485" s="94"/>
      <c r="AB485" s="94"/>
      <c r="AC485" s="94"/>
      <c r="AD485" s="94"/>
      <c r="AE485" s="94"/>
      <c r="AF485" s="94"/>
      <c r="AG485" s="94"/>
      <c r="AH485" s="94"/>
      <c r="AI485" s="94"/>
      <c r="AJ485" s="94"/>
      <c r="AK485" s="94"/>
      <c r="AL485" s="94"/>
      <c r="AM485" s="94"/>
      <c r="AN485" s="94"/>
      <c r="AO485" s="94"/>
      <c r="AP485" s="94"/>
      <c r="AQ485" s="94"/>
      <c r="AR485" s="94"/>
      <c r="AS485" s="94"/>
      <c r="AT485" s="94"/>
      <c r="AU485" s="94"/>
      <c r="AV485" s="94"/>
    </row>
    <row r="486" spans="1:48" ht="12" customHeight="1" x14ac:dyDescent="0.25">
      <c r="A486" s="94"/>
      <c r="B486" s="94"/>
      <c r="C486" s="94"/>
      <c r="D486" s="94"/>
      <c r="E486" s="94"/>
      <c r="F486" s="94"/>
      <c r="G486" s="94"/>
      <c r="H486" s="94"/>
      <c r="I486" s="94"/>
      <c r="J486" s="94"/>
      <c r="K486" s="94"/>
      <c r="L486" s="94"/>
      <c r="M486" s="94"/>
      <c r="N486" s="94"/>
      <c r="O486" s="94"/>
      <c r="P486" s="94"/>
      <c r="Q486" s="94"/>
      <c r="R486" s="94"/>
      <c r="S486" s="94"/>
      <c r="T486" s="94"/>
      <c r="U486" s="94"/>
      <c r="V486" s="94"/>
      <c r="W486" s="94"/>
      <c r="X486" s="94"/>
      <c r="Y486" s="94"/>
      <c r="Z486" s="94"/>
      <c r="AA486" s="94"/>
      <c r="AB486" s="94"/>
      <c r="AC486" s="94"/>
      <c r="AD486" s="94"/>
      <c r="AE486" s="94"/>
      <c r="AF486" s="94"/>
      <c r="AG486" s="94"/>
      <c r="AH486" s="94"/>
      <c r="AI486" s="94"/>
      <c r="AJ486" s="94"/>
      <c r="AK486" s="94"/>
      <c r="AL486" s="94"/>
      <c r="AM486" s="94"/>
      <c r="AN486" s="94"/>
      <c r="AO486" s="94"/>
      <c r="AP486" s="94"/>
      <c r="AQ486" s="94"/>
      <c r="AR486" s="94"/>
      <c r="AS486" s="94"/>
      <c r="AT486" s="94"/>
      <c r="AU486" s="94"/>
      <c r="AV486" s="94"/>
    </row>
    <row r="487" spans="1:48" ht="12" customHeight="1" x14ac:dyDescent="0.25">
      <c r="A487" s="94"/>
      <c r="B487" s="94"/>
      <c r="C487" s="94"/>
      <c r="D487" s="94"/>
      <c r="E487" s="94"/>
      <c r="F487" s="94"/>
      <c r="G487" s="94"/>
      <c r="H487" s="94"/>
      <c r="I487" s="94"/>
      <c r="J487" s="94"/>
      <c r="K487" s="94"/>
      <c r="L487" s="94"/>
      <c r="M487" s="94"/>
      <c r="N487" s="94"/>
      <c r="O487" s="94"/>
      <c r="P487" s="94"/>
      <c r="Q487" s="94"/>
      <c r="R487" s="94"/>
      <c r="S487" s="94"/>
      <c r="T487" s="94"/>
      <c r="U487" s="94"/>
      <c r="V487" s="94"/>
      <c r="W487" s="94"/>
      <c r="X487" s="94"/>
      <c r="Y487" s="94"/>
      <c r="Z487" s="94"/>
      <c r="AA487" s="94"/>
      <c r="AB487" s="94"/>
      <c r="AC487" s="94"/>
      <c r="AD487" s="94"/>
      <c r="AE487" s="94"/>
      <c r="AF487" s="94"/>
      <c r="AG487" s="94"/>
      <c r="AH487" s="94"/>
      <c r="AI487" s="94"/>
      <c r="AJ487" s="94"/>
      <c r="AK487" s="94"/>
      <c r="AL487" s="94"/>
      <c r="AM487" s="94"/>
      <c r="AN487" s="94"/>
      <c r="AO487" s="94"/>
      <c r="AP487" s="94"/>
      <c r="AQ487" s="94"/>
      <c r="AR487" s="94"/>
      <c r="AS487" s="94"/>
      <c r="AT487" s="94"/>
      <c r="AU487" s="94"/>
      <c r="AV487" s="94"/>
    </row>
    <row r="488" spans="1:48" ht="12" customHeight="1" x14ac:dyDescent="0.25">
      <c r="A488" s="94"/>
      <c r="B488" s="94"/>
      <c r="C488" s="94"/>
      <c r="D488" s="94"/>
      <c r="E488" s="94"/>
      <c r="F488" s="94"/>
      <c r="G488" s="94"/>
      <c r="H488" s="94"/>
      <c r="I488" s="94"/>
      <c r="J488" s="94"/>
      <c r="K488" s="94"/>
      <c r="L488" s="94"/>
      <c r="M488" s="94"/>
      <c r="N488" s="94"/>
      <c r="O488" s="94"/>
      <c r="P488" s="94"/>
      <c r="Q488" s="94"/>
      <c r="R488" s="94"/>
      <c r="S488" s="94"/>
      <c r="T488" s="94"/>
      <c r="U488" s="94"/>
      <c r="V488" s="94"/>
      <c r="W488" s="94"/>
      <c r="X488" s="94"/>
      <c r="Y488" s="94"/>
      <c r="Z488" s="94"/>
      <c r="AA488" s="94"/>
      <c r="AB488" s="94"/>
      <c r="AC488" s="94"/>
      <c r="AD488" s="94"/>
      <c r="AE488" s="94"/>
      <c r="AF488" s="94"/>
      <c r="AG488" s="94"/>
      <c r="AH488" s="94"/>
      <c r="AI488" s="94"/>
      <c r="AJ488" s="94"/>
      <c r="AK488" s="94"/>
      <c r="AL488" s="94"/>
      <c r="AM488" s="94"/>
      <c r="AN488" s="94"/>
      <c r="AO488" s="94"/>
      <c r="AP488" s="94"/>
      <c r="AQ488" s="94"/>
      <c r="AR488" s="94"/>
      <c r="AS488" s="94"/>
      <c r="AT488" s="94"/>
      <c r="AU488" s="94"/>
      <c r="AV488" s="94"/>
    </row>
    <row r="489" spans="1:48" ht="12" customHeight="1" x14ac:dyDescent="0.25">
      <c r="A489" s="94"/>
      <c r="B489" s="94"/>
      <c r="C489" s="94"/>
      <c r="D489" s="94"/>
      <c r="E489" s="94"/>
      <c r="F489" s="94"/>
      <c r="G489" s="94"/>
      <c r="H489" s="94"/>
      <c r="I489" s="94"/>
      <c r="J489" s="94"/>
      <c r="K489" s="94"/>
      <c r="L489" s="94"/>
      <c r="M489" s="94"/>
      <c r="N489" s="94"/>
      <c r="O489" s="94"/>
      <c r="P489" s="94"/>
      <c r="Q489" s="94"/>
      <c r="R489" s="94"/>
      <c r="S489" s="94"/>
      <c r="T489" s="94"/>
      <c r="U489" s="94"/>
      <c r="V489" s="94"/>
      <c r="W489" s="94"/>
      <c r="X489" s="94"/>
      <c r="Y489" s="94"/>
      <c r="Z489" s="94"/>
      <c r="AA489" s="94"/>
      <c r="AB489" s="94"/>
      <c r="AC489" s="94"/>
      <c r="AD489" s="94"/>
      <c r="AE489" s="94"/>
      <c r="AF489" s="94"/>
      <c r="AG489" s="94"/>
      <c r="AH489" s="94"/>
      <c r="AI489" s="94"/>
      <c r="AJ489" s="94"/>
      <c r="AK489" s="94"/>
      <c r="AL489" s="94"/>
      <c r="AM489" s="94"/>
      <c r="AN489" s="94"/>
      <c r="AO489" s="94"/>
      <c r="AP489" s="94"/>
      <c r="AQ489" s="94"/>
      <c r="AR489" s="94"/>
      <c r="AS489" s="94"/>
      <c r="AT489" s="94"/>
      <c r="AU489" s="94"/>
      <c r="AV489" s="94"/>
    </row>
    <row r="490" spans="1:48" ht="12" customHeight="1" x14ac:dyDescent="0.25">
      <c r="A490" s="94"/>
      <c r="B490" s="94"/>
      <c r="C490" s="94"/>
      <c r="D490" s="94"/>
      <c r="E490" s="94"/>
      <c r="F490" s="94"/>
      <c r="G490" s="94"/>
      <c r="H490" s="94"/>
      <c r="I490" s="94"/>
      <c r="J490" s="94"/>
      <c r="K490" s="94"/>
      <c r="L490" s="94"/>
      <c r="M490" s="94"/>
      <c r="N490" s="94"/>
      <c r="O490" s="94"/>
      <c r="P490" s="94"/>
      <c r="Q490" s="94"/>
      <c r="R490" s="94"/>
      <c r="S490" s="94"/>
      <c r="T490" s="94"/>
      <c r="U490" s="94"/>
      <c r="V490" s="94"/>
      <c r="W490" s="94"/>
      <c r="X490" s="94"/>
      <c r="Y490" s="94"/>
      <c r="Z490" s="94"/>
      <c r="AA490" s="94"/>
      <c r="AB490" s="94"/>
      <c r="AC490" s="94"/>
      <c r="AD490" s="94"/>
      <c r="AE490" s="94"/>
      <c r="AF490" s="94"/>
      <c r="AG490" s="94"/>
      <c r="AH490" s="94"/>
      <c r="AI490" s="94"/>
      <c r="AJ490" s="94"/>
      <c r="AK490" s="94"/>
      <c r="AL490" s="94"/>
      <c r="AM490" s="94"/>
      <c r="AN490" s="94"/>
      <c r="AO490" s="94"/>
      <c r="AP490" s="94"/>
      <c r="AQ490" s="94"/>
      <c r="AR490" s="94"/>
      <c r="AS490" s="94"/>
      <c r="AT490" s="94"/>
      <c r="AU490" s="94"/>
      <c r="AV490" s="94"/>
    </row>
    <row r="491" spans="1:48" ht="12" customHeight="1" x14ac:dyDescent="0.25">
      <c r="A491" s="94"/>
      <c r="B491" s="94"/>
      <c r="C491" s="94"/>
      <c r="D491" s="94"/>
      <c r="E491" s="94"/>
      <c r="F491" s="94"/>
      <c r="G491" s="94"/>
      <c r="H491" s="94"/>
      <c r="I491" s="94"/>
      <c r="J491" s="94"/>
      <c r="K491" s="94"/>
      <c r="L491" s="94"/>
      <c r="M491" s="94"/>
      <c r="N491" s="94"/>
      <c r="O491" s="94"/>
      <c r="P491" s="94"/>
      <c r="Q491" s="94"/>
      <c r="R491" s="94"/>
      <c r="S491" s="94"/>
      <c r="T491" s="94"/>
      <c r="U491" s="94"/>
      <c r="V491" s="94"/>
      <c r="W491" s="94"/>
      <c r="X491" s="94"/>
      <c r="Y491" s="94"/>
      <c r="Z491" s="94"/>
      <c r="AA491" s="94"/>
      <c r="AB491" s="94"/>
      <c r="AC491" s="94"/>
      <c r="AD491" s="94"/>
      <c r="AE491" s="94"/>
      <c r="AF491" s="94"/>
      <c r="AG491" s="94"/>
      <c r="AH491" s="94"/>
      <c r="AI491" s="94"/>
      <c r="AJ491" s="94"/>
      <c r="AK491" s="94"/>
      <c r="AL491" s="94"/>
      <c r="AM491" s="94"/>
      <c r="AN491" s="94"/>
      <c r="AO491" s="94"/>
      <c r="AP491" s="94"/>
      <c r="AQ491" s="94"/>
      <c r="AR491" s="94"/>
      <c r="AS491" s="94"/>
      <c r="AT491" s="94"/>
      <c r="AU491" s="94"/>
      <c r="AV491" s="94"/>
    </row>
    <row r="492" spans="1:48" ht="12" customHeight="1" x14ac:dyDescent="0.25">
      <c r="A492" s="94"/>
      <c r="B492" s="94"/>
      <c r="C492" s="94"/>
      <c r="D492" s="94"/>
      <c r="E492" s="94"/>
      <c r="F492" s="94"/>
      <c r="G492" s="94"/>
      <c r="H492" s="94"/>
      <c r="I492" s="94"/>
      <c r="J492" s="94"/>
      <c r="K492" s="94"/>
      <c r="L492" s="94"/>
      <c r="M492" s="94"/>
      <c r="N492" s="94"/>
      <c r="O492" s="94"/>
      <c r="P492" s="94"/>
      <c r="Q492" s="94"/>
      <c r="R492" s="94"/>
      <c r="S492" s="94"/>
      <c r="T492" s="94"/>
      <c r="U492" s="94"/>
      <c r="V492" s="94"/>
      <c r="W492" s="94"/>
      <c r="X492" s="94"/>
      <c r="Y492" s="94"/>
      <c r="Z492" s="94"/>
      <c r="AA492" s="94"/>
      <c r="AB492" s="94"/>
      <c r="AC492" s="94"/>
      <c r="AD492" s="94"/>
      <c r="AE492" s="94"/>
      <c r="AF492" s="94"/>
      <c r="AG492" s="94"/>
      <c r="AH492" s="94"/>
      <c r="AI492" s="94"/>
      <c r="AJ492" s="94"/>
      <c r="AK492" s="94"/>
      <c r="AL492" s="94"/>
      <c r="AM492" s="94"/>
      <c r="AN492" s="94"/>
      <c r="AO492" s="94"/>
      <c r="AP492" s="94"/>
      <c r="AQ492" s="94"/>
      <c r="AR492" s="94"/>
      <c r="AS492" s="94"/>
      <c r="AT492" s="94"/>
      <c r="AU492" s="94"/>
      <c r="AV492" s="94"/>
    </row>
    <row r="493" spans="1:48" ht="12" customHeight="1" x14ac:dyDescent="0.25">
      <c r="A493" s="94"/>
      <c r="B493" s="94"/>
      <c r="C493" s="94"/>
      <c r="D493" s="94"/>
      <c r="E493" s="94"/>
      <c r="F493" s="94"/>
      <c r="G493" s="94"/>
      <c r="H493" s="94"/>
      <c r="I493" s="94"/>
      <c r="J493" s="94"/>
      <c r="K493" s="94"/>
      <c r="L493" s="94"/>
      <c r="M493" s="94"/>
      <c r="N493" s="94"/>
      <c r="O493" s="94"/>
      <c r="P493" s="94"/>
      <c r="Q493" s="94"/>
      <c r="R493" s="94"/>
      <c r="S493" s="94"/>
      <c r="T493" s="94"/>
      <c r="U493" s="94"/>
      <c r="V493" s="94"/>
      <c r="W493" s="94"/>
      <c r="X493" s="94"/>
      <c r="Y493" s="94"/>
      <c r="Z493" s="94"/>
      <c r="AA493" s="94"/>
      <c r="AB493" s="94"/>
      <c r="AC493" s="94"/>
      <c r="AD493" s="94"/>
      <c r="AE493" s="94"/>
      <c r="AF493" s="94"/>
      <c r="AG493" s="94"/>
      <c r="AH493" s="94"/>
      <c r="AI493" s="94"/>
      <c r="AJ493" s="94"/>
      <c r="AK493" s="94"/>
      <c r="AL493" s="94"/>
      <c r="AM493" s="94"/>
      <c r="AN493" s="94"/>
      <c r="AO493" s="94"/>
      <c r="AP493" s="94"/>
      <c r="AQ493" s="94"/>
      <c r="AR493" s="94"/>
      <c r="AS493" s="94"/>
      <c r="AT493" s="94"/>
      <c r="AU493" s="94"/>
      <c r="AV493" s="94"/>
    </row>
    <row r="494" spans="1:48" ht="12" customHeight="1" x14ac:dyDescent="0.25">
      <c r="A494" s="94"/>
      <c r="B494" s="94"/>
      <c r="C494" s="94"/>
      <c r="D494" s="94"/>
      <c r="E494" s="94"/>
      <c r="F494" s="94"/>
      <c r="G494" s="94"/>
      <c r="H494" s="94"/>
      <c r="I494" s="94"/>
      <c r="J494" s="94"/>
      <c r="K494" s="94"/>
      <c r="L494" s="94"/>
      <c r="M494" s="94"/>
      <c r="N494" s="94"/>
      <c r="O494" s="94"/>
      <c r="P494" s="94"/>
      <c r="Q494" s="94"/>
      <c r="R494" s="94"/>
      <c r="S494" s="94"/>
      <c r="T494" s="94"/>
      <c r="U494" s="94"/>
      <c r="V494" s="94"/>
      <c r="W494" s="94"/>
      <c r="X494" s="94"/>
      <c r="Y494" s="94"/>
      <c r="Z494" s="94"/>
      <c r="AA494" s="94"/>
      <c r="AB494" s="94"/>
      <c r="AC494" s="94"/>
      <c r="AD494" s="94"/>
      <c r="AE494" s="94"/>
      <c r="AF494" s="94"/>
      <c r="AG494" s="94"/>
      <c r="AH494" s="94"/>
      <c r="AI494" s="94"/>
      <c r="AJ494" s="94"/>
      <c r="AK494" s="94"/>
      <c r="AL494" s="94"/>
      <c r="AM494" s="94"/>
      <c r="AN494" s="94"/>
      <c r="AO494" s="94"/>
      <c r="AP494" s="94"/>
      <c r="AQ494" s="94"/>
      <c r="AR494" s="94"/>
      <c r="AS494" s="94"/>
      <c r="AT494" s="94"/>
      <c r="AU494" s="94"/>
      <c r="AV494" s="94"/>
    </row>
    <row r="495" spans="1:48" ht="12" customHeight="1" x14ac:dyDescent="0.25">
      <c r="A495" s="94"/>
      <c r="B495" s="94"/>
      <c r="C495" s="94"/>
      <c r="D495" s="94"/>
      <c r="E495" s="94"/>
      <c r="F495" s="94"/>
      <c r="G495" s="94"/>
      <c r="H495" s="94"/>
      <c r="I495" s="94"/>
      <c r="J495" s="94"/>
      <c r="K495" s="94"/>
      <c r="L495" s="94"/>
      <c r="M495" s="94"/>
      <c r="N495" s="94"/>
      <c r="O495" s="94"/>
      <c r="P495" s="94"/>
      <c r="Q495" s="94"/>
      <c r="R495" s="94"/>
      <c r="S495" s="94"/>
      <c r="T495" s="94"/>
      <c r="U495" s="94"/>
      <c r="V495" s="94"/>
      <c r="W495" s="94"/>
      <c r="X495" s="94"/>
      <c r="Y495" s="94"/>
      <c r="Z495" s="94"/>
      <c r="AA495" s="94"/>
      <c r="AB495" s="94"/>
      <c r="AC495" s="94"/>
      <c r="AD495" s="94"/>
      <c r="AE495" s="94"/>
      <c r="AF495" s="94"/>
      <c r="AG495" s="94"/>
      <c r="AH495" s="94"/>
      <c r="AI495" s="94"/>
      <c r="AJ495" s="94"/>
      <c r="AK495" s="94"/>
      <c r="AL495" s="94"/>
      <c r="AM495" s="94"/>
      <c r="AN495" s="94"/>
      <c r="AO495" s="94"/>
      <c r="AP495" s="94"/>
      <c r="AQ495" s="94"/>
      <c r="AR495" s="94"/>
      <c r="AS495" s="94"/>
      <c r="AT495" s="94"/>
      <c r="AU495" s="94"/>
      <c r="AV495" s="94"/>
    </row>
    <row r="496" spans="1:48" ht="12" customHeight="1" x14ac:dyDescent="0.25">
      <c r="A496" s="94"/>
      <c r="B496" s="94"/>
      <c r="C496" s="94"/>
      <c r="D496" s="94"/>
      <c r="E496" s="94"/>
      <c r="F496" s="94"/>
      <c r="G496" s="94"/>
      <c r="H496" s="94"/>
      <c r="I496" s="94"/>
      <c r="J496" s="94"/>
      <c r="K496" s="94"/>
      <c r="L496" s="94"/>
      <c r="M496" s="94"/>
      <c r="N496" s="94"/>
      <c r="O496" s="94"/>
      <c r="P496" s="94"/>
      <c r="Q496" s="94"/>
      <c r="R496" s="94"/>
      <c r="S496" s="94"/>
      <c r="T496" s="94"/>
      <c r="U496" s="94"/>
      <c r="V496" s="94"/>
      <c r="W496" s="94"/>
      <c r="X496" s="94"/>
      <c r="Y496" s="94"/>
      <c r="Z496" s="94"/>
      <c r="AA496" s="94"/>
      <c r="AB496" s="94"/>
      <c r="AC496" s="94"/>
      <c r="AD496" s="94"/>
      <c r="AE496" s="94"/>
      <c r="AF496" s="94"/>
      <c r="AG496" s="94"/>
      <c r="AH496" s="94"/>
      <c r="AI496" s="94"/>
      <c r="AJ496" s="94"/>
      <c r="AK496" s="94"/>
      <c r="AL496" s="94"/>
      <c r="AM496" s="94"/>
      <c r="AN496" s="94"/>
      <c r="AO496" s="94"/>
      <c r="AP496" s="94"/>
      <c r="AQ496" s="94"/>
      <c r="AR496" s="94"/>
      <c r="AS496" s="94"/>
      <c r="AT496" s="94"/>
      <c r="AU496" s="94"/>
      <c r="AV496" s="94"/>
    </row>
    <row r="497" spans="1:48" ht="12" customHeight="1" x14ac:dyDescent="0.25">
      <c r="A497" s="94"/>
      <c r="B497" s="94"/>
      <c r="C497" s="94"/>
      <c r="D497" s="94"/>
      <c r="E497" s="94"/>
      <c r="F497" s="94"/>
      <c r="G497" s="94"/>
      <c r="H497" s="94"/>
      <c r="I497" s="94"/>
      <c r="J497" s="94"/>
      <c r="K497" s="94"/>
      <c r="L497" s="94"/>
      <c r="M497" s="94"/>
      <c r="N497" s="94"/>
      <c r="O497" s="94"/>
      <c r="P497" s="94"/>
      <c r="Q497" s="94"/>
      <c r="R497" s="94"/>
      <c r="S497" s="94"/>
      <c r="T497" s="94"/>
      <c r="U497" s="94"/>
      <c r="V497" s="94"/>
      <c r="W497" s="94"/>
      <c r="X497" s="94"/>
      <c r="Y497" s="94"/>
      <c r="Z497" s="94"/>
      <c r="AA497" s="94"/>
      <c r="AB497" s="94"/>
      <c r="AC497" s="94"/>
      <c r="AD497" s="94"/>
      <c r="AE497" s="94"/>
      <c r="AF497" s="94"/>
      <c r="AG497" s="94"/>
      <c r="AH497" s="94"/>
      <c r="AI497" s="94"/>
      <c r="AJ497" s="94"/>
      <c r="AK497" s="94"/>
      <c r="AL497" s="94"/>
      <c r="AM497" s="94"/>
      <c r="AN497" s="94"/>
      <c r="AO497" s="94"/>
      <c r="AP497" s="94"/>
      <c r="AQ497" s="94"/>
      <c r="AR497" s="94"/>
      <c r="AS497" s="94"/>
      <c r="AT497" s="94"/>
      <c r="AU497" s="94"/>
      <c r="AV497" s="94"/>
    </row>
    <row r="498" spans="1:48" ht="12" customHeight="1" x14ac:dyDescent="0.25">
      <c r="A498" s="94"/>
      <c r="B498" s="94"/>
      <c r="C498" s="94"/>
      <c r="D498" s="94"/>
      <c r="E498" s="94"/>
      <c r="F498" s="94"/>
      <c r="G498" s="94"/>
      <c r="H498" s="94"/>
      <c r="I498" s="94"/>
      <c r="J498" s="94"/>
      <c r="K498" s="94"/>
      <c r="L498" s="94"/>
      <c r="M498" s="94"/>
      <c r="N498" s="94"/>
      <c r="O498" s="94"/>
      <c r="P498" s="94"/>
      <c r="Q498" s="94"/>
      <c r="R498" s="94"/>
      <c r="S498" s="94"/>
      <c r="T498" s="94"/>
      <c r="U498" s="94"/>
      <c r="V498" s="94"/>
      <c r="W498" s="94"/>
      <c r="X498" s="94"/>
      <c r="Y498" s="94"/>
      <c r="Z498" s="94"/>
      <c r="AA498" s="94"/>
      <c r="AB498" s="94"/>
      <c r="AC498" s="94"/>
      <c r="AD498" s="94"/>
      <c r="AE498" s="94"/>
      <c r="AF498" s="94"/>
      <c r="AG498" s="94"/>
      <c r="AH498" s="94"/>
      <c r="AI498" s="94"/>
      <c r="AJ498" s="94"/>
      <c r="AK498" s="94"/>
      <c r="AL498" s="94"/>
      <c r="AM498" s="94"/>
      <c r="AN498" s="94"/>
      <c r="AO498" s="94"/>
      <c r="AP498" s="94"/>
      <c r="AQ498" s="94"/>
      <c r="AR498" s="94"/>
      <c r="AS498" s="94"/>
      <c r="AT498" s="94"/>
      <c r="AU498" s="94"/>
      <c r="AV498" s="94"/>
    </row>
    <row r="499" spans="1:48" ht="12" customHeight="1" x14ac:dyDescent="0.25">
      <c r="A499" s="94"/>
      <c r="B499" s="94"/>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4"/>
      <c r="AC499" s="94"/>
      <c r="AD499" s="94"/>
      <c r="AE499" s="94"/>
      <c r="AF499" s="94"/>
      <c r="AG499" s="94"/>
      <c r="AH499" s="94"/>
      <c r="AI499" s="94"/>
      <c r="AJ499" s="94"/>
      <c r="AK499" s="94"/>
      <c r="AL499" s="94"/>
      <c r="AM499" s="94"/>
      <c r="AN499" s="94"/>
      <c r="AO499" s="94"/>
      <c r="AP499" s="94"/>
      <c r="AQ499" s="94"/>
      <c r="AR499" s="94"/>
      <c r="AS499" s="94"/>
      <c r="AT499" s="94"/>
      <c r="AU499" s="94"/>
      <c r="AV499" s="94"/>
    </row>
    <row r="500" spans="1:48" ht="12" customHeight="1" x14ac:dyDescent="0.25">
      <c r="A500" s="94"/>
      <c r="B500" s="94"/>
      <c r="C500" s="94"/>
      <c r="D500" s="94"/>
      <c r="E500" s="94"/>
      <c r="F500" s="94"/>
      <c r="G500" s="94"/>
      <c r="H500" s="94"/>
      <c r="I500" s="94"/>
      <c r="J500" s="94"/>
      <c r="K500" s="94"/>
      <c r="L500" s="94"/>
      <c r="M500" s="94"/>
      <c r="N500" s="94"/>
      <c r="O500" s="94"/>
      <c r="P500" s="94"/>
      <c r="Q500" s="94"/>
      <c r="R500" s="94"/>
      <c r="S500" s="94"/>
      <c r="T500" s="94"/>
      <c r="U500" s="94"/>
      <c r="V500" s="94"/>
      <c r="W500" s="94"/>
      <c r="X500" s="94"/>
      <c r="Y500" s="94"/>
      <c r="Z500" s="94"/>
      <c r="AA500" s="94"/>
      <c r="AB500" s="94"/>
      <c r="AC500" s="94"/>
      <c r="AD500" s="94"/>
      <c r="AE500" s="94"/>
      <c r="AF500" s="94"/>
      <c r="AG500" s="94"/>
      <c r="AH500" s="94"/>
      <c r="AI500" s="94"/>
      <c r="AJ500" s="94"/>
      <c r="AK500" s="94"/>
      <c r="AL500" s="94"/>
      <c r="AM500" s="94"/>
      <c r="AN500" s="94"/>
      <c r="AO500" s="94"/>
      <c r="AP500" s="94"/>
      <c r="AQ500" s="94"/>
      <c r="AR500" s="94"/>
      <c r="AS500" s="94"/>
      <c r="AT500" s="94"/>
      <c r="AU500" s="94"/>
      <c r="AV500" s="94"/>
    </row>
    <row r="501" spans="1:48" ht="12" customHeight="1" x14ac:dyDescent="0.25">
      <c r="A501" s="94"/>
      <c r="B501" s="94"/>
      <c r="C501" s="94"/>
      <c r="D501" s="94"/>
      <c r="E501" s="94"/>
      <c r="F501" s="94"/>
      <c r="G501" s="94"/>
      <c r="H501" s="94"/>
      <c r="I501" s="94"/>
      <c r="J501" s="94"/>
      <c r="K501" s="94"/>
      <c r="L501" s="94"/>
      <c r="M501" s="94"/>
      <c r="N501" s="94"/>
      <c r="O501" s="94"/>
      <c r="P501" s="94"/>
      <c r="Q501" s="94"/>
      <c r="R501" s="94"/>
      <c r="S501" s="94"/>
      <c r="T501" s="94"/>
      <c r="U501" s="94"/>
      <c r="V501" s="94"/>
      <c r="W501" s="94"/>
      <c r="X501" s="94"/>
      <c r="Y501" s="94"/>
      <c r="Z501" s="94"/>
      <c r="AA501" s="94"/>
      <c r="AB501" s="94"/>
      <c r="AC501" s="94"/>
      <c r="AD501" s="94"/>
      <c r="AE501" s="94"/>
      <c r="AF501" s="94"/>
      <c r="AG501" s="94"/>
      <c r="AH501" s="94"/>
      <c r="AI501" s="94"/>
      <c r="AJ501" s="94"/>
      <c r="AK501" s="94"/>
      <c r="AL501" s="94"/>
      <c r="AM501" s="94"/>
      <c r="AN501" s="94"/>
      <c r="AO501" s="94"/>
      <c r="AP501" s="94"/>
      <c r="AQ501" s="94"/>
      <c r="AR501" s="94"/>
      <c r="AS501" s="94"/>
      <c r="AT501" s="94"/>
      <c r="AU501" s="94"/>
      <c r="AV501" s="94"/>
    </row>
    <row r="502" spans="1:48" ht="12" customHeight="1" x14ac:dyDescent="0.25">
      <c r="A502" s="94"/>
      <c r="B502" s="94"/>
      <c r="C502" s="94"/>
      <c r="D502" s="94"/>
      <c r="E502" s="94"/>
      <c r="F502" s="94"/>
      <c r="G502" s="94"/>
      <c r="H502" s="94"/>
      <c r="I502" s="94"/>
      <c r="J502" s="94"/>
      <c r="K502" s="94"/>
      <c r="L502" s="94"/>
      <c r="M502" s="94"/>
      <c r="N502" s="94"/>
      <c r="O502" s="94"/>
      <c r="P502" s="94"/>
      <c r="Q502" s="94"/>
      <c r="R502" s="94"/>
      <c r="S502" s="94"/>
      <c r="T502" s="94"/>
      <c r="U502" s="94"/>
      <c r="V502" s="94"/>
      <c r="W502" s="94"/>
      <c r="X502" s="94"/>
      <c r="Y502" s="94"/>
      <c r="Z502" s="94"/>
      <c r="AA502" s="94"/>
      <c r="AB502" s="94"/>
      <c r="AC502" s="94"/>
      <c r="AD502" s="94"/>
      <c r="AE502" s="94"/>
      <c r="AF502" s="94"/>
      <c r="AG502" s="94"/>
      <c r="AH502" s="94"/>
      <c r="AI502" s="94"/>
      <c r="AJ502" s="94"/>
      <c r="AK502" s="94"/>
      <c r="AL502" s="94"/>
      <c r="AM502" s="94"/>
      <c r="AN502" s="94"/>
      <c r="AO502" s="94"/>
      <c r="AP502" s="94"/>
      <c r="AQ502" s="94"/>
      <c r="AR502" s="94"/>
      <c r="AS502" s="94"/>
      <c r="AT502" s="94"/>
      <c r="AU502" s="94"/>
      <c r="AV502" s="94"/>
    </row>
    <row r="503" spans="1:48" ht="12" customHeight="1" x14ac:dyDescent="0.25">
      <c r="A503" s="94"/>
      <c r="B503" s="94"/>
      <c r="C503" s="94"/>
      <c r="D503" s="94"/>
      <c r="E503" s="94"/>
      <c r="F503" s="94"/>
      <c r="G503" s="94"/>
      <c r="H503" s="94"/>
      <c r="I503" s="94"/>
      <c r="J503" s="94"/>
      <c r="K503" s="94"/>
      <c r="L503" s="94"/>
      <c r="M503" s="94"/>
      <c r="N503" s="94"/>
      <c r="O503" s="94"/>
      <c r="P503" s="94"/>
      <c r="Q503" s="94"/>
      <c r="R503" s="94"/>
      <c r="S503" s="94"/>
      <c r="T503" s="94"/>
      <c r="U503" s="94"/>
      <c r="V503" s="94"/>
      <c r="W503" s="94"/>
      <c r="X503" s="94"/>
      <c r="Y503" s="94"/>
      <c r="Z503" s="94"/>
      <c r="AA503" s="94"/>
      <c r="AB503" s="94"/>
      <c r="AC503" s="94"/>
      <c r="AD503" s="94"/>
      <c r="AE503" s="94"/>
      <c r="AF503" s="94"/>
      <c r="AG503" s="94"/>
      <c r="AH503" s="94"/>
      <c r="AI503" s="94"/>
      <c r="AJ503" s="94"/>
      <c r="AK503" s="94"/>
      <c r="AL503" s="94"/>
      <c r="AM503" s="94"/>
      <c r="AN503" s="94"/>
      <c r="AO503" s="94"/>
      <c r="AP503" s="94"/>
      <c r="AQ503" s="94"/>
      <c r="AR503" s="94"/>
      <c r="AS503" s="94"/>
      <c r="AT503" s="94"/>
      <c r="AU503" s="94"/>
      <c r="AV503" s="94"/>
    </row>
    <row r="504" spans="1:48" ht="12" customHeight="1" x14ac:dyDescent="0.25">
      <c r="A504" s="94"/>
      <c r="B504" s="94"/>
      <c r="C504" s="94"/>
      <c r="D504" s="94"/>
      <c r="E504" s="94"/>
      <c r="F504" s="94"/>
      <c r="G504" s="94"/>
      <c r="H504" s="94"/>
      <c r="I504" s="94"/>
      <c r="J504" s="94"/>
      <c r="K504" s="94"/>
      <c r="L504" s="94"/>
      <c r="M504" s="94"/>
      <c r="N504" s="94"/>
      <c r="O504" s="94"/>
      <c r="P504" s="94"/>
      <c r="Q504" s="94"/>
      <c r="R504" s="94"/>
      <c r="S504" s="94"/>
      <c r="T504" s="94"/>
      <c r="U504" s="94"/>
      <c r="V504" s="94"/>
      <c r="W504" s="94"/>
      <c r="X504" s="94"/>
      <c r="Y504" s="94"/>
      <c r="Z504" s="94"/>
      <c r="AA504" s="94"/>
      <c r="AB504" s="94"/>
      <c r="AC504" s="94"/>
      <c r="AD504" s="94"/>
      <c r="AE504" s="94"/>
      <c r="AF504" s="94"/>
      <c r="AG504" s="94"/>
      <c r="AH504" s="94"/>
      <c r="AI504" s="94"/>
      <c r="AJ504" s="94"/>
      <c r="AK504" s="94"/>
      <c r="AL504" s="94"/>
      <c r="AM504" s="94"/>
      <c r="AN504" s="94"/>
      <c r="AO504" s="94"/>
      <c r="AP504" s="94"/>
      <c r="AQ504" s="94"/>
      <c r="AR504" s="94"/>
      <c r="AS504" s="94"/>
      <c r="AT504" s="94"/>
      <c r="AU504" s="94"/>
      <c r="AV504" s="94"/>
    </row>
    <row r="505" spans="1:48" ht="12" customHeight="1" x14ac:dyDescent="0.25">
      <c r="A505" s="94"/>
      <c r="B505" s="94"/>
      <c r="C505" s="94"/>
      <c r="D505" s="94"/>
      <c r="E505" s="94"/>
      <c r="F505" s="94"/>
      <c r="G505" s="94"/>
      <c r="H505" s="94"/>
      <c r="I505" s="94"/>
      <c r="J505" s="94"/>
      <c r="K505" s="94"/>
      <c r="L505" s="94"/>
      <c r="M505" s="94"/>
      <c r="N505" s="94"/>
      <c r="O505" s="94"/>
      <c r="P505" s="94"/>
      <c r="Q505" s="94"/>
      <c r="R505" s="94"/>
      <c r="S505" s="94"/>
      <c r="T505" s="94"/>
      <c r="U505" s="94"/>
      <c r="V505" s="94"/>
      <c r="W505" s="94"/>
      <c r="X505" s="94"/>
      <c r="Y505" s="94"/>
      <c r="Z505" s="94"/>
      <c r="AA505" s="94"/>
      <c r="AB505" s="94"/>
      <c r="AC505" s="94"/>
      <c r="AD505" s="94"/>
      <c r="AE505" s="94"/>
      <c r="AF505" s="94"/>
      <c r="AG505" s="94"/>
      <c r="AH505" s="94"/>
      <c r="AI505" s="94"/>
      <c r="AJ505" s="94"/>
      <c r="AK505" s="94"/>
      <c r="AL505" s="94"/>
      <c r="AM505" s="94"/>
      <c r="AN505" s="94"/>
      <c r="AO505" s="94"/>
      <c r="AP505" s="94"/>
      <c r="AQ505" s="94"/>
      <c r="AR505" s="94"/>
      <c r="AS505" s="94"/>
      <c r="AT505" s="94"/>
      <c r="AU505" s="94"/>
      <c r="AV505" s="94"/>
    </row>
    <row r="506" spans="1:48" ht="12" customHeight="1" x14ac:dyDescent="0.25">
      <c r="A506" s="94"/>
      <c r="B506" s="94"/>
      <c r="C506" s="94"/>
      <c r="D506" s="94"/>
      <c r="E506" s="94"/>
      <c r="F506" s="94"/>
      <c r="G506" s="94"/>
      <c r="H506" s="94"/>
      <c r="I506" s="94"/>
      <c r="J506" s="94"/>
      <c r="K506" s="94"/>
      <c r="L506" s="94"/>
      <c r="M506" s="94"/>
      <c r="N506" s="94"/>
      <c r="O506" s="94"/>
      <c r="P506" s="94"/>
      <c r="Q506" s="94"/>
      <c r="R506" s="94"/>
      <c r="S506" s="94"/>
      <c r="T506" s="94"/>
      <c r="U506" s="94"/>
      <c r="V506" s="94"/>
      <c r="W506" s="94"/>
      <c r="X506" s="94"/>
      <c r="Y506" s="94"/>
      <c r="Z506" s="94"/>
      <c r="AA506" s="94"/>
      <c r="AB506" s="94"/>
      <c r="AC506" s="94"/>
      <c r="AD506" s="94"/>
      <c r="AE506" s="94"/>
      <c r="AF506" s="94"/>
      <c r="AG506" s="94"/>
      <c r="AH506" s="94"/>
      <c r="AI506" s="94"/>
      <c r="AJ506" s="94"/>
      <c r="AK506" s="94"/>
      <c r="AL506" s="94"/>
      <c r="AM506" s="94"/>
      <c r="AN506" s="94"/>
      <c r="AO506" s="94"/>
      <c r="AP506" s="94"/>
      <c r="AQ506" s="94"/>
      <c r="AR506" s="94"/>
      <c r="AS506" s="94"/>
      <c r="AT506" s="94"/>
      <c r="AU506" s="94"/>
      <c r="AV506" s="94"/>
    </row>
    <row r="507" spans="1:48" ht="12" customHeight="1" x14ac:dyDescent="0.25">
      <c r="A507" s="94"/>
      <c r="B507" s="94"/>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4"/>
      <c r="AC507" s="94"/>
      <c r="AD507" s="94"/>
      <c r="AE507" s="94"/>
      <c r="AF507" s="94"/>
      <c r="AG507" s="94"/>
      <c r="AH507" s="94"/>
      <c r="AI507" s="94"/>
      <c r="AJ507" s="94"/>
      <c r="AK507" s="94"/>
      <c r="AL507" s="94"/>
      <c r="AM507" s="94"/>
      <c r="AN507" s="94"/>
      <c r="AO507" s="94"/>
      <c r="AP507" s="94"/>
      <c r="AQ507" s="94"/>
      <c r="AR507" s="94"/>
      <c r="AS507" s="94"/>
      <c r="AT507" s="94"/>
      <c r="AU507" s="94"/>
      <c r="AV507" s="94"/>
    </row>
    <row r="508" spans="1:48" ht="12" customHeight="1" x14ac:dyDescent="0.25">
      <c r="A508" s="94"/>
      <c r="B508" s="94"/>
      <c r="C508" s="94"/>
      <c r="D508" s="94"/>
      <c r="E508" s="94"/>
      <c r="F508" s="94"/>
      <c r="G508" s="94"/>
      <c r="H508" s="94"/>
      <c r="I508" s="94"/>
      <c r="J508" s="94"/>
      <c r="K508" s="94"/>
      <c r="L508" s="94"/>
      <c r="M508" s="94"/>
      <c r="N508" s="94"/>
      <c r="O508" s="94"/>
      <c r="P508" s="94"/>
      <c r="Q508" s="94"/>
      <c r="R508" s="94"/>
      <c r="S508" s="94"/>
      <c r="T508" s="94"/>
      <c r="U508" s="94"/>
      <c r="V508" s="94"/>
      <c r="W508" s="94"/>
      <c r="X508" s="94"/>
      <c r="Y508" s="94"/>
      <c r="Z508" s="94"/>
      <c r="AA508" s="94"/>
      <c r="AB508" s="94"/>
      <c r="AC508" s="94"/>
      <c r="AD508" s="94"/>
      <c r="AE508" s="94"/>
      <c r="AF508" s="94"/>
      <c r="AG508" s="94"/>
      <c r="AH508" s="94"/>
      <c r="AI508" s="94"/>
      <c r="AJ508" s="94"/>
      <c r="AK508" s="94"/>
      <c r="AL508" s="94"/>
      <c r="AM508" s="94"/>
      <c r="AN508" s="94"/>
      <c r="AO508" s="94"/>
      <c r="AP508" s="94"/>
      <c r="AQ508" s="94"/>
      <c r="AR508" s="94"/>
      <c r="AS508" s="94"/>
      <c r="AT508" s="94"/>
      <c r="AU508" s="94"/>
      <c r="AV508" s="94"/>
    </row>
    <row r="509" spans="1:48" ht="12" customHeight="1" x14ac:dyDescent="0.25">
      <c r="A509" s="94"/>
      <c r="B509" s="94"/>
      <c r="C509" s="94"/>
      <c r="D509" s="94"/>
      <c r="E509" s="94"/>
      <c r="F509" s="94"/>
      <c r="G509" s="94"/>
      <c r="H509" s="94"/>
      <c r="I509" s="94"/>
      <c r="J509" s="94"/>
      <c r="K509" s="94"/>
      <c r="L509" s="94"/>
      <c r="M509" s="94"/>
      <c r="N509" s="94"/>
      <c r="O509" s="94"/>
      <c r="P509" s="94"/>
      <c r="Q509" s="94"/>
      <c r="R509" s="94"/>
      <c r="S509" s="94"/>
      <c r="T509" s="94"/>
      <c r="U509" s="94"/>
      <c r="V509" s="94"/>
      <c r="W509" s="94"/>
      <c r="X509" s="94"/>
      <c r="Y509" s="94"/>
      <c r="Z509" s="94"/>
      <c r="AA509" s="94"/>
      <c r="AB509" s="94"/>
      <c r="AC509" s="94"/>
      <c r="AD509" s="94"/>
      <c r="AE509" s="94"/>
      <c r="AF509" s="94"/>
      <c r="AG509" s="94"/>
      <c r="AH509" s="94"/>
      <c r="AI509" s="94"/>
      <c r="AJ509" s="94"/>
      <c r="AK509" s="94"/>
      <c r="AL509" s="94"/>
      <c r="AM509" s="94"/>
      <c r="AN509" s="94"/>
      <c r="AO509" s="94"/>
      <c r="AP509" s="94"/>
      <c r="AQ509" s="94"/>
      <c r="AR509" s="94"/>
      <c r="AS509" s="94"/>
      <c r="AT509" s="94"/>
      <c r="AU509" s="94"/>
      <c r="AV509" s="94"/>
    </row>
    <row r="510" spans="1:48" ht="12" customHeight="1" x14ac:dyDescent="0.25">
      <c r="A510" s="94"/>
      <c r="B510" s="94"/>
      <c r="C510" s="94"/>
      <c r="D510" s="94"/>
      <c r="E510" s="94"/>
      <c r="F510" s="94"/>
      <c r="G510" s="94"/>
      <c r="H510" s="94"/>
      <c r="I510" s="94"/>
      <c r="J510" s="94"/>
      <c r="K510" s="94"/>
      <c r="L510" s="94"/>
      <c r="M510" s="94"/>
      <c r="N510" s="94"/>
      <c r="O510" s="94"/>
      <c r="P510" s="94"/>
      <c r="Q510" s="94"/>
      <c r="R510" s="94"/>
      <c r="S510" s="94"/>
      <c r="T510" s="94"/>
      <c r="U510" s="94"/>
      <c r="V510" s="94"/>
      <c r="W510" s="94"/>
      <c r="X510" s="94"/>
      <c r="Y510" s="94"/>
      <c r="Z510" s="94"/>
      <c r="AA510" s="94"/>
      <c r="AB510" s="94"/>
      <c r="AC510" s="94"/>
      <c r="AD510" s="94"/>
      <c r="AE510" s="94"/>
      <c r="AF510" s="94"/>
      <c r="AG510" s="94"/>
      <c r="AH510" s="94"/>
      <c r="AI510" s="94"/>
      <c r="AJ510" s="94"/>
      <c r="AK510" s="94"/>
      <c r="AL510" s="94"/>
      <c r="AM510" s="94"/>
      <c r="AN510" s="94"/>
      <c r="AO510" s="94"/>
      <c r="AP510" s="94"/>
      <c r="AQ510" s="94"/>
      <c r="AR510" s="94"/>
      <c r="AS510" s="94"/>
      <c r="AT510" s="94"/>
      <c r="AU510" s="94"/>
      <c r="AV510" s="94"/>
    </row>
    <row r="511" spans="1:48" ht="12" customHeight="1" x14ac:dyDescent="0.25">
      <c r="A511" s="94"/>
      <c r="B511" s="94"/>
      <c r="C511" s="94"/>
      <c r="D511" s="94"/>
      <c r="E511" s="94"/>
      <c r="F511" s="94"/>
      <c r="G511" s="94"/>
      <c r="H511" s="94"/>
      <c r="I511" s="94"/>
      <c r="J511" s="94"/>
      <c r="K511" s="94"/>
      <c r="L511" s="94"/>
      <c r="M511" s="94"/>
      <c r="N511" s="94"/>
      <c r="O511" s="94"/>
      <c r="P511" s="94"/>
      <c r="Q511" s="94"/>
      <c r="R511" s="94"/>
      <c r="S511" s="94"/>
      <c r="T511" s="94"/>
      <c r="U511" s="94"/>
      <c r="V511" s="94"/>
      <c r="W511" s="94"/>
      <c r="X511" s="94"/>
      <c r="Y511" s="94"/>
      <c r="Z511" s="94"/>
      <c r="AA511" s="94"/>
      <c r="AB511" s="94"/>
      <c r="AC511" s="94"/>
      <c r="AD511" s="94"/>
      <c r="AE511" s="94"/>
      <c r="AF511" s="94"/>
      <c r="AG511" s="94"/>
      <c r="AH511" s="94"/>
      <c r="AI511" s="94"/>
      <c r="AJ511" s="94"/>
      <c r="AK511" s="94"/>
      <c r="AL511" s="94"/>
      <c r="AM511" s="94"/>
      <c r="AN511" s="94"/>
      <c r="AO511" s="94"/>
      <c r="AP511" s="94"/>
      <c r="AQ511" s="94"/>
      <c r="AR511" s="94"/>
      <c r="AS511" s="94"/>
      <c r="AT511" s="94"/>
      <c r="AU511" s="94"/>
      <c r="AV511" s="94"/>
    </row>
    <row r="512" spans="1:48" ht="12" customHeight="1" x14ac:dyDescent="0.25">
      <c r="A512" s="94"/>
      <c r="B512" s="94"/>
      <c r="C512" s="94"/>
      <c r="D512" s="94"/>
      <c r="E512" s="94"/>
      <c r="F512" s="94"/>
      <c r="G512" s="94"/>
      <c r="H512" s="94"/>
      <c r="I512" s="94"/>
      <c r="J512" s="94"/>
      <c r="K512" s="94"/>
      <c r="L512" s="94"/>
      <c r="M512" s="94"/>
      <c r="N512" s="94"/>
      <c r="O512" s="94"/>
      <c r="P512" s="94"/>
      <c r="Q512" s="94"/>
      <c r="R512" s="94"/>
      <c r="S512" s="94"/>
      <c r="T512" s="94"/>
      <c r="U512" s="94"/>
      <c r="V512" s="94"/>
      <c r="W512" s="94"/>
      <c r="X512" s="94"/>
      <c r="Y512" s="94"/>
      <c r="Z512" s="94"/>
      <c r="AA512" s="94"/>
      <c r="AB512" s="94"/>
      <c r="AC512" s="94"/>
      <c r="AD512" s="94"/>
      <c r="AE512" s="94"/>
      <c r="AF512" s="94"/>
      <c r="AG512" s="94"/>
      <c r="AH512" s="94"/>
      <c r="AI512" s="94"/>
      <c r="AJ512" s="94"/>
      <c r="AK512" s="94"/>
      <c r="AL512" s="94"/>
      <c r="AM512" s="94"/>
      <c r="AN512" s="94"/>
      <c r="AO512" s="94"/>
      <c r="AP512" s="94"/>
      <c r="AQ512" s="94"/>
      <c r="AR512" s="94"/>
      <c r="AS512" s="94"/>
      <c r="AT512" s="94"/>
      <c r="AU512" s="94"/>
      <c r="AV512" s="94"/>
    </row>
    <row r="513" spans="1:48" ht="12" customHeight="1" x14ac:dyDescent="0.25">
      <c r="A513" s="94"/>
      <c r="B513" s="94"/>
      <c r="C513" s="94"/>
      <c r="D513" s="94"/>
      <c r="E513" s="94"/>
      <c r="F513" s="94"/>
      <c r="G513" s="94"/>
      <c r="H513" s="94"/>
      <c r="I513" s="94"/>
      <c r="J513" s="94"/>
      <c r="K513" s="94"/>
      <c r="L513" s="94"/>
      <c r="M513" s="94"/>
      <c r="N513" s="94"/>
      <c r="O513" s="94"/>
      <c r="P513" s="94"/>
      <c r="Q513" s="94"/>
      <c r="R513" s="94"/>
      <c r="S513" s="94"/>
      <c r="T513" s="94"/>
      <c r="U513" s="94"/>
      <c r="V513" s="94"/>
      <c r="W513" s="94"/>
      <c r="X513" s="94"/>
      <c r="Y513" s="94"/>
      <c r="Z513" s="94"/>
      <c r="AA513" s="94"/>
      <c r="AB513" s="94"/>
      <c r="AC513" s="94"/>
      <c r="AD513" s="94"/>
      <c r="AE513" s="94"/>
      <c r="AF513" s="94"/>
      <c r="AG513" s="94"/>
      <c r="AH513" s="94"/>
      <c r="AI513" s="94"/>
      <c r="AJ513" s="94"/>
      <c r="AK513" s="94"/>
      <c r="AL513" s="94"/>
      <c r="AM513" s="94"/>
      <c r="AN513" s="94"/>
      <c r="AO513" s="94"/>
      <c r="AP513" s="94"/>
      <c r="AQ513" s="94"/>
      <c r="AR513" s="94"/>
      <c r="AS513" s="94"/>
      <c r="AT513" s="94"/>
      <c r="AU513" s="94"/>
      <c r="AV513" s="94"/>
    </row>
    <row r="514" spans="1:48" ht="12" customHeight="1" x14ac:dyDescent="0.25">
      <c r="A514" s="94"/>
      <c r="B514" s="94"/>
      <c r="C514" s="94"/>
      <c r="D514" s="94"/>
      <c r="E514" s="94"/>
      <c r="F514" s="94"/>
      <c r="G514" s="94"/>
      <c r="H514" s="94"/>
      <c r="I514" s="94"/>
      <c r="J514" s="94"/>
      <c r="K514" s="94"/>
      <c r="L514" s="94"/>
      <c r="M514" s="94"/>
      <c r="N514" s="94"/>
      <c r="O514" s="94"/>
      <c r="P514" s="94"/>
      <c r="Q514" s="94"/>
      <c r="R514" s="94"/>
      <c r="S514" s="94"/>
      <c r="T514" s="94"/>
      <c r="U514" s="94"/>
      <c r="V514" s="94"/>
      <c r="W514" s="94"/>
      <c r="X514" s="94"/>
      <c r="Y514" s="94"/>
      <c r="Z514" s="94"/>
      <c r="AA514" s="94"/>
      <c r="AB514" s="94"/>
      <c r="AC514" s="94"/>
      <c r="AD514" s="94"/>
      <c r="AE514" s="94"/>
      <c r="AF514" s="94"/>
      <c r="AG514" s="94"/>
      <c r="AH514" s="94"/>
      <c r="AI514" s="94"/>
      <c r="AJ514" s="94"/>
      <c r="AK514" s="94"/>
      <c r="AL514" s="94"/>
      <c r="AM514" s="94"/>
      <c r="AN514" s="94"/>
      <c r="AO514" s="94"/>
      <c r="AP514" s="94"/>
      <c r="AQ514" s="94"/>
      <c r="AR514" s="94"/>
      <c r="AS514" s="94"/>
      <c r="AT514" s="94"/>
      <c r="AU514" s="94"/>
      <c r="AV514" s="94"/>
    </row>
    <row r="515" spans="1:48" ht="12" customHeight="1" x14ac:dyDescent="0.25">
      <c r="A515" s="94"/>
      <c r="B515" s="94"/>
      <c r="C515" s="94"/>
      <c r="D515" s="94"/>
      <c r="E515" s="94"/>
      <c r="F515" s="94"/>
      <c r="G515" s="94"/>
      <c r="H515" s="94"/>
      <c r="I515" s="94"/>
      <c r="J515" s="94"/>
      <c r="K515" s="94"/>
      <c r="L515" s="94"/>
      <c r="M515" s="94"/>
      <c r="N515" s="94"/>
      <c r="O515" s="94"/>
      <c r="P515" s="94"/>
      <c r="Q515" s="94"/>
      <c r="R515" s="94"/>
      <c r="S515" s="94"/>
      <c r="T515" s="94"/>
      <c r="U515" s="94"/>
      <c r="V515" s="94"/>
      <c r="W515" s="94"/>
      <c r="X515" s="94"/>
      <c r="Y515" s="94"/>
      <c r="Z515" s="94"/>
      <c r="AA515" s="94"/>
      <c r="AB515" s="94"/>
      <c r="AC515" s="94"/>
      <c r="AD515" s="94"/>
      <c r="AE515" s="94"/>
      <c r="AF515" s="94"/>
      <c r="AG515" s="94"/>
      <c r="AH515" s="94"/>
      <c r="AI515" s="94"/>
      <c r="AJ515" s="94"/>
      <c r="AK515" s="94"/>
      <c r="AL515" s="94"/>
      <c r="AM515" s="94"/>
      <c r="AN515" s="94"/>
      <c r="AO515" s="94"/>
      <c r="AP515" s="94"/>
      <c r="AQ515" s="94"/>
      <c r="AR515" s="94"/>
      <c r="AS515" s="94"/>
      <c r="AT515" s="94"/>
      <c r="AU515" s="94"/>
      <c r="AV515" s="94"/>
    </row>
    <row r="516" spans="1:48" ht="12" customHeight="1" x14ac:dyDescent="0.25">
      <c r="A516" s="94"/>
      <c r="B516" s="94"/>
      <c r="C516" s="94"/>
      <c r="D516" s="94"/>
      <c r="E516" s="94"/>
      <c r="F516" s="94"/>
      <c r="G516" s="94"/>
      <c r="H516" s="94"/>
      <c r="I516" s="94"/>
      <c r="J516" s="94"/>
      <c r="K516" s="94"/>
      <c r="L516" s="94"/>
      <c r="M516" s="94"/>
      <c r="N516" s="94"/>
      <c r="O516" s="94"/>
      <c r="P516" s="94"/>
      <c r="Q516" s="94"/>
      <c r="R516" s="94"/>
      <c r="S516" s="94"/>
      <c r="T516" s="94"/>
      <c r="U516" s="94"/>
      <c r="V516" s="94"/>
      <c r="W516" s="94"/>
      <c r="X516" s="94"/>
      <c r="Y516" s="94"/>
      <c r="Z516" s="94"/>
      <c r="AA516" s="94"/>
      <c r="AB516" s="94"/>
      <c r="AC516" s="94"/>
      <c r="AD516" s="94"/>
      <c r="AE516" s="94"/>
      <c r="AF516" s="94"/>
      <c r="AG516" s="94"/>
      <c r="AH516" s="94"/>
      <c r="AI516" s="94"/>
      <c r="AJ516" s="94"/>
      <c r="AK516" s="94"/>
      <c r="AL516" s="94"/>
      <c r="AM516" s="94"/>
      <c r="AN516" s="94"/>
      <c r="AO516" s="94"/>
      <c r="AP516" s="94"/>
      <c r="AQ516" s="94"/>
      <c r="AR516" s="94"/>
      <c r="AS516" s="94"/>
      <c r="AT516" s="94"/>
      <c r="AU516" s="94"/>
      <c r="AV516" s="94"/>
    </row>
    <row r="517" spans="1:48" ht="12" customHeight="1" x14ac:dyDescent="0.25">
      <c r="A517" s="94"/>
      <c r="B517" s="94"/>
      <c r="C517" s="94"/>
      <c r="D517" s="94"/>
      <c r="E517" s="94"/>
      <c r="F517" s="94"/>
      <c r="G517" s="94"/>
      <c r="H517" s="94"/>
      <c r="I517" s="94"/>
      <c r="J517" s="94"/>
      <c r="K517" s="94"/>
      <c r="L517" s="94"/>
      <c r="M517" s="94"/>
      <c r="N517" s="94"/>
      <c r="O517" s="94"/>
      <c r="P517" s="94"/>
      <c r="Q517" s="94"/>
      <c r="R517" s="94"/>
      <c r="S517" s="94"/>
      <c r="T517" s="94"/>
      <c r="U517" s="94"/>
      <c r="V517" s="94"/>
      <c r="W517" s="94"/>
      <c r="X517" s="94"/>
      <c r="Y517" s="94"/>
      <c r="Z517" s="94"/>
      <c r="AA517" s="94"/>
      <c r="AB517" s="94"/>
      <c r="AC517" s="94"/>
      <c r="AD517" s="94"/>
      <c r="AE517" s="94"/>
      <c r="AF517" s="94"/>
      <c r="AG517" s="94"/>
      <c r="AH517" s="94"/>
      <c r="AI517" s="94"/>
      <c r="AJ517" s="94"/>
      <c r="AK517" s="94"/>
      <c r="AL517" s="94"/>
      <c r="AM517" s="94"/>
      <c r="AN517" s="94"/>
      <c r="AO517" s="94"/>
      <c r="AP517" s="94"/>
      <c r="AQ517" s="94"/>
      <c r="AR517" s="94"/>
      <c r="AS517" s="94"/>
      <c r="AT517" s="94"/>
      <c r="AU517" s="94"/>
      <c r="AV517" s="94"/>
    </row>
    <row r="518" spans="1:48" ht="12" customHeight="1" x14ac:dyDescent="0.25">
      <c r="A518" s="94"/>
      <c r="B518" s="94"/>
      <c r="C518" s="94"/>
      <c r="D518" s="94"/>
      <c r="E518" s="94"/>
      <c r="F518" s="94"/>
      <c r="G518" s="94"/>
      <c r="H518" s="94"/>
      <c r="I518" s="94"/>
      <c r="J518" s="94"/>
      <c r="K518" s="94"/>
      <c r="L518" s="94"/>
      <c r="M518" s="94"/>
      <c r="N518" s="94"/>
      <c r="O518" s="94"/>
      <c r="P518" s="94"/>
      <c r="Q518" s="94"/>
      <c r="R518" s="94"/>
      <c r="S518" s="94"/>
      <c r="T518" s="94"/>
      <c r="U518" s="94"/>
      <c r="V518" s="94"/>
      <c r="W518" s="94"/>
      <c r="X518" s="94"/>
      <c r="Y518" s="94"/>
      <c r="Z518" s="94"/>
      <c r="AA518" s="94"/>
      <c r="AB518" s="94"/>
      <c r="AC518" s="94"/>
      <c r="AD518" s="94"/>
      <c r="AE518" s="94"/>
      <c r="AF518" s="94"/>
      <c r="AG518" s="94"/>
      <c r="AH518" s="94"/>
      <c r="AI518" s="94"/>
      <c r="AJ518" s="94"/>
      <c r="AK518" s="94"/>
      <c r="AL518" s="94"/>
      <c r="AM518" s="94"/>
      <c r="AN518" s="94"/>
      <c r="AO518" s="94"/>
      <c r="AP518" s="94"/>
      <c r="AQ518" s="94"/>
      <c r="AR518" s="94"/>
      <c r="AS518" s="94"/>
      <c r="AT518" s="94"/>
      <c r="AU518" s="94"/>
      <c r="AV518" s="94"/>
    </row>
    <row r="519" spans="1:48" ht="12" customHeight="1" x14ac:dyDescent="0.25">
      <c r="A519" s="94"/>
      <c r="B519" s="94"/>
      <c r="C519" s="94"/>
      <c r="D519" s="94"/>
      <c r="E519" s="94"/>
      <c r="F519" s="94"/>
      <c r="G519" s="94"/>
      <c r="H519" s="94"/>
      <c r="I519" s="94"/>
      <c r="J519" s="94"/>
      <c r="K519" s="94"/>
      <c r="L519" s="94"/>
      <c r="M519" s="94"/>
      <c r="N519" s="94"/>
      <c r="O519" s="94"/>
      <c r="P519" s="94"/>
      <c r="Q519" s="94"/>
      <c r="R519" s="94"/>
      <c r="S519" s="94"/>
      <c r="T519" s="94"/>
      <c r="U519" s="94"/>
      <c r="V519" s="94"/>
      <c r="W519" s="94"/>
      <c r="X519" s="94"/>
      <c r="Y519" s="94"/>
      <c r="Z519" s="94"/>
      <c r="AA519" s="94"/>
      <c r="AB519" s="94"/>
      <c r="AC519" s="94"/>
      <c r="AD519" s="94"/>
      <c r="AE519" s="94"/>
      <c r="AF519" s="94"/>
      <c r="AG519" s="94"/>
      <c r="AH519" s="94"/>
      <c r="AI519" s="94"/>
      <c r="AJ519" s="94"/>
      <c r="AK519" s="94"/>
      <c r="AL519" s="94"/>
      <c r="AM519" s="94"/>
      <c r="AN519" s="94"/>
      <c r="AO519" s="94"/>
      <c r="AP519" s="94"/>
      <c r="AQ519" s="94"/>
      <c r="AR519" s="94"/>
      <c r="AS519" s="94"/>
      <c r="AT519" s="94"/>
      <c r="AU519" s="94"/>
      <c r="AV519" s="94"/>
    </row>
    <row r="520" spans="1:48" ht="12" customHeight="1" x14ac:dyDescent="0.25">
      <c r="A520" s="94"/>
      <c r="B520" s="94"/>
      <c r="C520" s="94"/>
      <c r="D520" s="94"/>
      <c r="E520" s="94"/>
      <c r="F520" s="94"/>
      <c r="G520" s="94"/>
      <c r="H520" s="94"/>
      <c r="I520" s="94"/>
      <c r="J520" s="94"/>
      <c r="K520" s="94"/>
      <c r="L520" s="94"/>
      <c r="M520" s="94"/>
      <c r="N520" s="94"/>
      <c r="O520" s="94"/>
      <c r="P520" s="94"/>
      <c r="Q520" s="94"/>
      <c r="R520" s="94"/>
      <c r="S520" s="94"/>
      <c r="T520" s="94"/>
      <c r="U520" s="94"/>
      <c r="V520" s="94"/>
      <c r="W520" s="94"/>
      <c r="X520" s="94"/>
      <c r="Y520" s="94"/>
      <c r="Z520" s="94"/>
      <c r="AA520" s="94"/>
      <c r="AB520" s="94"/>
      <c r="AC520" s="94"/>
      <c r="AD520" s="94"/>
      <c r="AE520" s="94"/>
      <c r="AF520" s="94"/>
      <c r="AG520" s="94"/>
      <c r="AH520" s="94"/>
      <c r="AI520" s="94"/>
      <c r="AJ520" s="94"/>
      <c r="AK520" s="94"/>
      <c r="AL520" s="94"/>
      <c r="AM520" s="94"/>
      <c r="AN520" s="94"/>
      <c r="AO520" s="94"/>
      <c r="AP520" s="94"/>
      <c r="AQ520" s="94"/>
      <c r="AR520" s="94"/>
      <c r="AS520" s="94"/>
      <c r="AT520" s="94"/>
      <c r="AU520" s="94"/>
      <c r="AV520" s="94"/>
    </row>
    <row r="521" spans="1:48" ht="12" customHeight="1" x14ac:dyDescent="0.25">
      <c r="A521" s="94"/>
      <c r="B521" s="94"/>
      <c r="C521" s="94"/>
      <c r="D521" s="94"/>
      <c r="E521" s="94"/>
      <c r="F521" s="94"/>
      <c r="G521" s="94"/>
      <c r="H521" s="94"/>
      <c r="I521" s="94"/>
      <c r="J521" s="94"/>
      <c r="K521" s="94"/>
      <c r="L521" s="94"/>
      <c r="M521" s="94"/>
      <c r="N521" s="94"/>
      <c r="O521" s="94"/>
      <c r="P521" s="94"/>
      <c r="Q521" s="94"/>
      <c r="R521" s="94"/>
      <c r="S521" s="94"/>
      <c r="T521" s="94"/>
      <c r="U521" s="94"/>
      <c r="V521" s="94"/>
      <c r="W521" s="94"/>
      <c r="X521" s="94"/>
      <c r="Y521" s="94"/>
      <c r="Z521" s="94"/>
      <c r="AA521" s="94"/>
      <c r="AB521" s="94"/>
      <c r="AC521" s="94"/>
      <c r="AD521" s="94"/>
      <c r="AE521" s="94"/>
      <c r="AF521" s="94"/>
      <c r="AG521" s="94"/>
      <c r="AH521" s="94"/>
      <c r="AI521" s="94"/>
      <c r="AJ521" s="94"/>
      <c r="AK521" s="94"/>
      <c r="AL521" s="94"/>
      <c r="AM521" s="94"/>
      <c r="AN521" s="94"/>
      <c r="AO521" s="94"/>
      <c r="AP521" s="94"/>
      <c r="AQ521" s="94"/>
      <c r="AR521" s="94"/>
      <c r="AS521" s="94"/>
      <c r="AT521" s="94"/>
      <c r="AU521" s="94"/>
      <c r="AV521" s="94"/>
    </row>
    <row r="522" spans="1:48" ht="12" customHeight="1" x14ac:dyDescent="0.25">
      <c r="A522" s="94"/>
      <c r="B522" s="94"/>
      <c r="C522" s="94"/>
      <c r="D522" s="94"/>
      <c r="E522" s="94"/>
      <c r="F522" s="94"/>
      <c r="G522" s="94"/>
      <c r="H522" s="94"/>
      <c r="I522" s="94"/>
      <c r="J522" s="94"/>
      <c r="K522" s="94"/>
      <c r="L522" s="94"/>
      <c r="M522" s="94"/>
      <c r="N522" s="94"/>
      <c r="O522" s="94"/>
      <c r="P522" s="94"/>
      <c r="Q522" s="94"/>
      <c r="R522" s="94"/>
      <c r="S522" s="94"/>
      <c r="T522" s="94"/>
      <c r="U522" s="94"/>
      <c r="V522" s="94"/>
      <c r="W522" s="94"/>
      <c r="X522" s="94"/>
      <c r="Y522" s="94"/>
      <c r="Z522" s="94"/>
      <c r="AA522" s="94"/>
      <c r="AB522" s="94"/>
      <c r="AC522" s="94"/>
      <c r="AD522" s="94"/>
      <c r="AE522" s="94"/>
      <c r="AF522" s="94"/>
      <c r="AG522" s="94"/>
      <c r="AH522" s="94"/>
      <c r="AI522" s="94"/>
      <c r="AJ522" s="94"/>
      <c r="AK522" s="94"/>
      <c r="AL522" s="94"/>
      <c r="AM522" s="94"/>
      <c r="AN522" s="94"/>
      <c r="AO522" s="94"/>
      <c r="AP522" s="94"/>
      <c r="AQ522" s="94"/>
      <c r="AR522" s="94"/>
      <c r="AS522" s="94"/>
      <c r="AT522" s="94"/>
      <c r="AU522" s="94"/>
      <c r="AV522" s="94"/>
    </row>
    <row r="523" spans="1:48" ht="12" customHeight="1" x14ac:dyDescent="0.25">
      <c r="A523" s="94"/>
      <c r="B523" s="94"/>
      <c r="C523" s="94"/>
      <c r="D523" s="94"/>
      <c r="E523" s="94"/>
      <c r="F523" s="94"/>
      <c r="G523" s="94"/>
      <c r="H523" s="94"/>
      <c r="I523" s="94"/>
      <c r="J523" s="94"/>
      <c r="K523" s="94"/>
      <c r="L523" s="94"/>
      <c r="M523" s="94"/>
      <c r="N523" s="94"/>
      <c r="O523" s="94"/>
      <c r="P523" s="94"/>
      <c r="Q523" s="94"/>
      <c r="R523" s="94"/>
      <c r="S523" s="94"/>
      <c r="T523" s="94"/>
      <c r="U523" s="94"/>
      <c r="V523" s="94"/>
      <c r="W523" s="94"/>
      <c r="X523" s="94"/>
      <c r="Y523" s="94"/>
      <c r="Z523" s="94"/>
      <c r="AA523" s="94"/>
      <c r="AB523" s="94"/>
      <c r="AC523" s="94"/>
      <c r="AD523" s="94"/>
      <c r="AE523" s="94"/>
      <c r="AF523" s="94"/>
      <c r="AG523" s="94"/>
      <c r="AH523" s="94"/>
      <c r="AI523" s="94"/>
      <c r="AJ523" s="94"/>
      <c r="AK523" s="94"/>
      <c r="AL523" s="94"/>
      <c r="AM523" s="94"/>
      <c r="AN523" s="94"/>
      <c r="AO523" s="94"/>
      <c r="AP523" s="94"/>
      <c r="AQ523" s="94"/>
      <c r="AR523" s="94"/>
      <c r="AS523" s="94"/>
      <c r="AT523" s="94"/>
      <c r="AU523" s="94"/>
      <c r="AV523" s="94"/>
    </row>
    <row r="524" spans="1:48" ht="12" customHeight="1" x14ac:dyDescent="0.25">
      <c r="A524" s="94"/>
      <c r="B524" s="94"/>
      <c r="C524" s="94"/>
      <c r="D524" s="94"/>
      <c r="E524" s="94"/>
      <c r="F524" s="94"/>
      <c r="G524" s="94"/>
      <c r="H524" s="94"/>
      <c r="I524" s="94"/>
      <c r="J524" s="94"/>
      <c r="K524" s="94"/>
      <c r="L524" s="94"/>
      <c r="M524" s="94"/>
      <c r="N524" s="94"/>
      <c r="O524" s="94"/>
      <c r="P524" s="94"/>
      <c r="Q524" s="94"/>
      <c r="R524" s="94"/>
      <c r="S524" s="94"/>
      <c r="T524" s="94"/>
      <c r="U524" s="94"/>
      <c r="V524" s="94"/>
      <c r="W524" s="94"/>
      <c r="X524" s="94"/>
      <c r="Y524" s="94"/>
      <c r="Z524" s="94"/>
      <c r="AA524" s="94"/>
      <c r="AB524" s="94"/>
      <c r="AC524" s="94"/>
      <c r="AD524" s="94"/>
      <c r="AE524" s="94"/>
      <c r="AF524" s="94"/>
      <c r="AG524" s="94"/>
      <c r="AH524" s="94"/>
      <c r="AI524" s="94"/>
      <c r="AJ524" s="94"/>
      <c r="AK524" s="94"/>
      <c r="AL524" s="94"/>
      <c r="AM524" s="94"/>
      <c r="AN524" s="94"/>
      <c r="AO524" s="94"/>
      <c r="AP524" s="94"/>
      <c r="AQ524" s="94"/>
      <c r="AR524" s="94"/>
      <c r="AS524" s="94"/>
      <c r="AT524" s="94"/>
      <c r="AU524" s="94"/>
      <c r="AV524" s="94"/>
    </row>
    <row r="525" spans="1:48" ht="12" customHeight="1" x14ac:dyDescent="0.25">
      <c r="A525" s="94"/>
      <c r="B525" s="94"/>
      <c r="C525" s="94"/>
      <c r="D525" s="94"/>
      <c r="E525" s="94"/>
      <c r="F525" s="94"/>
      <c r="G525" s="94"/>
      <c r="H525" s="94"/>
      <c r="I525" s="94"/>
      <c r="J525" s="94"/>
      <c r="K525" s="94"/>
      <c r="L525" s="94"/>
      <c r="M525" s="94"/>
      <c r="N525" s="94"/>
      <c r="O525" s="94"/>
      <c r="P525" s="94"/>
      <c r="Q525" s="94"/>
      <c r="R525" s="94"/>
      <c r="S525" s="94"/>
      <c r="T525" s="94"/>
      <c r="U525" s="94"/>
      <c r="V525" s="94"/>
      <c r="W525" s="94"/>
      <c r="X525" s="94"/>
      <c r="Y525" s="94"/>
      <c r="Z525" s="94"/>
      <c r="AA525" s="94"/>
      <c r="AB525" s="94"/>
      <c r="AC525" s="94"/>
      <c r="AD525" s="94"/>
      <c r="AE525" s="94"/>
      <c r="AF525" s="94"/>
      <c r="AG525" s="94"/>
      <c r="AH525" s="94"/>
      <c r="AI525" s="94"/>
      <c r="AJ525" s="94"/>
      <c r="AK525" s="94"/>
      <c r="AL525" s="94"/>
      <c r="AM525" s="94"/>
      <c r="AN525" s="94"/>
      <c r="AO525" s="94"/>
      <c r="AP525" s="94"/>
      <c r="AQ525" s="94"/>
      <c r="AR525" s="94"/>
      <c r="AS525" s="94"/>
      <c r="AT525" s="94"/>
      <c r="AU525" s="94"/>
      <c r="AV525" s="94"/>
    </row>
    <row r="526" spans="1:48" ht="12" customHeight="1" x14ac:dyDescent="0.25">
      <c r="A526" s="94"/>
      <c r="B526" s="94"/>
      <c r="C526" s="94"/>
      <c r="D526" s="94"/>
      <c r="E526" s="94"/>
      <c r="F526" s="94"/>
      <c r="G526" s="94"/>
      <c r="H526" s="94"/>
      <c r="I526" s="94"/>
      <c r="J526" s="94"/>
      <c r="K526" s="94"/>
      <c r="L526" s="94"/>
      <c r="M526" s="94"/>
      <c r="N526" s="94"/>
      <c r="O526" s="94"/>
      <c r="P526" s="94"/>
      <c r="Q526" s="94"/>
      <c r="R526" s="94"/>
      <c r="S526" s="94"/>
      <c r="T526" s="94"/>
      <c r="U526" s="94"/>
      <c r="V526" s="94"/>
      <c r="W526" s="94"/>
      <c r="X526" s="94"/>
      <c r="Y526" s="94"/>
      <c r="Z526" s="94"/>
      <c r="AA526" s="94"/>
      <c r="AB526" s="94"/>
      <c r="AC526" s="94"/>
      <c r="AD526" s="94"/>
      <c r="AE526" s="94"/>
      <c r="AF526" s="94"/>
      <c r="AG526" s="94"/>
      <c r="AH526" s="94"/>
      <c r="AI526" s="94"/>
      <c r="AJ526" s="94"/>
      <c r="AK526" s="94"/>
      <c r="AL526" s="94"/>
      <c r="AM526" s="94"/>
      <c r="AN526" s="94"/>
      <c r="AO526" s="94"/>
      <c r="AP526" s="94"/>
      <c r="AQ526" s="94"/>
      <c r="AR526" s="94"/>
      <c r="AS526" s="94"/>
      <c r="AT526" s="94"/>
      <c r="AU526" s="94"/>
      <c r="AV526" s="94"/>
    </row>
    <row r="527" spans="1:48" ht="12" customHeight="1" x14ac:dyDescent="0.25">
      <c r="A527" s="94"/>
      <c r="B527" s="94"/>
      <c r="C527" s="94"/>
      <c r="D527" s="94"/>
      <c r="E527" s="94"/>
      <c r="F527" s="94"/>
      <c r="G527" s="94"/>
      <c r="H527" s="94"/>
      <c r="I527" s="94"/>
      <c r="J527" s="94"/>
      <c r="K527" s="94"/>
      <c r="L527" s="94"/>
      <c r="M527" s="94"/>
      <c r="N527" s="94"/>
      <c r="O527" s="94"/>
      <c r="P527" s="94"/>
      <c r="Q527" s="94"/>
      <c r="R527" s="94"/>
      <c r="S527" s="94"/>
      <c r="T527" s="94"/>
      <c r="U527" s="94"/>
      <c r="V527" s="94"/>
      <c r="W527" s="94"/>
      <c r="X527" s="94"/>
      <c r="Y527" s="94"/>
      <c r="Z527" s="94"/>
      <c r="AA527" s="94"/>
      <c r="AB527" s="94"/>
      <c r="AC527" s="94"/>
      <c r="AD527" s="94"/>
      <c r="AE527" s="94"/>
      <c r="AF527" s="94"/>
      <c r="AG527" s="94"/>
      <c r="AH527" s="94"/>
      <c r="AI527" s="94"/>
      <c r="AJ527" s="94"/>
      <c r="AK527" s="94"/>
      <c r="AL527" s="94"/>
      <c r="AM527" s="94"/>
      <c r="AN527" s="94"/>
      <c r="AO527" s="94"/>
      <c r="AP527" s="94"/>
      <c r="AQ527" s="94"/>
      <c r="AR527" s="94"/>
      <c r="AS527" s="94"/>
      <c r="AT527" s="94"/>
      <c r="AU527" s="94"/>
      <c r="AV527" s="94"/>
    </row>
    <row r="528" spans="1:48" ht="12" customHeight="1" x14ac:dyDescent="0.25">
      <c r="A528" s="94"/>
      <c r="B528" s="94"/>
      <c r="C528" s="94"/>
      <c r="D528" s="94"/>
      <c r="E528" s="94"/>
      <c r="F528" s="94"/>
      <c r="G528" s="94"/>
      <c r="H528" s="94"/>
      <c r="I528" s="94"/>
      <c r="J528" s="94"/>
      <c r="K528" s="94"/>
      <c r="L528" s="94"/>
      <c r="M528" s="94"/>
      <c r="N528" s="94"/>
      <c r="O528" s="94"/>
      <c r="P528" s="94"/>
      <c r="Q528" s="94"/>
      <c r="R528" s="94"/>
      <c r="S528" s="94"/>
      <c r="T528" s="94"/>
      <c r="U528" s="94"/>
      <c r="V528" s="94"/>
      <c r="W528" s="94"/>
      <c r="X528" s="94"/>
      <c r="Y528" s="94"/>
      <c r="Z528" s="94"/>
      <c r="AA528" s="94"/>
      <c r="AB528" s="94"/>
      <c r="AC528" s="94"/>
      <c r="AD528" s="94"/>
      <c r="AE528" s="94"/>
      <c r="AF528" s="94"/>
      <c r="AG528" s="94"/>
      <c r="AH528" s="94"/>
      <c r="AI528" s="94"/>
      <c r="AJ528" s="94"/>
      <c r="AK528" s="94"/>
      <c r="AL528" s="94"/>
      <c r="AM528" s="94"/>
      <c r="AN528" s="94"/>
      <c r="AO528" s="94"/>
      <c r="AP528" s="94"/>
      <c r="AQ528" s="94"/>
      <c r="AR528" s="94"/>
      <c r="AS528" s="94"/>
      <c r="AT528" s="94"/>
      <c r="AU528" s="94"/>
      <c r="AV528" s="94"/>
    </row>
    <row r="529" spans="1:48" ht="12" customHeight="1" x14ac:dyDescent="0.25">
      <c r="A529" s="94"/>
      <c r="B529" s="94"/>
      <c r="C529" s="94"/>
      <c r="D529" s="94"/>
      <c r="E529" s="94"/>
      <c r="F529" s="94"/>
      <c r="G529" s="94"/>
      <c r="H529" s="94"/>
      <c r="I529" s="94"/>
      <c r="J529" s="94"/>
      <c r="K529" s="94"/>
      <c r="L529" s="94"/>
      <c r="M529" s="94"/>
      <c r="N529" s="94"/>
      <c r="O529" s="94"/>
      <c r="P529" s="94"/>
      <c r="Q529" s="94"/>
      <c r="R529" s="94"/>
      <c r="S529" s="94"/>
      <c r="T529" s="94"/>
      <c r="U529" s="94"/>
      <c r="V529" s="94"/>
      <c r="W529" s="94"/>
      <c r="X529" s="94"/>
      <c r="Y529" s="94"/>
      <c r="Z529" s="94"/>
      <c r="AA529" s="94"/>
      <c r="AB529" s="94"/>
      <c r="AC529" s="94"/>
      <c r="AD529" s="94"/>
      <c r="AE529" s="94"/>
      <c r="AF529" s="94"/>
      <c r="AG529" s="94"/>
      <c r="AH529" s="94"/>
      <c r="AI529" s="94"/>
      <c r="AJ529" s="94"/>
      <c r="AK529" s="94"/>
      <c r="AL529" s="94"/>
      <c r="AM529" s="94"/>
      <c r="AN529" s="94"/>
      <c r="AO529" s="94"/>
      <c r="AP529" s="94"/>
      <c r="AQ529" s="94"/>
      <c r="AR529" s="94"/>
      <c r="AS529" s="94"/>
      <c r="AT529" s="94"/>
      <c r="AU529" s="94"/>
      <c r="AV529" s="94"/>
    </row>
    <row r="530" spans="1:48" ht="12" customHeight="1" x14ac:dyDescent="0.25">
      <c r="A530" s="94"/>
      <c r="B530" s="94"/>
      <c r="C530" s="94"/>
      <c r="D530" s="94"/>
      <c r="E530" s="94"/>
      <c r="F530" s="94"/>
      <c r="G530" s="94"/>
      <c r="H530" s="94"/>
      <c r="I530" s="94"/>
      <c r="J530" s="94"/>
      <c r="K530" s="94"/>
      <c r="L530" s="94"/>
      <c r="M530" s="94"/>
      <c r="N530" s="94"/>
      <c r="O530" s="94"/>
      <c r="P530" s="94"/>
      <c r="Q530" s="94"/>
      <c r="R530" s="94"/>
      <c r="S530" s="94"/>
      <c r="T530" s="94"/>
      <c r="U530" s="94"/>
      <c r="V530" s="94"/>
      <c r="W530" s="94"/>
      <c r="X530" s="94"/>
      <c r="Y530" s="94"/>
      <c r="Z530" s="94"/>
      <c r="AA530" s="94"/>
      <c r="AB530" s="94"/>
      <c r="AC530" s="94"/>
      <c r="AD530" s="94"/>
      <c r="AE530" s="94"/>
      <c r="AF530" s="94"/>
      <c r="AG530" s="94"/>
      <c r="AH530" s="94"/>
      <c r="AI530" s="94"/>
      <c r="AJ530" s="94"/>
      <c r="AK530" s="94"/>
      <c r="AL530" s="94"/>
      <c r="AM530" s="94"/>
      <c r="AN530" s="94"/>
      <c r="AO530" s="94"/>
      <c r="AP530" s="94"/>
      <c r="AQ530" s="94"/>
      <c r="AR530" s="94"/>
      <c r="AS530" s="94"/>
      <c r="AT530" s="94"/>
      <c r="AU530" s="94"/>
      <c r="AV530" s="94"/>
    </row>
    <row r="531" spans="1:48" ht="12" customHeight="1" x14ac:dyDescent="0.25">
      <c r="A531" s="94"/>
      <c r="B531" s="94"/>
      <c r="C531" s="94"/>
      <c r="D531" s="94"/>
      <c r="E531" s="94"/>
      <c r="F531" s="94"/>
      <c r="G531" s="94"/>
      <c r="H531" s="94"/>
      <c r="I531" s="94"/>
      <c r="J531" s="94"/>
      <c r="K531" s="94"/>
      <c r="L531" s="94"/>
      <c r="M531" s="94"/>
      <c r="N531" s="94"/>
      <c r="O531" s="94"/>
      <c r="P531" s="94"/>
      <c r="Q531" s="94"/>
      <c r="R531" s="94"/>
      <c r="S531" s="94"/>
      <c r="T531" s="94"/>
      <c r="U531" s="94"/>
      <c r="V531" s="94"/>
      <c r="W531" s="94"/>
      <c r="X531" s="94"/>
      <c r="Y531" s="94"/>
      <c r="Z531" s="94"/>
      <c r="AA531" s="94"/>
      <c r="AB531" s="94"/>
      <c r="AC531" s="94"/>
      <c r="AD531" s="94"/>
      <c r="AE531" s="94"/>
      <c r="AF531" s="94"/>
      <c r="AG531" s="94"/>
      <c r="AH531" s="94"/>
      <c r="AI531" s="94"/>
      <c r="AJ531" s="94"/>
      <c r="AK531" s="94"/>
      <c r="AL531" s="94"/>
      <c r="AM531" s="94"/>
      <c r="AN531" s="94"/>
      <c r="AO531" s="94"/>
      <c r="AP531" s="94"/>
      <c r="AQ531" s="94"/>
      <c r="AR531" s="94"/>
      <c r="AS531" s="94"/>
      <c r="AT531" s="94"/>
      <c r="AU531" s="94"/>
      <c r="AV531" s="94"/>
    </row>
    <row r="532" spans="1:48" ht="12" customHeight="1" x14ac:dyDescent="0.25">
      <c r="A532" s="94"/>
      <c r="B532" s="94"/>
      <c r="C532" s="94"/>
      <c r="D532" s="94"/>
      <c r="E532" s="94"/>
      <c r="F532" s="94"/>
      <c r="G532" s="94"/>
      <c r="H532" s="94"/>
      <c r="I532" s="94"/>
      <c r="J532" s="94"/>
      <c r="K532" s="94"/>
      <c r="L532" s="94"/>
      <c r="M532" s="94"/>
      <c r="N532" s="94"/>
      <c r="O532" s="94"/>
      <c r="P532" s="94"/>
      <c r="Q532" s="94"/>
      <c r="R532" s="94"/>
      <c r="S532" s="94"/>
      <c r="T532" s="94"/>
      <c r="U532" s="94"/>
      <c r="V532" s="94"/>
      <c r="W532" s="94"/>
      <c r="X532" s="94"/>
      <c r="Y532" s="94"/>
      <c r="Z532" s="94"/>
      <c r="AA532" s="94"/>
      <c r="AB532" s="94"/>
      <c r="AC532" s="94"/>
      <c r="AD532" s="94"/>
      <c r="AE532" s="94"/>
      <c r="AF532" s="94"/>
      <c r="AG532" s="94"/>
      <c r="AH532" s="94"/>
      <c r="AI532" s="94"/>
      <c r="AJ532" s="94"/>
      <c r="AK532" s="94"/>
      <c r="AL532" s="94"/>
      <c r="AM532" s="94"/>
      <c r="AN532" s="94"/>
      <c r="AO532" s="94"/>
      <c r="AP532" s="94"/>
      <c r="AQ532" s="94"/>
      <c r="AR532" s="94"/>
      <c r="AS532" s="94"/>
      <c r="AT532" s="94"/>
      <c r="AU532" s="94"/>
      <c r="AV532" s="94"/>
    </row>
    <row r="533" spans="1:48" ht="12" customHeight="1" x14ac:dyDescent="0.25">
      <c r="A533" s="94"/>
      <c r="B533" s="94"/>
      <c r="C533" s="94"/>
      <c r="D533" s="94"/>
      <c r="E533" s="94"/>
      <c r="F533" s="94"/>
      <c r="G533" s="94"/>
      <c r="H533" s="94"/>
      <c r="I533" s="94"/>
      <c r="J533" s="94"/>
      <c r="K533" s="94"/>
      <c r="L533" s="94"/>
      <c r="M533" s="94"/>
      <c r="N533" s="94"/>
      <c r="O533" s="94"/>
      <c r="P533" s="94"/>
      <c r="Q533" s="94"/>
      <c r="R533" s="94"/>
      <c r="S533" s="94"/>
      <c r="T533" s="94"/>
      <c r="U533" s="94"/>
      <c r="V533" s="94"/>
      <c r="W533" s="94"/>
      <c r="X533" s="94"/>
      <c r="Y533" s="94"/>
      <c r="Z533" s="94"/>
      <c r="AA533" s="94"/>
      <c r="AB533" s="94"/>
      <c r="AC533" s="94"/>
      <c r="AD533" s="94"/>
      <c r="AE533" s="94"/>
      <c r="AF533" s="94"/>
      <c r="AG533" s="94"/>
      <c r="AH533" s="94"/>
      <c r="AI533" s="94"/>
      <c r="AJ533" s="94"/>
      <c r="AK533" s="94"/>
      <c r="AL533" s="94"/>
      <c r="AM533" s="94"/>
      <c r="AN533" s="94"/>
      <c r="AO533" s="94"/>
      <c r="AP533" s="94"/>
      <c r="AQ533" s="94"/>
      <c r="AR533" s="94"/>
      <c r="AS533" s="94"/>
      <c r="AT533" s="94"/>
      <c r="AU533" s="94"/>
      <c r="AV533" s="94"/>
    </row>
    <row r="534" spans="1:48" ht="12" customHeight="1" x14ac:dyDescent="0.25">
      <c r="A534" s="94"/>
      <c r="B534" s="94"/>
      <c r="C534" s="94"/>
      <c r="D534" s="94"/>
      <c r="E534" s="94"/>
      <c r="F534" s="94"/>
      <c r="G534" s="94"/>
      <c r="H534" s="94"/>
      <c r="I534" s="94"/>
      <c r="J534" s="94"/>
      <c r="K534" s="94"/>
      <c r="L534" s="94"/>
      <c r="M534" s="94"/>
      <c r="N534" s="94"/>
      <c r="O534" s="94"/>
      <c r="P534" s="94"/>
      <c r="Q534" s="94"/>
      <c r="R534" s="94"/>
      <c r="S534" s="94"/>
      <c r="T534" s="94"/>
      <c r="U534" s="94"/>
      <c r="V534" s="94"/>
      <c r="W534" s="94"/>
      <c r="X534" s="94"/>
      <c r="Y534" s="94"/>
      <c r="Z534" s="94"/>
      <c r="AA534" s="94"/>
      <c r="AB534" s="94"/>
      <c r="AC534" s="94"/>
      <c r="AD534" s="94"/>
      <c r="AE534" s="94"/>
      <c r="AF534" s="94"/>
      <c r="AG534" s="94"/>
      <c r="AH534" s="94"/>
      <c r="AI534" s="94"/>
      <c r="AJ534" s="94"/>
      <c r="AK534" s="94"/>
      <c r="AL534" s="94"/>
      <c r="AM534" s="94"/>
      <c r="AN534" s="94"/>
      <c r="AO534" s="94"/>
      <c r="AP534" s="94"/>
      <c r="AQ534" s="94"/>
      <c r="AR534" s="94"/>
      <c r="AS534" s="94"/>
      <c r="AT534" s="94"/>
      <c r="AU534" s="94"/>
      <c r="AV534" s="94"/>
    </row>
    <row r="535" spans="1:48" ht="12" customHeight="1" x14ac:dyDescent="0.25">
      <c r="A535" s="94"/>
      <c r="B535" s="94"/>
      <c r="C535" s="94"/>
      <c r="D535" s="94"/>
      <c r="E535" s="94"/>
      <c r="F535" s="94"/>
      <c r="G535" s="94"/>
      <c r="H535" s="94"/>
      <c r="I535" s="94"/>
      <c r="J535" s="94"/>
      <c r="K535" s="94"/>
      <c r="L535" s="94"/>
      <c r="M535" s="94"/>
      <c r="N535" s="94"/>
      <c r="O535" s="94"/>
      <c r="P535" s="94"/>
      <c r="Q535" s="94"/>
      <c r="R535" s="94"/>
      <c r="S535" s="94"/>
      <c r="T535" s="94"/>
      <c r="U535" s="94"/>
      <c r="V535" s="94"/>
      <c r="W535" s="94"/>
      <c r="X535" s="94"/>
      <c r="Y535" s="94"/>
      <c r="Z535" s="94"/>
      <c r="AA535" s="94"/>
      <c r="AB535" s="94"/>
      <c r="AC535" s="94"/>
      <c r="AD535" s="94"/>
      <c r="AE535" s="94"/>
      <c r="AF535" s="94"/>
      <c r="AG535" s="94"/>
      <c r="AH535" s="94"/>
      <c r="AI535" s="94"/>
      <c r="AJ535" s="94"/>
      <c r="AK535" s="94"/>
      <c r="AL535" s="94"/>
      <c r="AM535" s="94"/>
      <c r="AN535" s="94"/>
      <c r="AO535" s="94"/>
      <c r="AP535" s="94"/>
      <c r="AQ535" s="94"/>
      <c r="AR535" s="94"/>
      <c r="AS535" s="94"/>
      <c r="AT535" s="94"/>
      <c r="AU535" s="94"/>
      <c r="AV535" s="94"/>
    </row>
    <row r="536" spans="1:48" ht="12" customHeight="1" x14ac:dyDescent="0.25">
      <c r="A536" s="94"/>
      <c r="B536" s="94"/>
      <c r="C536" s="94"/>
      <c r="D536" s="94"/>
      <c r="E536" s="94"/>
      <c r="F536" s="94"/>
      <c r="G536" s="94"/>
      <c r="H536" s="94"/>
      <c r="I536" s="94"/>
      <c r="J536" s="94"/>
      <c r="K536" s="94"/>
      <c r="L536" s="94"/>
      <c r="M536" s="94"/>
      <c r="N536" s="94"/>
      <c r="O536" s="94"/>
      <c r="P536" s="94"/>
      <c r="Q536" s="94"/>
      <c r="R536" s="94"/>
      <c r="S536" s="94"/>
      <c r="T536" s="94"/>
      <c r="U536" s="94"/>
      <c r="V536" s="94"/>
      <c r="W536" s="94"/>
      <c r="X536" s="94"/>
      <c r="Y536" s="94"/>
      <c r="Z536" s="94"/>
      <c r="AA536" s="94"/>
      <c r="AB536" s="94"/>
      <c r="AC536" s="94"/>
      <c r="AD536" s="94"/>
      <c r="AE536" s="94"/>
      <c r="AF536" s="94"/>
      <c r="AG536" s="94"/>
      <c r="AH536" s="94"/>
      <c r="AI536" s="94"/>
      <c r="AJ536" s="94"/>
      <c r="AK536" s="94"/>
      <c r="AL536" s="94"/>
      <c r="AM536" s="94"/>
      <c r="AN536" s="94"/>
      <c r="AO536" s="94"/>
      <c r="AP536" s="94"/>
      <c r="AQ536" s="94"/>
      <c r="AR536" s="94"/>
      <c r="AS536" s="94"/>
      <c r="AT536" s="94"/>
      <c r="AU536" s="94"/>
      <c r="AV536" s="94"/>
    </row>
    <row r="537" spans="1:48" ht="12" customHeight="1" x14ac:dyDescent="0.25">
      <c r="A537" s="94"/>
      <c r="B537" s="94"/>
      <c r="C537" s="94"/>
      <c r="D537" s="94"/>
      <c r="E537" s="94"/>
      <c r="F537" s="94"/>
      <c r="G537" s="94"/>
      <c r="H537" s="94"/>
      <c r="I537" s="94"/>
      <c r="J537" s="94"/>
      <c r="K537" s="94"/>
      <c r="L537" s="94"/>
      <c r="M537" s="94"/>
      <c r="N537" s="94"/>
      <c r="O537" s="94"/>
      <c r="P537" s="94"/>
      <c r="Q537" s="94"/>
      <c r="R537" s="94"/>
      <c r="S537" s="94"/>
      <c r="T537" s="94"/>
      <c r="U537" s="94"/>
      <c r="V537" s="94"/>
      <c r="W537" s="94"/>
      <c r="X537" s="94"/>
      <c r="Y537" s="94"/>
      <c r="Z537" s="94"/>
      <c r="AA537" s="94"/>
      <c r="AB537" s="94"/>
      <c r="AC537" s="94"/>
      <c r="AD537" s="94"/>
      <c r="AE537" s="94"/>
      <c r="AF537" s="94"/>
      <c r="AG537" s="94"/>
      <c r="AH537" s="94"/>
      <c r="AI537" s="94"/>
      <c r="AJ537" s="94"/>
      <c r="AK537" s="94"/>
      <c r="AL537" s="94"/>
      <c r="AM537" s="94"/>
      <c r="AN537" s="94"/>
      <c r="AO537" s="94"/>
      <c r="AP537" s="94"/>
      <c r="AQ537" s="94"/>
      <c r="AR537" s="94"/>
      <c r="AS537" s="94"/>
      <c r="AT537" s="94"/>
      <c r="AU537" s="94"/>
      <c r="AV537" s="94"/>
    </row>
    <row r="538" spans="1:48" ht="12" customHeight="1" x14ac:dyDescent="0.25">
      <c r="A538" s="94"/>
      <c r="B538" s="94"/>
      <c r="C538" s="94"/>
      <c r="D538" s="94"/>
      <c r="E538" s="94"/>
      <c r="F538" s="94"/>
      <c r="G538" s="94"/>
      <c r="H538" s="94"/>
      <c r="I538" s="94"/>
      <c r="J538" s="94"/>
      <c r="K538" s="94"/>
      <c r="L538" s="94"/>
      <c r="M538" s="94"/>
      <c r="N538" s="94"/>
      <c r="O538" s="94"/>
      <c r="P538" s="94"/>
      <c r="Q538" s="94"/>
      <c r="R538" s="94"/>
      <c r="S538" s="94"/>
      <c r="T538" s="94"/>
      <c r="U538" s="94"/>
      <c r="V538" s="94"/>
      <c r="W538" s="94"/>
      <c r="X538" s="94"/>
      <c r="Y538" s="94"/>
      <c r="Z538" s="94"/>
      <c r="AA538" s="94"/>
      <c r="AB538" s="94"/>
      <c r="AC538" s="94"/>
      <c r="AD538" s="94"/>
      <c r="AE538" s="94"/>
      <c r="AF538" s="94"/>
      <c r="AG538" s="94"/>
      <c r="AH538" s="94"/>
      <c r="AI538" s="94"/>
      <c r="AJ538" s="94"/>
      <c r="AK538" s="94"/>
      <c r="AL538" s="94"/>
      <c r="AM538" s="94"/>
      <c r="AN538" s="94"/>
      <c r="AO538" s="94"/>
      <c r="AP538" s="94"/>
      <c r="AQ538" s="94"/>
      <c r="AR538" s="94"/>
      <c r="AS538" s="94"/>
      <c r="AT538" s="94"/>
      <c r="AU538" s="94"/>
      <c r="AV538" s="94"/>
    </row>
    <row r="539" spans="1:48" ht="12" customHeight="1" x14ac:dyDescent="0.25">
      <c r="A539" s="94"/>
      <c r="B539" s="94"/>
      <c r="C539" s="94"/>
      <c r="D539" s="94"/>
      <c r="E539" s="94"/>
      <c r="F539" s="94"/>
      <c r="G539" s="94"/>
      <c r="H539" s="94"/>
      <c r="I539" s="94"/>
      <c r="J539" s="94"/>
      <c r="K539" s="94"/>
      <c r="L539" s="94"/>
      <c r="M539" s="94"/>
      <c r="N539" s="94"/>
      <c r="O539" s="94"/>
      <c r="P539" s="94"/>
      <c r="Q539" s="94"/>
      <c r="R539" s="94"/>
      <c r="S539" s="94"/>
      <c r="T539" s="94"/>
      <c r="U539" s="94"/>
      <c r="V539" s="94"/>
      <c r="W539" s="94"/>
      <c r="X539" s="94"/>
      <c r="Y539" s="94"/>
      <c r="Z539" s="94"/>
      <c r="AA539" s="94"/>
      <c r="AB539" s="94"/>
      <c r="AC539" s="94"/>
      <c r="AD539" s="94"/>
      <c r="AE539" s="94"/>
      <c r="AF539" s="94"/>
      <c r="AG539" s="94"/>
      <c r="AH539" s="94"/>
      <c r="AI539" s="94"/>
      <c r="AJ539" s="94"/>
      <c r="AK539" s="94"/>
      <c r="AL539" s="94"/>
      <c r="AM539" s="94"/>
      <c r="AN539" s="94"/>
      <c r="AO539" s="94"/>
      <c r="AP539" s="94"/>
      <c r="AQ539" s="94"/>
      <c r="AR539" s="94"/>
      <c r="AS539" s="94"/>
      <c r="AT539" s="94"/>
      <c r="AU539" s="94"/>
      <c r="AV539" s="94"/>
    </row>
    <row r="540" spans="1:48" ht="12" customHeight="1" x14ac:dyDescent="0.25">
      <c r="A540" s="94"/>
      <c r="B540" s="94"/>
      <c r="C540" s="94"/>
      <c r="D540" s="94"/>
      <c r="E540" s="94"/>
      <c r="F540" s="94"/>
      <c r="G540" s="94"/>
      <c r="H540" s="94"/>
      <c r="I540" s="94"/>
      <c r="J540" s="94"/>
      <c r="K540" s="94"/>
      <c r="L540" s="94"/>
      <c r="M540" s="94"/>
      <c r="N540" s="94"/>
      <c r="O540" s="94"/>
      <c r="P540" s="94"/>
      <c r="Q540" s="94"/>
      <c r="R540" s="94"/>
      <c r="S540" s="94"/>
      <c r="T540" s="94"/>
      <c r="U540" s="94"/>
      <c r="V540" s="94"/>
      <c r="W540" s="94"/>
      <c r="X540" s="94"/>
      <c r="Y540" s="94"/>
      <c r="Z540" s="94"/>
      <c r="AA540" s="94"/>
      <c r="AB540" s="94"/>
      <c r="AC540" s="94"/>
      <c r="AD540" s="94"/>
      <c r="AE540" s="94"/>
      <c r="AF540" s="94"/>
      <c r="AG540" s="94"/>
      <c r="AH540" s="94"/>
      <c r="AI540" s="94"/>
      <c r="AJ540" s="94"/>
      <c r="AK540" s="94"/>
      <c r="AL540" s="94"/>
      <c r="AM540" s="94"/>
      <c r="AN540" s="94"/>
      <c r="AO540" s="94"/>
      <c r="AP540" s="94"/>
      <c r="AQ540" s="94"/>
      <c r="AR540" s="94"/>
      <c r="AS540" s="94"/>
      <c r="AT540" s="94"/>
      <c r="AU540" s="94"/>
      <c r="AV540" s="94"/>
    </row>
    <row r="541" spans="1:48" ht="12" customHeight="1" x14ac:dyDescent="0.25">
      <c r="A541" s="94"/>
      <c r="B541" s="94"/>
      <c r="C541" s="94"/>
      <c r="D541" s="94"/>
      <c r="E541" s="94"/>
      <c r="F541" s="94"/>
      <c r="G541" s="94"/>
      <c r="H541" s="94"/>
      <c r="I541" s="94"/>
      <c r="J541" s="94"/>
      <c r="K541" s="94"/>
      <c r="L541" s="94"/>
      <c r="M541" s="94"/>
      <c r="N541" s="94"/>
      <c r="O541" s="94"/>
      <c r="P541" s="94"/>
      <c r="Q541" s="94"/>
      <c r="R541" s="94"/>
      <c r="S541" s="94"/>
      <c r="T541" s="94"/>
      <c r="U541" s="94"/>
      <c r="V541" s="94"/>
      <c r="W541" s="94"/>
      <c r="X541" s="94"/>
      <c r="Y541" s="94"/>
      <c r="Z541" s="94"/>
      <c r="AA541" s="94"/>
      <c r="AB541" s="94"/>
      <c r="AC541" s="94"/>
      <c r="AD541" s="94"/>
      <c r="AE541" s="94"/>
      <c r="AF541" s="94"/>
      <c r="AG541" s="94"/>
      <c r="AH541" s="94"/>
      <c r="AI541" s="94"/>
      <c r="AJ541" s="94"/>
      <c r="AK541" s="94"/>
      <c r="AL541" s="94"/>
      <c r="AM541" s="94"/>
      <c r="AN541" s="94"/>
      <c r="AO541" s="94"/>
      <c r="AP541" s="94"/>
      <c r="AQ541" s="94"/>
      <c r="AR541" s="94"/>
      <c r="AS541" s="94"/>
      <c r="AT541" s="94"/>
      <c r="AU541" s="94"/>
      <c r="AV541" s="94"/>
    </row>
    <row r="542" spans="1:48" ht="12" customHeight="1" x14ac:dyDescent="0.25">
      <c r="A542" s="94"/>
      <c r="B542" s="94"/>
      <c r="C542" s="94"/>
      <c r="D542" s="94"/>
      <c r="E542" s="94"/>
      <c r="F542" s="94"/>
      <c r="G542" s="94"/>
      <c r="H542" s="94"/>
      <c r="I542" s="94"/>
      <c r="J542" s="94"/>
      <c r="K542" s="94"/>
      <c r="L542" s="94"/>
      <c r="M542" s="94"/>
      <c r="N542" s="94"/>
      <c r="O542" s="94"/>
      <c r="P542" s="94"/>
      <c r="Q542" s="94"/>
      <c r="R542" s="94"/>
      <c r="S542" s="94"/>
      <c r="T542" s="94"/>
      <c r="U542" s="94"/>
      <c r="V542" s="94"/>
      <c r="W542" s="94"/>
      <c r="X542" s="94"/>
      <c r="Y542" s="94"/>
      <c r="Z542" s="94"/>
      <c r="AA542" s="94"/>
      <c r="AB542" s="94"/>
      <c r="AC542" s="94"/>
      <c r="AD542" s="94"/>
      <c r="AE542" s="94"/>
      <c r="AF542" s="94"/>
      <c r="AG542" s="94"/>
      <c r="AH542" s="94"/>
      <c r="AI542" s="94"/>
      <c r="AJ542" s="94"/>
      <c r="AK542" s="94"/>
      <c r="AL542" s="94"/>
      <c r="AM542" s="94"/>
      <c r="AN542" s="94"/>
      <c r="AO542" s="94"/>
      <c r="AP542" s="94"/>
      <c r="AQ542" s="94"/>
      <c r="AR542" s="94"/>
      <c r="AS542" s="94"/>
      <c r="AT542" s="94"/>
      <c r="AU542" s="94"/>
      <c r="AV542" s="94"/>
    </row>
    <row r="543" spans="1:48" ht="12" customHeight="1" x14ac:dyDescent="0.25">
      <c r="A543" s="94"/>
      <c r="B543" s="94"/>
      <c r="C543" s="94"/>
      <c r="D543" s="94"/>
      <c r="E543" s="94"/>
      <c r="F543" s="94"/>
      <c r="G543" s="94"/>
      <c r="H543" s="94"/>
      <c r="I543" s="94"/>
      <c r="J543" s="94"/>
      <c r="K543" s="94"/>
      <c r="L543" s="94"/>
      <c r="M543" s="94"/>
      <c r="N543" s="94"/>
      <c r="O543" s="94"/>
      <c r="P543" s="94"/>
      <c r="Q543" s="94"/>
      <c r="R543" s="94"/>
      <c r="S543" s="94"/>
      <c r="T543" s="94"/>
      <c r="U543" s="94"/>
      <c r="V543" s="94"/>
      <c r="W543" s="94"/>
      <c r="X543" s="94"/>
      <c r="Y543" s="94"/>
      <c r="Z543" s="94"/>
      <c r="AA543" s="94"/>
      <c r="AB543" s="94"/>
      <c r="AC543" s="94"/>
      <c r="AD543" s="94"/>
      <c r="AE543" s="94"/>
      <c r="AF543" s="94"/>
      <c r="AG543" s="94"/>
      <c r="AH543" s="94"/>
      <c r="AI543" s="94"/>
      <c r="AJ543" s="94"/>
      <c r="AK543" s="94"/>
      <c r="AL543" s="94"/>
      <c r="AM543" s="94"/>
      <c r="AN543" s="94"/>
      <c r="AO543" s="94"/>
      <c r="AP543" s="94"/>
      <c r="AQ543" s="94"/>
      <c r="AR543" s="94"/>
      <c r="AS543" s="94"/>
      <c r="AT543" s="94"/>
      <c r="AU543" s="94"/>
      <c r="AV543" s="94"/>
    </row>
    <row r="544" spans="1:48" ht="12" customHeight="1" x14ac:dyDescent="0.25">
      <c r="A544" s="94"/>
      <c r="B544" s="94"/>
      <c r="C544" s="94"/>
      <c r="D544" s="94"/>
      <c r="E544" s="94"/>
      <c r="F544" s="94"/>
      <c r="G544" s="94"/>
      <c r="H544" s="94"/>
      <c r="I544" s="94"/>
      <c r="J544" s="94"/>
      <c r="K544" s="94"/>
      <c r="L544" s="94"/>
      <c r="M544" s="94"/>
      <c r="N544" s="94"/>
      <c r="O544" s="94"/>
      <c r="P544" s="94"/>
      <c r="Q544" s="94"/>
      <c r="R544" s="94"/>
      <c r="S544" s="94"/>
      <c r="T544" s="94"/>
      <c r="U544" s="94"/>
      <c r="V544" s="94"/>
      <c r="W544" s="94"/>
      <c r="X544" s="94"/>
      <c r="Y544" s="94"/>
      <c r="Z544" s="94"/>
      <c r="AA544" s="94"/>
      <c r="AB544" s="94"/>
      <c r="AC544" s="94"/>
      <c r="AD544" s="94"/>
      <c r="AE544" s="94"/>
      <c r="AF544" s="94"/>
      <c r="AG544" s="94"/>
      <c r="AH544" s="94"/>
      <c r="AI544" s="94"/>
      <c r="AJ544" s="94"/>
      <c r="AK544" s="94"/>
      <c r="AL544" s="94"/>
      <c r="AM544" s="94"/>
      <c r="AN544" s="94"/>
      <c r="AO544" s="94"/>
      <c r="AP544" s="94"/>
      <c r="AQ544" s="94"/>
      <c r="AR544" s="94"/>
      <c r="AS544" s="94"/>
      <c r="AT544" s="94"/>
      <c r="AU544" s="94"/>
      <c r="AV544" s="94"/>
    </row>
    <row r="545" spans="1:48" ht="12" customHeight="1" x14ac:dyDescent="0.25">
      <c r="A545" s="94"/>
      <c r="B545" s="94"/>
      <c r="C545" s="94"/>
      <c r="D545" s="94"/>
      <c r="E545" s="94"/>
      <c r="F545" s="94"/>
      <c r="G545" s="94"/>
      <c r="H545" s="94"/>
      <c r="I545" s="94"/>
      <c r="J545" s="94"/>
      <c r="K545" s="94"/>
      <c r="L545" s="94"/>
      <c r="M545" s="94"/>
      <c r="N545" s="94"/>
      <c r="O545" s="94"/>
      <c r="P545" s="94"/>
      <c r="Q545" s="94"/>
      <c r="R545" s="94"/>
      <c r="S545" s="94"/>
      <c r="T545" s="94"/>
      <c r="U545" s="94"/>
      <c r="V545" s="94"/>
      <c r="W545" s="94"/>
      <c r="X545" s="94"/>
      <c r="Y545" s="94"/>
      <c r="Z545" s="94"/>
      <c r="AA545" s="94"/>
      <c r="AB545" s="94"/>
      <c r="AC545" s="94"/>
      <c r="AD545" s="94"/>
      <c r="AE545" s="94"/>
      <c r="AF545" s="94"/>
      <c r="AG545" s="94"/>
      <c r="AH545" s="94"/>
      <c r="AI545" s="94"/>
      <c r="AJ545" s="94"/>
      <c r="AK545" s="94"/>
      <c r="AL545" s="94"/>
      <c r="AM545" s="94"/>
      <c r="AN545" s="94"/>
      <c r="AO545" s="94"/>
      <c r="AP545" s="94"/>
      <c r="AQ545" s="94"/>
      <c r="AR545" s="94"/>
      <c r="AS545" s="94"/>
      <c r="AT545" s="94"/>
      <c r="AU545" s="94"/>
      <c r="AV545" s="94"/>
    </row>
    <row r="546" spans="1:48" ht="12" customHeight="1" x14ac:dyDescent="0.25">
      <c r="A546" s="94"/>
      <c r="B546" s="94"/>
      <c r="C546" s="94"/>
      <c r="D546" s="94"/>
      <c r="E546" s="94"/>
      <c r="F546" s="94"/>
      <c r="G546" s="94"/>
      <c r="H546" s="94"/>
      <c r="I546" s="94"/>
      <c r="J546" s="94"/>
      <c r="K546" s="94"/>
      <c r="L546" s="94"/>
      <c r="M546" s="94"/>
      <c r="N546" s="94"/>
      <c r="O546" s="94"/>
      <c r="P546" s="94"/>
      <c r="Q546" s="94"/>
      <c r="R546" s="94"/>
      <c r="S546" s="94"/>
      <c r="T546" s="94"/>
      <c r="U546" s="94"/>
      <c r="V546" s="94"/>
      <c r="W546" s="94"/>
      <c r="X546" s="94"/>
      <c r="Y546" s="94"/>
      <c r="Z546" s="94"/>
      <c r="AA546" s="94"/>
      <c r="AB546" s="94"/>
      <c r="AC546" s="94"/>
      <c r="AD546" s="94"/>
      <c r="AE546" s="94"/>
      <c r="AF546" s="94"/>
      <c r="AG546" s="94"/>
      <c r="AH546" s="94"/>
      <c r="AI546" s="94"/>
      <c r="AJ546" s="94"/>
      <c r="AK546" s="94"/>
      <c r="AL546" s="94"/>
      <c r="AM546" s="94"/>
      <c r="AN546" s="94"/>
      <c r="AO546" s="94"/>
      <c r="AP546" s="94"/>
      <c r="AQ546" s="94"/>
      <c r="AR546" s="94"/>
      <c r="AS546" s="94"/>
      <c r="AT546" s="94"/>
      <c r="AU546" s="94"/>
      <c r="AV546" s="94"/>
    </row>
    <row r="547" spans="1:48" ht="12" customHeight="1" x14ac:dyDescent="0.25">
      <c r="A547" s="94"/>
      <c r="B547" s="94"/>
      <c r="C547" s="94"/>
      <c r="D547" s="94"/>
      <c r="E547" s="94"/>
      <c r="F547" s="94"/>
      <c r="G547" s="94"/>
      <c r="H547" s="94"/>
      <c r="I547" s="94"/>
      <c r="J547" s="94"/>
      <c r="K547" s="94"/>
      <c r="L547" s="94"/>
      <c r="M547" s="94"/>
      <c r="N547" s="94"/>
      <c r="O547" s="94"/>
      <c r="P547" s="94"/>
      <c r="Q547" s="94"/>
      <c r="R547" s="94"/>
      <c r="S547" s="94"/>
      <c r="T547" s="94"/>
      <c r="U547" s="94"/>
      <c r="V547" s="94"/>
      <c r="W547" s="94"/>
      <c r="X547" s="94"/>
      <c r="Y547" s="94"/>
      <c r="Z547" s="94"/>
      <c r="AA547" s="94"/>
      <c r="AB547" s="94"/>
      <c r="AC547" s="94"/>
      <c r="AD547" s="94"/>
      <c r="AE547" s="94"/>
      <c r="AF547" s="94"/>
      <c r="AG547" s="94"/>
      <c r="AH547" s="94"/>
      <c r="AI547" s="94"/>
      <c r="AJ547" s="94"/>
      <c r="AK547" s="94"/>
      <c r="AL547" s="94"/>
      <c r="AM547" s="94"/>
      <c r="AN547" s="94"/>
      <c r="AO547" s="94"/>
      <c r="AP547" s="94"/>
      <c r="AQ547" s="94"/>
      <c r="AR547" s="94"/>
      <c r="AS547" s="94"/>
      <c r="AT547" s="94"/>
      <c r="AU547" s="94"/>
      <c r="AV547" s="94"/>
    </row>
    <row r="548" spans="1:48" ht="12" customHeight="1" x14ac:dyDescent="0.25">
      <c r="A548" s="94"/>
      <c r="B548" s="94"/>
      <c r="C548" s="94"/>
      <c r="D548" s="94"/>
      <c r="E548" s="94"/>
      <c r="F548" s="94"/>
      <c r="G548" s="94"/>
      <c r="H548" s="94"/>
      <c r="I548" s="94"/>
      <c r="J548" s="94"/>
      <c r="K548" s="94"/>
      <c r="L548" s="94"/>
      <c r="M548" s="94"/>
      <c r="N548" s="94"/>
      <c r="O548" s="94"/>
      <c r="P548" s="94"/>
      <c r="Q548" s="94"/>
      <c r="R548" s="94"/>
      <c r="S548" s="94"/>
      <c r="T548" s="94"/>
      <c r="U548" s="94"/>
      <c r="V548" s="94"/>
      <c r="W548" s="94"/>
      <c r="X548" s="94"/>
      <c r="Y548" s="94"/>
      <c r="Z548" s="94"/>
      <c r="AA548" s="94"/>
      <c r="AB548" s="94"/>
      <c r="AC548" s="94"/>
      <c r="AD548" s="94"/>
      <c r="AE548" s="94"/>
      <c r="AF548" s="94"/>
      <c r="AG548" s="94"/>
      <c r="AH548" s="94"/>
      <c r="AI548" s="94"/>
      <c r="AJ548" s="94"/>
      <c r="AK548" s="94"/>
      <c r="AL548" s="94"/>
      <c r="AM548" s="94"/>
      <c r="AN548" s="94"/>
      <c r="AO548" s="94"/>
      <c r="AP548" s="94"/>
      <c r="AQ548" s="94"/>
      <c r="AR548" s="94"/>
      <c r="AS548" s="94"/>
      <c r="AT548" s="94"/>
      <c r="AU548" s="94"/>
      <c r="AV548" s="94"/>
    </row>
    <row r="549" spans="1:48" ht="12" customHeight="1" x14ac:dyDescent="0.25">
      <c r="A549" s="94"/>
      <c r="B549" s="94"/>
      <c r="C549" s="94"/>
      <c r="D549" s="94"/>
      <c r="E549" s="94"/>
      <c r="F549" s="94"/>
      <c r="G549" s="94"/>
      <c r="H549" s="94"/>
      <c r="I549" s="94"/>
      <c r="J549" s="94"/>
      <c r="K549" s="94"/>
      <c r="L549" s="94"/>
      <c r="M549" s="94"/>
      <c r="N549" s="94"/>
      <c r="O549" s="94"/>
      <c r="P549" s="94"/>
      <c r="Q549" s="94"/>
      <c r="R549" s="94"/>
      <c r="S549" s="94"/>
      <c r="T549" s="94"/>
      <c r="U549" s="94"/>
      <c r="V549" s="94"/>
      <c r="W549" s="94"/>
      <c r="X549" s="94"/>
      <c r="Y549" s="94"/>
      <c r="Z549" s="94"/>
      <c r="AA549" s="94"/>
      <c r="AB549" s="94"/>
      <c r="AC549" s="94"/>
      <c r="AD549" s="94"/>
      <c r="AE549" s="94"/>
      <c r="AF549" s="94"/>
      <c r="AG549" s="94"/>
      <c r="AH549" s="94"/>
      <c r="AI549" s="94"/>
      <c r="AJ549" s="94"/>
      <c r="AK549" s="94"/>
      <c r="AL549" s="94"/>
      <c r="AM549" s="94"/>
      <c r="AN549" s="94"/>
      <c r="AO549" s="94"/>
      <c r="AP549" s="94"/>
      <c r="AQ549" s="94"/>
      <c r="AR549" s="94"/>
      <c r="AS549" s="94"/>
      <c r="AT549" s="94"/>
      <c r="AU549" s="94"/>
      <c r="AV549" s="94"/>
    </row>
    <row r="550" spans="1:48" ht="12" customHeight="1" x14ac:dyDescent="0.25">
      <c r="A550" s="94"/>
      <c r="B550" s="94"/>
      <c r="C550" s="94"/>
      <c r="D550" s="94"/>
      <c r="E550" s="94"/>
      <c r="F550" s="94"/>
      <c r="G550" s="94"/>
      <c r="H550" s="94"/>
      <c r="I550" s="94"/>
      <c r="J550" s="94"/>
      <c r="K550" s="94"/>
      <c r="L550" s="94"/>
      <c r="M550" s="94"/>
      <c r="N550" s="94"/>
      <c r="O550" s="94"/>
      <c r="P550" s="94"/>
      <c r="Q550" s="94"/>
      <c r="R550" s="94"/>
      <c r="S550" s="94"/>
      <c r="T550" s="94"/>
      <c r="U550" s="94"/>
      <c r="V550" s="94"/>
      <c r="W550" s="94"/>
      <c r="X550" s="94"/>
      <c r="Y550" s="94"/>
      <c r="Z550" s="94"/>
      <c r="AA550" s="94"/>
      <c r="AB550" s="94"/>
      <c r="AC550" s="94"/>
      <c r="AD550" s="94"/>
      <c r="AE550" s="94"/>
      <c r="AF550" s="94"/>
      <c r="AG550" s="94"/>
      <c r="AH550" s="94"/>
      <c r="AI550" s="94"/>
      <c r="AJ550" s="94"/>
      <c r="AK550" s="94"/>
      <c r="AL550" s="94"/>
      <c r="AM550" s="94"/>
      <c r="AN550" s="94"/>
      <c r="AO550" s="94"/>
      <c r="AP550" s="94"/>
      <c r="AQ550" s="94"/>
      <c r="AR550" s="94"/>
      <c r="AS550" s="94"/>
      <c r="AT550" s="94"/>
      <c r="AU550" s="94"/>
      <c r="AV550" s="94"/>
    </row>
    <row r="551" spans="1:48" ht="12" customHeight="1" x14ac:dyDescent="0.25">
      <c r="A551" s="94"/>
      <c r="B551" s="94"/>
      <c r="C551" s="94"/>
      <c r="D551" s="94"/>
      <c r="E551" s="94"/>
      <c r="F551" s="94"/>
      <c r="G551" s="94"/>
      <c r="H551" s="94"/>
      <c r="I551" s="94"/>
      <c r="J551" s="94"/>
      <c r="K551" s="94"/>
      <c r="L551" s="94"/>
      <c r="M551" s="94"/>
      <c r="N551" s="94"/>
      <c r="O551" s="94"/>
      <c r="P551" s="94"/>
      <c r="Q551" s="94"/>
      <c r="R551" s="94"/>
      <c r="S551" s="94"/>
      <c r="T551" s="94"/>
      <c r="U551" s="94"/>
      <c r="V551" s="94"/>
      <c r="W551" s="94"/>
      <c r="X551" s="94"/>
      <c r="Y551" s="94"/>
      <c r="Z551" s="94"/>
      <c r="AA551" s="94"/>
      <c r="AB551" s="94"/>
      <c r="AC551" s="94"/>
      <c r="AD551" s="94"/>
      <c r="AE551" s="94"/>
      <c r="AF551" s="94"/>
      <c r="AG551" s="94"/>
      <c r="AH551" s="94"/>
      <c r="AI551" s="94"/>
      <c r="AJ551" s="94"/>
      <c r="AK551" s="94"/>
      <c r="AL551" s="94"/>
      <c r="AM551" s="94"/>
      <c r="AN551" s="94"/>
      <c r="AO551" s="94"/>
      <c r="AP551" s="94"/>
      <c r="AQ551" s="94"/>
      <c r="AR551" s="94"/>
      <c r="AS551" s="94"/>
      <c r="AT551" s="94"/>
      <c r="AU551" s="94"/>
      <c r="AV551" s="94"/>
    </row>
    <row r="552" spans="1:48" ht="12" customHeight="1" x14ac:dyDescent="0.25">
      <c r="A552" s="94"/>
      <c r="B552" s="94"/>
      <c r="C552" s="94"/>
      <c r="D552" s="94"/>
      <c r="E552" s="94"/>
      <c r="F552" s="94"/>
      <c r="G552" s="94"/>
      <c r="H552" s="94"/>
      <c r="I552" s="94"/>
      <c r="J552" s="94"/>
      <c r="K552" s="94"/>
      <c r="L552" s="94"/>
      <c r="M552" s="94"/>
      <c r="N552" s="94"/>
      <c r="O552" s="94"/>
      <c r="P552" s="94"/>
      <c r="Q552" s="94"/>
      <c r="R552" s="94"/>
      <c r="S552" s="94"/>
      <c r="T552" s="94"/>
      <c r="U552" s="94"/>
      <c r="V552" s="94"/>
      <c r="W552" s="94"/>
      <c r="X552" s="94"/>
      <c r="Y552" s="94"/>
      <c r="Z552" s="94"/>
      <c r="AA552" s="94"/>
      <c r="AB552" s="94"/>
      <c r="AC552" s="94"/>
      <c r="AD552" s="94"/>
      <c r="AE552" s="94"/>
      <c r="AF552" s="94"/>
      <c r="AG552" s="94"/>
      <c r="AH552" s="94"/>
      <c r="AI552" s="94"/>
      <c r="AJ552" s="94"/>
      <c r="AK552" s="94"/>
      <c r="AL552" s="94"/>
      <c r="AM552" s="94"/>
      <c r="AN552" s="94"/>
      <c r="AO552" s="94"/>
      <c r="AP552" s="94"/>
      <c r="AQ552" s="94"/>
      <c r="AR552" s="94"/>
      <c r="AS552" s="94"/>
      <c r="AT552" s="94"/>
      <c r="AU552" s="94"/>
      <c r="AV552" s="94"/>
    </row>
    <row r="553" spans="1:48" ht="12" customHeight="1" x14ac:dyDescent="0.25">
      <c r="A553" s="94"/>
      <c r="B553" s="94"/>
      <c r="C553" s="94"/>
      <c r="D553" s="94"/>
      <c r="E553" s="94"/>
      <c r="F553" s="94"/>
      <c r="G553" s="94"/>
      <c r="H553" s="94"/>
      <c r="I553" s="94"/>
      <c r="J553" s="94"/>
      <c r="K553" s="94"/>
      <c r="L553" s="94"/>
      <c r="M553" s="94"/>
      <c r="N553" s="94"/>
      <c r="O553" s="94"/>
      <c r="P553" s="94"/>
      <c r="Q553" s="94"/>
      <c r="R553" s="94"/>
      <c r="S553" s="94"/>
      <c r="T553" s="94"/>
      <c r="U553" s="94"/>
      <c r="V553" s="94"/>
      <c r="W553" s="94"/>
      <c r="X553" s="94"/>
      <c r="Y553" s="94"/>
      <c r="Z553" s="94"/>
      <c r="AA553" s="94"/>
      <c r="AB553" s="94"/>
      <c r="AC553" s="94"/>
      <c r="AD553" s="94"/>
      <c r="AE553" s="94"/>
      <c r="AF553" s="94"/>
      <c r="AG553" s="94"/>
      <c r="AH553" s="94"/>
      <c r="AI553" s="94"/>
      <c r="AJ553" s="94"/>
      <c r="AK553" s="94"/>
      <c r="AL553" s="94"/>
      <c r="AM553" s="94"/>
      <c r="AN553" s="94"/>
      <c r="AO553" s="94"/>
      <c r="AP553" s="94"/>
      <c r="AQ553" s="94"/>
      <c r="AR553" s="94"/>
      <c r="AS553" s="94"/>
      <c r="AT553" s="94"/>
      <c r="AU553" s="94"/>
      <c r="AV553" s="94"/>
    </row>
    <row r="554" spans="1:48" ht="12" customHeight="1" x14ac:dyDescent="0.25">
      <c r="A554" s="94"/>
      <c r="B554" s="94"/>
      <c r="C554" s="94"/>
      <c r="D554" s="94"/>
      <c r="E554" s="94"/>
      <c r="F554" s="94"/>
      <c r="G554" s="94"/>
      <c r="H554" s="94"/>
      <c r="I554" s="94"/>
      <c r="J554" s="94"/>
      <c r="K554" s="94"/>
      <c r="L554" s="94"/>
      <c r="M554" s="94"/>
      <c r="N554" s="94"/>
      <c r="O554" s="94"/>
      <c r="P554" s="94"/>
      <c r="Q554" s="94"/>
      <c r="R554" s="94"/>
      <c r="S554" s="94"/>
      <c r="T554" s="94"/>
      <c r="U554" s="94"/>
      <c r="V554" s="94"/>
      <c r="W554" s="94"/>
      <c r="X554" s="94"/>
      <c r="Y554" s="94"/>
      <c r="Z554" s="94"/>
      <c r="AA554" s="94"/>
      <c r="AB554" s="94"/>
      <c r="AC554" s="94"/>
      <c r="AD554" s="94"/>
      <c r="AE554" s="94"/>
      <c r="AF554" s="94"/>
      <c r="AG554" s="94"/>
      <c r="AH554" s="94"/>
      <c r="AI554" s="94"/>
      <c r="AJ554" s="94"/>
      <c r="AK554" s="94"/>
      <c r="AL554" s="94"/>
      <c r="AM554" s="94"/>
      <c r="AN554" s="94"/>
      <c r="AO554" s="94"/>
      <c r="AP554" s="94"/>
      <c r="AQ554" s="94"/>
      <c r="AR554" s="94"/>
      <c r="AS554" s="94"/>
      <c r="AT554" s="94"/>
      <c r="AU554" s="94"/>
      <c r="AV554" s="94"/>
    </row>
    <row r="555" spans="1:48" ht="12" customHeight="1" x14ac:dyDescent="0.25">
      <c r="A555" s="94"/>
      <c r="B555" s="94"/>
      <c r="C555" s="94"/>
      <c r="D555" s="94"/>
      <c r="E555" s="94"/>
      <c r="F555" s="94"/>
      <c r="G555" s="94"/>
      <c r="H555" s="94"/>
      <c r="I555" s="94"/>
      <c r="J555" s="94"/>
      <c r="K555" s="94"/>
      <c r="L555" s="94"/>
      <c r="M555" s="94"/>
      <c r="N555" s="94"/>
      <c r="O555" s="94"/>
      <c r="P555" s="94"/>
      <c r="Q555" s="94"/>
      <c r="R555" s="94"/>
      <c r="S555" s="94"/>
      <c r="T555" s="94"/>
      <c r="U555" s="94"/>
      <c r="V555" s="94"/>
      <c r="W555" s="94"/>
      <c r="X555" s="94"/>
      <c r="Y555" s="94"/>
      <c r="Z555" s="94"/>
      <c r="AA555" s="94"/>
      <c r="AB555" s="94"/>
      <c r="AC555" s="94"/>
      <c r="AD555" s="94"/>
      <c r="AE555" s="94"/>
      <c r="AF555" s="94"/>
      <c r="AG555" s="94"/>
      <c r="AH555" s="94"/>
      <c r="AI555" s="94"/>
      <c r="AJ555" s="94"/>
      <c r="AK555" s="94"/>
      <c r="AL555" s="94"/>
      <c r="AM555" s="94"/>
      <c r="AN555" s="94"/>
      <c r="AO555" s="94"/>
      <c r="AP555" s="94"/>
      <c r="AQ555" s="94"/>
      <c r="AR555" s="94"/>
      <c r="AS555" s="94"/>
      <c r="AT555" s="94"/>
      <c r="AU555" s="94"/>
      <c r="AV555" s="94"/>
    </row>
    <row r="556" spans="1:48" ht="12" customHeight="1" x14ac:dyDescent="0.25">
      <c r="A556" s="94"/>
      <c r="B556" s="94"/>
      <c r="C556" s="94"/>
      <c r="D556" s="94"/>
      <c r="E556" s="94"/>
      <c r="F556" s="94"/>
      <c r="G556" s="94"/>
      <c r="H556" s="94"/>
      <c r="I556" s="94"/>
      <c r="J556" s="94"/>
      <c r="K556" s="94"/>
      <c r="L556" s="94"/>
      <c r="M556" s="94"/>
      <c r="N556" s="94"/>
      <c r="O556" s="94"/>
      <c r="P556" s="94"/>
      <c r="Q556" s="94"/>
      <c r="R556" s="94"/>
      <c r="S556" s="94"/>
      <c r="T556" s="94"/>
      <c r="U556" s="94"/>
      <c r="V556" s="94"/>
      <c r="W556" s="94"/>
      <c r="X556" s="94"/>
      <c r="Y556" s="94"/>
      <c r="Z556" s="94"/>
      <c r="AA556" s="94"/>
      <c r="AB556" s="94"/>
      <c r="AC556" s="94"/>
      <c r="AD556" s="94"/>
      <c r="AE556" s="94"/>
      <c r="AF556" s="94"/>
      <c r="AG556" s="94"/>
      <c r="AH556" s="94"/>
      <c r="AI556" s="94"/>
      <c r="AJ556" s="94"/>
      <c r="AK556" s="94"/>
      <c r="AL556" s="94"/>
      <c r="AM556" s="94"/>
      <c r="AN556" s="94"/>
      <c r="AO556" s="94"/>
      <c r="AP556" s="94"/>
      <c r="AQ556" s="94"/>
      <c r="AR556" s="94"/>
      <c r="AS556" s="94"/>
      <c r="AT556" s="94"/>
      <c r="AU556" s="94"/>
      <c r="AV556" s="94"/>
    </row>
    <row r="557" spans="1:48" ht="12" customHeight="1" x14ac:dyDescent="0.25">
      <c r="A557" s="94"/>
      <c r="B557" s="94"/>
      <c r="C557" s="94"/>
      <c r="D557" s="94"/>
      <c r="E557" s="94"/>
      <c r="F557" s="94"/>
      <c r="G557" s="94"/>
      <c r="H557" s="94"/>
      <c r="I557" s="94"/>
      <c r="J557" s="94"/>
      <c r="K557" s="94"/>
      <c r="L557" s="94"/>
      <c r="M557" s="94"/>
      <c r="N557" s="94"/>
      <c r="O557" s="94"/>
      <c r="P557" s="94"/>
      <c r="Q557" s="94"/>
      <c r="R557" s="94"/>
      <c r="S557" s="94"/>
      <c r="T557" s="94"/>
      <c r="U557" s="94"/>
      <c r="V557" s="94"/>
      <c r="W557" s="94"/>
      <c r="X557" s="94"/>
      <c r="Y557" s="94"/>
      <c r="Z557" s="94"/>
      <c r="AA557" s="94"/>
      <c r="AB557" s="94"/>
      <c r="AC557" s="94"/>
      <c r="AD557" s="94"/>
      <c r="AE557" s="94"/>
      <c r="AF557" s="94"/>
      <c r="AG557" s="94"/>
      <c r="AH557" s="94"/>
      <c r="AI557" s="94"/>
      <c r="AJ557" s="94"/>
      <c r="AK557" s="94"/>
      <c r="AL557" s="94"/>
      <c r="AM557" s="94"/>
      <c r="AN557" s="94"/>
      <c r="AO557" s="94"/>
      <c r="AP557" s="94"/>
      <c r="AQ557" s="94"/>
      <c r="AR557" s="94"/>
      <c r="AS557" s="94"/>
      <c r="AT557" s="94"/>
      <c r="AU557" s="94"/>
      <c r="AV557" s="94"/>
    </row>
    <row r="558" spans="1:48" ht="12" customHeight="1" x14ac:dyDescent="0.25">
      <c r="A558" s="94"/>
      <c r="B558" s="94"/>
      <c r="C558" s="94"/>
      <c r="D558" s="94"/>
      <c r="E558" s="94"/>
      <c r="F558" s="94"/>
      <c r="G558" s="94"/>
      <c r="H558" s="94"/>
      <c r="I558" s="94"/>
      <c r="J558" s="94"/>
      <c r="K558" s="94"/>
      <c r="L558" s="94"/>
      <c r="M558" s="94"/>
      <c r="N558" s="94"/>
      <c r="O558" s="94"/>
      <c r="P558" s="94"/>
      <c r="Q558" s="94"/>
      <c r="R558" s="94"/>
      <c r="S558" s="94"/>
      <c r="T558" s="94"/>
      <c r="U558" s="94"/>
      <c r="V558" s="94"/>
      <c r="W558" s="94"/>
      <c r="X558" s="94"/>
      <c r="Y558" s="94"/>
      <c r="Z558" s="94"/>
      <c r="AA558" s="94"/>
      <c r="AB558" s="94"/>
      <c r="AC558" s="94"/>
      <c r="AD558" s="94"/>
      <c r="AE558" s="94"/>
      <c r="AF558" s="94"/>
      <c r="AG558" s="94"/>
      <c r="AH558" s="94"/>
      <c r="AI558" s="94"/>
      <c r="AJ558" s="94"/>
      <c r="AK558" s="94"/>
      <c r="AL558" s="94"/>
      <c r="AM558" s="94"/>
      <c r="AN558" s="94"/>
      <c r="AO558" s="94"/>
      <c r="AP558" s="94"/>
      <c r="AQ558" s="94"/>
      <c r="AR558" s="94"/>
      <c r="AS558" s="94"/>
      <c r="AT558" s="94"/>
      <c r="AU558" s="94"/>
      <c r="AV558" s="94"/>
    </row>
    <row r="559" spans="1:48" ht="12" customHeight="1" x14ac:dyDescent="0.25">
      <c r="A559" s="94"/>
      <c r="B559" s="94"/>
      <c r="C559" s="94"/>
      <c r="D559" s="94"/>
      <c r="E559" s="94"/>
      <c r="F559" s="94"/>
      <c r="G559" s="94"/>
      <c r="H559" s="94"/>
      <c r="I559" s="94"/>
      <c r="J559" s="94"/>
      <c r="K559" s="94"/>
      <c r="L559" s="94"/>
      <c r="M559" s="94"/>
      <c r="N559" s="94"/>
      <c r="O559" s="94"/>
      <c r="P559" s="94"/>
      <c r="Q559" s="94"/>
      <c r="R559" s="94"/>
      <c r="S559" s="94"/>
      <c r="T559" s="94"/>
      <c r="U559" s="94"/>
      <c r="V559" s="94"/>
      <c r="W559" s="94"/>
      <c r="X559" s="94"/>
      <c r="Y559" s="94"/>
      <c r="Z559" s="94"/>
      <c r="AA559" s="94"/>
      <c r="AB559" s="94"/>
      <c r="AC559" s="94"/>
      <c r="AD559" s="94"/>
      <c r="AE559" s="94"/>
      <c r="AF559" s="94"/>
      <c r="AG559" s="94"/>
      <c r="AH559" s="94"/>
      <c r="AI559" s="94"/>
      <c r="AJ559" s="94"/>
      <c r="AK559" s="94"/>
      <c r="AL559" s="94"/>
      <c r="AM559" s="94"/>
      <c r="AN559" s="94"/>
      <c r="AO559" s="94"/>
      <c r="AP559" s="94"/>
      <c r="AQ559" s="94"/>
      <c r="AR559" s="94"/>
      <c r="AS559" s="94"/>
      <c r="AT559" s="94"/>
      <c r="AU559" s="94"/>
      <c r="AV559" s="94"/>
    </row>
    <row r="560" spans="1:48" ht="12" customHeight="1" x14ac:dyDescent="0.25">
      <c r="A560" s="94"/>
      <c r="B560" s="94"/>
      <c r="C560" s="94"/>
      <c r="D560" s="94"/>
      <c r="E560" s="94"/>
      <c r="F560" s="94"/>
      <c r="G560" s="94"/>
      <c r="H560" s="94"/>
      <c r="I560" s="94"/>
      <c r="J560" s="94"/>
      <c r="K560" s="94"/>
      <c r="L560" s="94"/>
      <c r="M560" s="94"/>
      <c r="N560" s="94"/>
      <c r="O560" s="94"/>
      <c r="P560" s="94"/>
      <c r="Q560" s="94"/>
      <c r="R560" s="94"/>
      <c r="S560" s="94"/>
      <c r="T560" s="94"/>
      <c r="U560" s="94"/>
      <c r="V560" s="94"/>
      <c r="W560" s="94"/>
      <c r="X560" s="94"/>
      <c r="Y560" s="94"/>
      <c r="Z560" s="94"/>
      <c r="AA560" s="94"/>
      <c r="AB560" s="94"/>
      <c r="AC560" s="94"/>
      <c r="AD560" s="94"/>
      <c r="AE560" s="94"/>
      <c r="AF560" s="94"/>
      <c r="AG560" s="94"/>
      <c r="AH560" s="94"/>
      <c r="AI560" s="94"/>
      <c r="AJ560" s="94"/>
      <c r="AK560" s="94"/>
      <c r="AL560" s="94"/>
      <c r="AM560" s="94"/>
      <c r="AN560" s="94"/>
      <c r="AO560" s="94"/>
      <c r="AP560" s="94"/>
      <c r="AQ560" s="94"/>
      <c r="AR560" s="94"/>
      <c r="AS560" s="94"/>
      <c r="AT560" s="94"/>
      <c r="AU560" s="94"/>
      <c r="AV560" s="94"/>
    </row>
    <row r="561" spans="1:48" ht="12" customHeight="1" x14ac:dyDescent="0.25">
      <c r="A561" s="94"/>
      <c r="B561" s="94"/>
      <c r="C561" s="94"/>
      <c r="D561" s="94"/>
      <c r="E561" s="94"/>
      <c r="F561" s="94"/>
      <c r="G561" s="94"/>
      <c r="H561" s="94"/>
      <c r="I561" s="94"/>
      <c r="J561" s="94"/>
      <c r="K561" s="94"/>
      <c r="L561" s="94"/>
      <c r="M561" s="94"/>
      <c r="N561" s="94"/>
      <c r="O561" s="94"/>
      <c r="P561" s="94"/>
      <c r="Q561" s="94"/>
      <c r="R561" s="94"/>
      <c r="S561" s="94"/>
      <c r="T561" s="94"/>
      <c r="U561" s="94"/>
      <c r="V561" s="94"/>
      <c r="W561" s="94"/>
      <c r="X561" s="94"/>
      <c r="Y561" s="94"/>
      <c r="Z561" s="94"/>
      <c r="AA561" s="94"/>
      <c r="AB561" s="94"/>
      <c r="AC561" s="94"/>
      <c r="AD561" s="94"/>
      <c r="AE561" s="94"/>
      <c r="AF561" s="94"/>
      <c r="AG561" s="94"/>
      <c r="AH561" s="94"/>
      <c r="AI561" s="94"/>
      <c r="AJ561" s="94"/>
      <c r="AK561" s="94"/>
      <c r="AL561" s="94"/>
      <c r="AM561" s="94"/>
      <c r="AN561" s="94"/>
      <c r="AO561" s="94"/>
      <c r="AP561" s="94"/>
      <c r="AQ561" s="94"/>
      <c r="AR561" s="94"/>
      <c r="AS561" s="94"/>
      <c r="AT561" s="94"/>
      <c r="AU561" s="94"/>
      <c r="AV561" s="94"/>
    </row>
    <row r="562" spans="1:48" ht="12" customHeight="1" x14ac:dyDescent="0.25">
      <c r="A562" s="94"/>
      <c r="B562" s="94"/>
      <c r="C562" s="94"/>
      <c r="D562" s="94"/>
      <c r="E562" s="94"/>
      <c r="F562" s="94"/>
      <c r="G562" s="94"/>
      <c r="H562" s="94"/>
      <c r="I562" s="94"/>
      <c r="J562" s="94"/>
      <c r="K562" s="94"/>
      <c r="L562" s="94"/>
      <c r="M562" s="94"/>
      <c r="N562" s="94"/>
      <c r="O562" s="94"/>
      <c r="P562" s="94"/>
      <c r="Q562" s="94"/>
      <c r="R562" s="94"/>
      <c r="S562" s="94"/>
      <c r="T562" s="94"/>
      <c r="U562" s="94"/>
      <c r="V562" s="94"/>
      <c r="W562" s="94"/>
      <c r="X562" s="94"/>
      <c r="Y562" s="94"/>
      <c r="Z562" s="94"/>
      <c r="AA562" s="94"/>
      <c r="AB562" s="94"/>
      <c r="AC562" s="94"/>
      <c r="AD562" s="94"/>
      <c r="AE562" s="94"/>
      <c r="AF562" s="94"/>
      <c r="AG562" s="94"/>
      <c r="AH562" s="94"/>
      <c r="AI562" s="94"/>
      <c r="AJ562" s="94"/>
      <c r="AK562" s="94"/>
      <c r="AL562" s="94"/>
      <c r="AM562" s="94"/>
      <c r="AN562" s="94"/>
      <c r="AO562" s="94"/>
      <c r="AP562" s="94"/>
      <c r="AQ562" s="94"/>
      <c r="AR562" s="94"/>
      <c r="AS562" s="94"/>
      <c r="AT562" s="94"/>
      <c r="AU562" s="94"/>
      <c r="AV562" s="94"/>
    </row>
    <row r="563" spans="1:48" ht="12" customHeight="1" x14ac:dyDescent="0.25">
      <c r="A563" s="94"/>
      <c r="B563" s="94"/>
      <c r="C563" s="94"/>
      <c r="D563" s="94"/>
      <c r="E563" s="94"/>
      <c r="F563" s="94"/>
      <c r="G563" s="94"/>
      <c r="H563" s="94"/>
      <c r="I563" s="94"/>
      <c r="J563" s="94"/>
      <c r="K563" s="94"/>
      <c r="L563" s="94"/>
      <c r="M563" s="94"/>
      <c r="N563" s="94"/>
      <c r="O563" s="94"/>
      <c r="P563" s="94"/>
      <c r="Q563" s="94"/>
      <c r="R563" s="94"/>
      <c r="S563" s="94"/>
      <c r="T563" s="94"/>
      <c r="U563" s="94"/>
      <c r="V563" s="94"/>
      <c r="W563" s="94"/>
      <c r="X563" s="94"/>
      <c r="Y563" s="94"/>
      <c r="Z563" s="94"/>
      <c r="AA563" s="94"/>
      <c r="AB563" s="94"/>
      <c r="AC563" s="94"/>
      <c r="AD563" s="94"/>
      <c r="AE563" s="94"/>
      <c r="AF563" s="94"/>
      <c r="AG563" s="94"/>
      <c r="AH563" s="94"/>
      <c r="AI563" s="94"/>
      <c r="AJ563" s="94"/>
      <c r="AK563" s="94"/>
      <c r="AL563" s="94"/>
      <c r="AM563" s="94"/>
      <c r="AN563" s="94"/>
      <c r="AO563" s="94"/>
      <c r="AP563" s="94"/>
      <c r="AQ563" s="94"/>
      <c r="AR563" s="94"/>
      <c r="AS563" s="94"/>
      <c r="AT563" s="94"/>
      <c r="AU563" s="94"/>
      <c r="AV563" s="94"/>
    </row>
    <row r="564" spans="1:48" ht="12" customHeight="1" x14ac:dyDescent="0.25">
      <c r="A564" s="94"/>
      <c r="B564" s="94"/>
      <c r="C564" s="94"/>
      <c r="D564" s="94"/>
      <c r="E564" s="94"/>
      <c r="F564" s="94"/>
      <c r="G564" s="94"/>
      <c r="H564" s="94"/>
      <c r="I564" s="94"/>
      <c r="J564" s="94"/>
      <c r="K564" s="94"/>
      <c r="L564" s="94"/>
      <c r="M564" s="94"/>
      <c r="N564" s="94"/>
      <c r="O564" s="94"/>
      <c r="P564" s="94"/>
      <c r="Q564" s="94"/>
      <c r="R564" s="94"/>
      <c r="S564" s="94"/>
      <c r="T564" s="94"/>
      <c r="U564" s="94"/>
      <c r="V564" s="94"/>
      <c r="W564" s="94"/>
      <c r="X564" s="94"/>
      <c r="Y564" s="94"/>
      <c r="Z564" s="94"/>
      <c r="AA564" s="94"/>
      <c r="AB564" s="94"/>
      <c r="AC564" s="94"/>
      <c r="AD564" s="94"/>
      <c r="AE564" s="94"/>
      <c r="AF564" s="94"/>
      <c r="AG564" s="94"/>
      <c r="AH564" s="94"/>
      <c r="AI564" s="94"/>
      <c r="AJ564" s="94"/>
      <c r="AK564" s="94"/>
      <c r="AL564" s="94"/>
      <c r="AM564" s="94"/>
      <c r="AN564" s="94"/>
      <c r="AO564" s="94"/>
      <c r="AP564" s="94"/>
      <c r="AQ564" s="94"/>
      <c r="AR564" s="94"/>
      <c r="AS564" s="94"/>
      <c r="AT564" s="94"/>
      <c r="AU564" s="94"/>
      <c r="AV564" s="94"/>
    </row>
    <row r="565" spans="1:48" ht="12" customHeight="1" x14ac:dyDescent="0.25">
      <c r="A565" s="94"/>
      <c r="B565" s="94"/>
      <c r="C565" s="94"/>
      <c r="D565" s="94"/>
      <c r="E565" s="94"/>
      <c r="F565" s="94"/>
      <c r="G565" s="94"/>
      <c r="H565" s="94"/>
      <c r="I565" s="94"/>
      <c r="J565" s="94"/>
      <c r="K565" s="94"/>
      <c r="L565" s="94"/>
      <c r="M565" s="94"/>
      <c r="N565" s="94"/>
      <c r="O565" s="94"/>
      <c r="P565" s="94"/>
      <c r="Q565" s="94"/>
      <c r="R565" s="94"/>
      <c r="S565" s="94"/>
      <c r="T565" s="94"/>
      <c r="U565" s="94"/>
      <c r="V565" s="94"/>
      <c r="W565" s="94"/>
      <c r="X565" s="94"/>
      <c r="Y565" s="94"/>
      <c r="Z565" s="94"/>
      <c r="AA565" s="94"/>
      <c r="AB565" s="94"/>
      <c r="AC565" s="94"/>
      <c r="AD565" s="94"/>
      <c r="AE565" s="94"/>
      <c r="AF565" s="94"/>
      <c r="AG565" s="94"/>
      <c r="AH565" s="94"/>
      <c r="AI565" s="94"/>
      <c r="AJ565" s="94"/>
      <c r="AK565" s="94"/>
      <c r="AL565" s="94"/>
      <c r="AM565" s="94"/>
      <c r="AN565" s="94"/>
      <c r="AO565" s="94"/>
      <c r="AP565" s="94"/>
      <c r="AQ565" s="94"/>
      <c r="AR565" s="94"/>
      <c r="AS565" s="94"/>
      <c r="AT565" s="94"/>
      <c r="AU565" s="94"/>
      <c r="AV565" s="94"/>
    </row>
    <row r="566" spans="1:48" ht="12" customHeight="1" x14ac:dyDescent="0.25">
      <c r="A566" s="94"/>
      <c r="B566" s="94"/>
      <c r="C566" s="94"/>
      <c r="D566" s="94"/>
      <c r="E566" s="94"/>
      <c r="F566" s="94"/>
      <c r="G566" s="94"/>
      <c r="H566" s="94"/>
      <c r="I566" s="94"/>
      <c r="J566" s="94"/>
      <c r="K566" s="94"/>
      <c r="L566" s="94"/>
      <c r="M566" s="94"/>
      <c r="N566" s="94"/>
      <c r="O566" s="94"/>
      <c r="P566" s="94"/>
      <c r="Q566" s="94"/>
      <c r="R566" s="94"/>
      <c r="S566" s="94"/>
      <c r="T566" s="94"/>
      <c r="U566" s="94"/>
      <c r="V566" s="94"/>
      <c r="W566" s="94"/>
      <c r="X566" s="94"/>
      <c r="Y566" s="94"/>
      <c r="Z566" s="94"/>
      <c r="AA566" s="94"/>
      <c r="AB566" s="94"/>
      <c r="AC566" s="94"/>
      <c r="AD566" s="94"/>
      <c r="AE566" s="94"/>
      <c r="AF566" s="94"/>
      <c r="AG566" s="94"/>
      <c r="AH566" s="94"/>
      <c r="AI566" s="94"/>
      <c r="AJ566" s="94"/>
      <c r="AK566" s="94"/>
      <c r="AL566" s="94"/>
      <c r="AM566" s="94"/>
      <c r="AN566" s="94"/>
      <c r="AO566" s="94"/>
      <c r="AP566" s="94"/>
      <c r="AQ566" s="94"/>
      <c r="AR566" s="94"/>
      <c r="AS566" s="94"/>
      <c r="AT566" s="94"/>
      <c r="AU566" s="94"/>
      <c r="AV566" s="94"/>
    </row>
    <row r="567" spans="1:48" ht="12" customHeight="1" x14ac:dyDescent="0.25">
      <c r="A567" s="94"/>
      <c r="B567" s="94"/>
      <c r="C567" s="94"/>
      <c r="D567" s="94"/>
      <c r="E567" s="94"/>
      <c r="F567" s="94"/>
      <c r="G567" s="94"/>
      <c r="H567" s="94"/>
      <c r="I567" s="94"/>
      <c r="J567" s="94"/>
      <c r="K567" s="94"/>
      <c r="L567" s="94"/>
      <c r="M567" s="94"/>
      <c r="N567" s="94"/>
      <c r="O567" s="94"/>
      <c r="P567" s="94"/>
      <c r="Q567" s="94"/>
      <c r="R567" s="94"/>
      <c r="S567" s="94"/>
      <c r="T567" s="94"/>
      <c r="U567" s="94"/>
      <c r="V567" s="94"/>
      <c r="W567" s="94"/>
      <c r="X567" s="94"/>
      <c r="Y567" s="94"/>
      <c r="Z567" s="94"/>
      <c r="AA567" s="94"/>
      <c r="AB567" s="94"/>
      <c r="AC567" s="94"/>
      <c r="AD567" s="94"/>
      <c r="AE567" s="94"/>
      <c r="AF567" s="94"/>
      <c r="AG567" s="94"/>
      <c r="AH567" s="94"/>
      <c r="AI567" s="94"/>
      <c r="AJ567" s="94"/>
      <c r="AK567" s="94"/>
      <c r="AL567" s="94"/>
      <c r="AM567" s="94"/>
      <c r="AN567" s="94"/>
      <c r="AO567" s="94"/>
      <c r="AP567" s="94"/>
      <c r="AQ567" s="94"/>
      <c r="AR567" s="94"/>
      <c r="AS567" s="94"/>
      <c r="AT567" s="94"/>
      <c r="AU567" s="94"/>
      <c r="AV567" s="94"/>
    </row>
    <row r="568" spans="1:48" ht="12" customHeight="1" x14ac:dyDescent="0.25">
      <c r="A568" s="94"/>
      <c r="B568" s="94"/>
      <c r="C568" s="94"/>
      <c r="D568" s="94"/>
      <c r="E568" s="94"/>
      <c r="F568" s="94"/>
      <c r="G568" s="94"/>
      <c r="H568" s="94"/>
      <c r="I568" s="94"/>
      <c r="J568" s="94"/>
      <c r="K568" s="94"/>
      <c r="L568" s="94"/>
      <c r="M568" s="94"/>
      <c r="N568" s="94"/>
      <c r="O568" s="94"/>
      <c r="P568" s="94"/>
      <c r="Q568" s="94"/>
      <c r="R568" s="94"/>
      <c r="S568" s="94"/>
      <c r="T568" s="94"/>
      <c r="U568" s="94"/>
      <c r="V568" s="94"/>
      <c r="W568" s="94"/>
      <c r="X568" s="94"/>
      <c r="Y568" s="94"/>
      <c r="Z568" s="94"/>
      <c r="AA568" s="94"/>
      <c r="AB568" s="94"/>
      <c r="AC568" s="94"/>
      <c r="AD568" s="94"/>
      <c r="AE568" s="94"/>
      <c r="AF568" s="94"/>
      <c r="AG568" s="94"/>
      <c r="AH568" s="94"/>
      <c r="AI568" s="94"/>
      <c r="AJ568" s="94"/>
      <c r="AK568" s="94"/>
      <c r="AL568" s="94"/>
      <c r="AM568" s="94"/>
      <c r="AN568" s="94"/>
      <c r="AO568" s="94"/>
      <c r="AP568" s="94"/>
      <c r="AQ568" s="94"/>
      <c r="AR568" s="94"/>
      <c r="AS568" s="94"/>
      <c r="AT568" s="94"/>
      <c r="AU568" s="94"/>
      <c r="AV568" s="94"/>
    </row>
    <row r="569" spans="1:48" ht="12" customHeight="1" x14ac:dyDescent="0.25">
      <c r="A569" s="94"/>
      <c r="B569" s="94"/>
      <c r="C569" s="94"/>
      <c r="D569" s="94"/>
      <c r="E569" s="94"/>
      <c r="F569" s="94"/>
      <c r="G569" s="94"/>
      <c r="H569" s="94"/>
      <c r="I569" s="94"/>
      <c r="J569" s="94"/>
      <c r="K569" s="94"/>
      <c r="L569" s="94"/>
      <c r="M569" s="94"/>
      <c r="N569" s="94"/>
      <c r="O569" s="94"/>
      <c r="P569" s="94"/>
      <c r="Q569" s="94"/>
      <c r="R569" s="94"/>
      <c r="S569" s="94"/>
      <c r="T569" s="94"/>
      <c r="U569" s="94"/>
      <c r="V569" s="94"/>
      <c r="W569" s="94"/>
      <c r="X569" s="94"/>
      <c r="Y569" s="94"/>
      <c r="Z569" s="94"/>
      <c r="AA569" s="94"/>
      <c r="AB569" s="94"/>
      <c r="AC569" s="94"/>
      <c r="AD569" s="94"/>
      <c r="AE569" s="94"/>
      <c r="AF569" s="94"/>
      <c r="AG569" s="94"/>
      <c r="AH569" s="94"/>
      <c r="AI569" s="94"/>
      <c r="AJ569" s="94"/>
      <c r="AK569" s="94"/>
      <c r="AL569" s="94"/>
      <c r="AM569" s="94"/>
      <c r="AN569" s="94"/>
      <c r="AO569" s="94"/>
      <c r="AP569" s="94"/>
      <c r="AQ569" s="94"/>
      <c r="AR569" s="94"/>
      <c r="AS569" s="94"/>
      <c r="AT569" s="94"/>
      <c r="AU569" s="94"/>
      <c r="AV569" s="94"/>
    </row>
    <row r="570" spans="1:48" ht="12" customHeight="1" x14ac:dyDescent="0.25">
      <c r="A570" s="94"/>
      <c r="B570" s="94"/>
      <c r="C570" s="94"/>
      <c r="D570" s="94"/>
      <c r="E570" s="94"/>
      <c r="F570" s="94"/>
      <c r="G570" s="94"/>
      <c r="H570" s="94"/>
      <c r="I570" s="94"/>
      <c r="J570" s="94"/>
      <c r="K570" s="94"/>
      <c r="L570" s="94"/>
      <c r="M570" s="94"/>
      <c r="N570" s="94"/>
      <c r="O570" s="94"/>
      <c r="P570" s="94"/>
      <c r="Q570" s="94"/>
      <c r="R570" s="94"/>
      <c r="S570" s="94"/>
      <c r="T570" s="94"/>
      <c r="U570" s="94"/>
      <c r="V570" s="94"/>
      <c r="W570" s="94"/>
      <c r="X570" s="94"/>
      <c r="Y570" s="94"/>
      <c r="Z570" s="94"/>
      <c r="AA570" s="94"/>
      <c r="AB570" s="94"/>
      <c r="AC570" s="94"/>
      <c r="AD570" s="94"/>
      <c r="AE570" s="94"/>
      <c r="AF570" s="94"/>
      <c r="AG570" s="94"/>
      <c r="AH570" s="94"/>
      <c r="AI570" s="94"/>
      <c r="AJ570" s="94"/>
      <c r="AK570" s="94"/>
      <c r="AL570" s="94"/>
      <c r="AM570" s="94"/>
      <c r="AN570" s="94"/>
      <c r="AO570" s="94"/>
      <c r="AP570" s="94"/>
      <c r="AQ570" s="94"/>
      <c r="AR570" s="94"/>
      <c r="AS570" s="94"/>
      <c r="AT570" s="94"/>
      <c r="AU570" s="94"/>
      <c r="AV570" s="94"/>
    </row>
    <row r="571" spans="1:48" ht="12" customHeight="1" x14ac:dyDescent="0.25">
      <c r="A571" s="94"/>
      <c r="B571" s="94"/>
      <c r="C571" s="94"/>
      <c r="D571" s="94"/>
      <c r="E571" s="94"/>
      <c r="F571" s="94"/>
      <c r="G571" s="94"/>
      <c r="H571" s="94"/>
      <c r="I571" s="94"/>
      <c r="J571" s="94"/>
      <c r="K571" s="94"/>
      <c r="L571" s="94"/>
      <c r="M571" s="94"/>
      <c r="N571" s="94"/>
      <c r="O571" s="94"/>
      <c r="P571" s="94"/>
      <c r="Q571" s="94"/>
      <c r="R571" s="94"/>
      <c r="S571" s="94"/>
      <c r="T571" s="94"/>
      <c r="U571" s="94"/>
      <c r="V571" s="94"/>
      <c r="W571" s="94"/>
      <c r="X571" s="94"/>
      <c r="Y571" s="94"/>
      <c r="Z571" s="94"/>
      <c r="AA571" s="94"/>
      <c r="AB571" s="94"/>
      <c r="AC571" s="94"/>
      <c r="AD571" s="94"/>
      <c r="AE571" s="94"/>
      <c r="AF571" s="94"/>
      <c r="AG571" s="94"/>
      <c r="AH571" s="94"/>
      <c r="AI571" s="94"/>
      <c r="AJ571" s="94"/>
      <c r="AK571" s="94"/>
      <c r="AL571" s="94"/>
      <c r="AM571" s="94"/>
      <c r="AN571" s="94"/>
      <c r="AO571" s="94"/>
      <c r="AP571" s="94"/>
      <c r="AQ571" s="94"/>
      <c r="AR571" s="94"/>
      <c r="AS571" s="94"/>
      <c r="AT571" s="94"/>
      <c r="AU571" s="94"/>
      <c r="AV571" s="94"/>
    </row>
    <row r="572" spans="1:48" ht="12" customHeight="1" x14ac:dyDescent="0.25">
      <c r="A572" s="94"/>
      <c r="B572" s="94"/>
      <c r="C572" s="94"/>
      <c r="D572" s="94"/>
      <c r="E572" s="94"/>
      <c r="F572" s="94"/>
      <c r="G572" s="94"/>
      <c r="H572" s="94"/>
      <c r="I572" s="94"/>
      <c r="J572" s="94"/>
      <c r="K572" s="94"/>
      <c r="L572" s="94"/>
      <c r="M572" s="94"/>
      <c r="N572" s="94"/>
      <c r="O572" s="94"/>
      <c r="P572" s="94"/>
      <c r="Q572" s="94"/>
      <c r="R572" s="94"/>
      <c r="S572" s="94"/>
      <c r="T572" s="94"/>
      <c r="U572" s="94"/>
      <c r="V572" s="94"/>
      <c r="W572" s="94"/>
      <c r="X572" s="94"/>
      <c r="Y572" s="94"/>
      <c r="Z572" s="94"/>
      <c r="AA572" s="94"/>
      <c r="AB572" s="94"/>
      <c r="AC572" s="94"/>
      <c r="AD572" s="94"/>
      <c r="AE572" s="94"/>
      <c r="AF572" s="94"/>
      <c r="AG572" s="94"/>
      <c r="AH572" s="94"/>
      <c r="AI572" s="94"/>
      <c r="AJ572" s="94"/>
      <c r="AK572" s="94"/>
      <c r="AL572" s="94"/>
      <c r="AM572" s="94"/>
      <c r="AN572" s="94"/>
      <c r="AO572" s="94"/>
      <c r="AP572" s="94"/>
      <c r="AQ572" s="94"/>
      <c r="AR572" s="94"/>
      <c r="AS572" s="94"/>
      <c r="AT572" s="94"/>
      <c r="AU572" s="94"/>
      <c r="AV572" s="94"/>
    </row>
    <row r="573" spans="1:48" ht="12" customHeight="1" x14ac:dyDescent="0.25">
      <c r="A573" s="94"/>
      <c r="B573" s="94"/>
      <c r="C573" s="94"/>
      <c r="D573" s="94"/>
      <c r="E573" s="94"/>
      <c r="F573" s="94"/>
      <c r="G573" s="94"/>
      <c r="H573" s="94"/>
      <c r="I573" s="94"/>
      <c r="J573" s="94"/>
      <c r="K573" s="94"/>
      <c r="L573" s="94"/>
      <c r="M573" s="94"/>
      <c r="N573" s="94"/>
      <c r="O573" s="94"/>
      <c r="P573" s="94"/>
      <c r="Q573" s="94"/>
      <c r="R573" s="94"/>
      <c r="S573" s="94"/>
      <c r="T573" s="94"/>
      <c r="U573" s="94"/>
      <c r="V573" s="94"/>
      <c r="W573" s="94"/>
      <c r="X573" s="94"/>
      <c r="Y573" s="94"/>
      <c r="Z573" s="94"/>
      <c r="AA573" s="94"/>
      <c r="AB573" s="94"/>
      <c r="AC573" s="94"/>
      <c r="AD573" s="94"/>
      <c r="AE573" s="94"/>
      <c r="AF573" s="94"/>
      <c r="AG573" s="94"/>
      <c r="AH573" s="94"/>
      <c r="AI573" s="94"/>
      <c r="AJ573" s="94"/>
      <c r="AK573" s="94"/>
      <c r="AL573" s="94"/>
      <c r="AM573" s="94"/>
      <c r="AN573" s="94"/>
      <c r="AO573" s="94"/>
      <c r="AP573" s="94"/>
      <c r="AQ573" s="94"/>
      <c r="AR573" s="94"/>
      <c r="AS573" s="94"/>
      <c r="AT573" s="94"/>
      <c r="AU573" s="94"/>
      <c r="AV573" s="94"/>
    </row>
    <row r="574" spans="1:48" ht="12" customHeight="1" x14ac:dyDescent="0.25">
      <c r="A574" s="94"/>
      <c r="B574" s="94"/>
      <c r="C574" s="94"/>
      <c r="D574" s="94"/>
      <c r="E574" s="94"/>
      <c r="F574" s="94"/>
      <c r="G574" s="94"/>
      <c r="H574" s="94"/>
      <c r="I574" s="94"/>
      <c r="J574" s="94"/>
      <c r="K574" s="94"/>
      <c r="L574" s="94"/>
      <c r="M574" s="94"/>
      <c r="N574" s="94"/>
      <c r="O574" s="94"/>
      <c r="P574" s="94"/>
      <c r="Q574" s="94"/>
      <c r="R574" s="94"/>
      <c r="S574" s="94"/>
      <c r="T574" s="94"/>
      <c r="U574" s="94"/>
      <c r="V574" s="94"/>
      <c r="W574" s="94"/>
      <c r="X574" s="94"/>
      <c r="Y574" s="94"/>
      <c r="Z574" s="94"/>
      <c r="AA574" s="94"/>
      <c r="AB574" s="94"/>
      <c r="AC574" s="94"/>
      <c r="AD574" s="94"/>
      <c r="AE574" s="94"/>
      <c r="AF574" s="94"/>
      <c r="AG574" s="94"/>
      <c r="AH574" s="94"/>
      <c r="AI574" s="94"/>
      <c r="AJ574" s="94"/>
      <c r="AK574" s="94"/>
      <c r="AL574" s="94"/>
      <c r="AM574" s="94"/>
      <c r="AN574" s="94"/>
      <c r="AO574" s="94"/>
      <c r="AP574" s="94"/>
      <c r="AQ574" s="94"/>
      <c r="AR574" s="94"/>
      <c r="AS574" s="94"/>
      <c r="AT574" s="94"/>
      <c r="AU574" s="94"/>
      <c r="AV574" s="94"/>
    </row>
    <row r="575" spans="1:48" ht="12" customHeight="1" x14ac:dyDescent="0.25">
      <c r="A575" s="94"/>
      <c r="B575" s="94"/>
      <c r="C575" s="94"/>
      <c r="D575" s="94"/>
      <c r="E575" s="94"/>
      <c r="F575" s="94"/>
      <c r="G575" s="94"/>
      <c r="H575" s="94"/>
      <c r="I575" s="94"/>
      <c r="J575" s="94"/>
      <c r="K575" s="94"/>
      <c r="L575" s="94"/>
      <c r="M575" s="94"/>
      <c r="N575" s="94"/>
      <c r="O575" s="94"/>
      <c r="P575" s="94"/>
      <c r="Q575" s="94"/>
      <c r="R575" s="94"/>
      <c r="S575" s="94"/>
      <c r="T575" s="94"/>
      <c r="U575" s="94"/>
      <c r="V575" s="94"/>
      <c r="W575" s="94"/>
      <c r="X575" s="94"/>
      <c r="Y575" s="94"/>
      <c r="Z575" s="94"/>
      <c r="AA575" s="94"/>
      <c r="AB575" s="94"/>
      <c r="AC575" s="94"/>
      <c r="AD575" s="94"/>
      <c r="AE575" s="94"/>
      <c r="AF575" s="94"/>
      <c r="AG575" s="94"/>
      <c r="AH575" s="94"/>
      <c r="AI575" s="94"/>
      <c r="AJ575" s="94"/>
      <c r="AK575" s="94"/>
      <c r="AL575" s="94"/>
      <c r="AM575" s="94"/>
      <c r="AN575" s="94"/>
      <c r="AO575" s="94"/>
      <c r="AP575" s="94"/>
      <c r="AQ575" s="94"/>
      <c r="AR575" s="94"/>
      <c r="AS575" s="94"/>
      <c r="AT575" s="94"/>
      <c r="AU575" s="94"/>
      <c r="AV575" s="94"/>
    </row>
    <row r="576" spans="1:48" ht="12" customHeight="1" x14ac:dyDescent="0.25">
      <c r="A576" s="94"/>
      <c r="B576" s="94"/>
      <c r="C576" s="94"/>
      <c r="D576" s="94"/>
      <c r="E576" s="94"/>
      <c r="F576" s="94"/>
      <c r="G576" s="94"/>
      <c r="H576" s="94"/>
      <c r="I576" s="94"/>
      <c r="J576" s="94"/>
      <c r="K576" s="94"/>
      <c r="L576" s="94"/>
      <c r="M576" s="94"/>
      <c r="N576" s="94"/>
      <c r="O576" s="94"/>
      <c r="P576" s="94"/>
      <c r="Q576" s="94"/>
      <c r="R576" s="94"/>
      <c r="S576" s="94"/>
      <c r="T576" s="94"/>
      <c r="U576" s="94"/>
      <c r="V576" s="94"/>
      <c r="W576" s="94"/>
      <c r="X576" s="94"/>
      <c r="Y576" s="94"/>
      <c r="Z576" s="94"/>
      <c r="AA576" s="94"/>
      <c r="AB576" s="94"/>
      <c r="AC576" s="94"/>
      <c r="AD576" s="94"/>
      <c r="AE576" s="94"/>
      <c r="AF576" s="94"/>
      <c r="AG576" s="94"/>
      <c r="AH576" s="94"/>
      <c r="AI576" s="94"/>
      <c r="AJ576" s="94"/>
      <c r="AK576" s="94"/>
      <c r="AL576" s="94"/>
      <c r="AM576" s="94"/>
      <c r="AN576" s="94"/>
      <c r="AO576" s="94"/>
      <c r="AP576" s="94"/>
      <c r="AQ576" s="94"/>
      <c r="AR576" s="94"/>
      <c r="AS576" s="94"/>
      <c r="AT576" s="94"/>
      <c r="AU576" s="94"/>
      <c r="AV576" s="94"/>
    </row>
    <row r="577" spans="1:48" ht="12" customHeight="1" x14ac:dyDescent="0.25">
      <c r="A577" s="94"/>
      <c r="B577" s="94"/>
      <c r="C577" s="94"/>
      <c r="D577" s="94"/>
      <c r="E577" s="94"/>
      <c r="F577" s="94"/>
      <c r="G577" s="94"/>
      <c r="H577" s="94"/>
      <c r="I577" s="94"/>
      <c r="J577" s="94"/>
      <c r="K577" s="94"/>
      <c r="L577" s="94"/>
      <c r="M577" s="94"/>
      <c r="N577" s="94"/>
      <c r="O577" s="94"/>
      <c r="P577" s="94"/>
      <c r="Q577" s="94"/>
      <c r="R577" s="94"/>
      <c r="S577" s="94"/>
      <c r="T577" s="94"/>
      <c r="U577" s="94"/>
      <c r="V577" s="94"/>
      <c r="W577" s="94"/>
      <c r="X577" s="94"/>
      <c r="Y577" s="94"/>
      <c r="Z577" s="94"/>
      <c r="AA577" s="94"/>
      <c r="AB577" s="94"/>
      <c r="AC577" s="94"/>
      <c r="AD577" s="94"/>
      <c r="AE577" s="94"/>
      <c r="AF577" s="94"/>
      <c r="AG577" s="94"/>
      <c r="AH577" s="94"/>
      <c r="AI577" s="94"/>
      <c r="AJ577" s="94"/>
      <c r="AK577" s="94"/>
      <c r="AL577" s="94"/>
      <c r="AM577" s="94"/>
      <c r="AN577" s="94"/>
      <c r="AO577" s="94"/>
      <c r="AP577" s="94"/>
      <c r="AQ577" s="94"/>
      <c r="AR577" s="94"/>
      <c r="AS577" s="94"/>
      <c r="AT577" s="94"/>
      <c r="AU577" s="94"/>
      <c r="AV577" s="94"/>
    </row>
    <row r="578" spans="1:48" ht="12" customHeight="1" x14ac:dyDescent="0.25">
      <c r="A578" s="94"/>
      <c r="B578" s="94"/>
      <c r="C578" s="94"/>
      <c r="D578" s="94"/>
      <c r="E578" s="94"/>
      <c r="F578" s="94"/>
      <c r="G578" s="94"/>
      <c r="H578" s="94"/>
      <c r="I578" s="94"/>
      <c r="J578" s="94"/>
      <c r="K578" s="94"/>
      <c r="L578" s="94"/>
      <c r="M578" s="94"/>
      <c r="N578" s="94"/>
      <c r="O578" s="94"/>
      <c r="P578" s="94"/>
      <c r="Q578" s="94"/>
      <c r="R578" s="94"/>
      <c r="S578" s="94"/>
      <c r="T578" s="94"/>
      <c r="U578" s="94"/>
      <c r="V578" s="94"/>
      <c r="W578" s="94"/>
      <c r="X578" s="94"/>
      <c r="Y578" s="94"/>
      <c r="Z578" s="94"/>
      <c r="AA578" s="94"/>
      <c r="AB578" s="94"/>
      <c r="AC578" s="94"/>
      <c r="AD578" s="94"/>
      <c r="AE578" s="94"/>
      <c r="AF578" s="94"/>
      <c r="AG578" s="94"/>
      <c r="AH578" s="94"/>
      <c r="AI578" s="94"/>
      <c r="AJ578" s="94"/>
      <c r="AK578" s="94"/>
      <c r="AL578" s="94"/>
      <c r="AM578" s="94"/>
      <c r="AN578" s="94"/>
      <c r="AO578" s="94"/>
      <c r="AP578" s="94"/>
      <c r="AQ578" s="94"/>
      <c r="AR578" s="94"/>
      <c r="AS578" s="94"/>
      <c r="AT578" s="94"/>
      <c r="AU578" s="94"/>
      <c r="AV578" s="94"/>
    </row>
    <row r="579" spans="1:48" ht="12" customHeight="1" x14ac:dyDescent="0.25">
      <c r="A579" s="94"/>
      <c r="B579" s="94"/>
      <c r="C579" s="94"/>
      <c r="D579" s="94"/>
      <c r="E579" s="94"/>
      <c r="F579" s="94"/>
      <c r="G579" s="94"/>
      <c r="H579" s="94"/>
      <c r="I579" s="94"/>
      <c r="J579" s="94"/>
      <c r="K579" s="94"/>
      <c r="L579" s="94"/>
      <c r="M579" s="94"/>
      <c r="N579" s="94"/>
      <c r="O579" s="94"/>
      <c r="P579" s="94"/>
      <c r="Q579" s="94"/>
      <c r="R579" s="94"/>
      <c r="S579" s="94"/>
      <c r="T579" s="94"/>
      <c r="U579" s="94"/>
      <c r="V579" s="94"/>
      <c r="W579" s="94"/>
      <c r="X579" s="94"/>
      <c r="Y579" s="94"/>
      <c r="Z579" s="94"/>
      <c r="AA579" s="94"/>
      <c r="AB579" s="94"/>
      <c r="AC579" s="94"/>
      <c r="AD579" s="94"/>
      <c r="AE579" s="94"/>
      <c r="AF579" s="94"/>
      <c r="AG579" s="94"/>
      <c r="AH579" s="94"/>
      <c r="AI579" s="94"/>
      <c r="AJ579" s="94"/>
      <c r="AK579" s="94"/>
      <c r="AL579" s="94"/>
      <c r="AM579" s="94"/>
      <c r="AN579" s="94"/>
      <c r="AO579" s="94"/>
      <c r="AP579" s="94"/>
      <c r="AQ579" s="94"/>
      <c r="AR579" s="94"/>
      <c r="AS579" s="94"/>
      <c r="AT579" s="94"/>
      <c r="AU579" s="94"/>
      <c r="AV579" s="94"/>
    </row>
    <row r="580" spans="1:48" ht="12" customHeight="1" x14ac:dyDescent="0.25">
      <c r="A580" s="94"/>
      <c r="B580" s="94"/>
      <c r="C580" s="94"/>
      <c r="D580" s="94"/>
      <c r="E580" s="94"/>
      <c r="F580" s="94"/>
      <c r="G580" s="94"/>
      <c r="H580" s="94"/>
      <c r="I580" s="94"/>
      <c r="J580" s="94"/>
      <c r="K580" s="94"/>
      <c r="L580" s="94"/>
      <c r="M580" s="94"/>
      <c r="N580" s="94"/>
      <c r="O580" s="94"/>
      <c r="P580" s="94"/>
      <c r="Q580" s="94"/>
      <c r="R580" s="94"/>
      <c r="S580" s="94"/>
      <c r="T580" s="94"/>
      <c r="U580" s="94"/>
      <c r="V580" s="94"/>
      <c r="W580" s="94"/>
      <c r="X580" s="94"/>
      <c r="Y580" s="94"/>
      <c r="Z580" s="94"/>
      <c r="AA580" s="94"/>
      <c r="AB580" s="94"/>
      <c r="AC580" s="94"/>
      <c r="AD580" s="94"/>
      <c r="AE580" s="94"/>
      <c r="AF580" s="94"/>
      <c r="AG580" s="94"/>
      <c r="AH580" s="94"/>
      <c r="AI580" s="94"/>
      <c r="AJ580" s="94"/>
      <c r="AK580" s="94"/>
      <c r="AL580" s="94"/>
      <c r="AM580" s="94"/>
      <c r="AN580" s="94"/>
      <c r="AO580" s="94"/>
      <c r="AP580" s="94"/>
      <c r="AQ580" s="94"/>
      <c r="AR580" s="94"/>
      <c r="AS580" s="94"/>
      <c r="AT580" s="94"/>
      <c r="AU580" s="94"/>
      <c r="AV580" s="94"/>
    </row>
    <row r="581" spans="1:48" ht="12" customHeight="1" x14ac:dyDescent="0.25">
      <c r="A581" s="94"/>
      <c r="B581" s="94"/>
      <c r="C581" s="94"/>
      <c r="D581" s="94"/>
      <c r="E581" s="94"/>
      <c r="F581" s="94"/>
      <c r="G581" s="94"/>
      <c r="H581" s="94"/>
      <c r="I581" s="94"/>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row>
    <row r="582" spans="1:48" ht="12" customHeight="1" x14ac:dyDescent="0.25">
      <c r="A582" s="94"/>
      <c r="B582" s="94"/>
      <c r="C582" s="94"/>
      <c r="D582" s="94"/>
      <c r="E582" s="94"/>
      <c r="F582" s="94"/>
      <c r="G582" s="94"/>
      <c r="H582" s="94"/>
      <c r="I582" s="94"/>
      <c r="J582" s="94"/>
      <c r="K582" s="94"/>
      <c r="L582" s="94"/>
      <c r="M582" s="94"/>
      <c r="N582" s="94"/>
      <c r="O582" s="94"/>
      <c r="P582" s="94"/>
      <c r="Q582" s="94"/>
      <c r="R582" s="94"/>
      <c r="S582" s="94"/>
      <c r="T582" s="94"/>
      <c r="U582" s="94"/>
      <c r="V582" s="94"/>
      <c r="W582" s="94"/>
      <c r="X582" s="94"/>
      <c r="Y582" s="94"/>
      <c r="Z582" s="94"/>
      <c r="AA582" s="94"/>
      <c r="AB582" s="94"/>
      <c r="AC582" s="94"/>
      <c r="AD582" s="94"/>
      <c r="AE582" s="94"/>
      <c r="AF582" s="94"/>
      <c r="AG582" s="94"/>
      <c r="AH582" s="94"/>
      <c r="AI582" s="94"/>
      <c r="AJ582" s="94"/>
      <c r="AK582" s="94"/>
      <c r="AL582" s="94"/>
      <c r="AM582" s="94"/>
      <c r="AN582" s="94"/>
      <c r="AO582" s="94"/>
      <c r="AP582" s="94"/>
      <c r="AQ582" s="94"/>
      <c r="AR582" s="94"/>
      <c r="AS582" s="94"/>
      <c r="AT582" s="94"/>
      <c r="AU582" s="94"/>
      <c r="AV582" s="94"/>
    </row>
    <row r="583" spans="1:48" ht="12" customHeight="1" x14ac:dyDescent="0.25">
      <c r="A583" s="94"/>
      <c r="B583" s="94"/>
      <c r="C583" s="94"/>
      <c r="D583" s="94"/>
      <c r="E583" s="94"/>
      <c r="F583" s="94"/>
      <c r="G583" s="94"/>
      <c r="H583" s="94"/>
      <c r="I583" s="94"/>
      <c r="J583" s="94"/>
      <c r="K583" s="94"/>
      <c r="L583" s="94"/>
      <c r="M583" s="94"/>
      <c r="N583" s="94"/>
      <c r="O583" s="94"/>
      <c r="P583" s="94"/>
      <c r="Q583" s="94"/>
      <c r="R583" s="94"/>
      <c r="S583" s="94"/>
      <c r="T583" s="94"/>
      <c r="U583" s="94"/>
      <c r="V583" s="94"/>
      <c r="W583" s="94"/>
      <c r="X583" s="94"/>
      <c r="Y583" s="94"/>
      <c r="Z583" s="94"/>
      <c r="AA583" s="94"/>
      <c r="AB583" s="94"/>
      <c r="AC583" s="94"/>
      <c r="AD583" s="94"/>
      <c r="AE583" s="94"/>
      <c r="AF583" s="94"/>
      <c r="AG583" s="94"/>
      <c r="AH583" s="94"/>
      <c r="AI583" s="94"/>
      <c r="AJ583" s="94"/>
      <c r="AK583" s="94"/>
      <c r="AL583" s="94"/>
      <c r="AM583" s="94"/>
      <c r="AN583" s="94"/>
      <c r="AO583" s="94"/>
      <c r="AP583" s="94"/>
      <c r="AQ583" s="94"/>
      <c r="AR583" s="94"/>
      <c r="AS583" s="94"/>
      <c r="AT583" s="94"/>
      <c r="AU583" s="94"/>
      <c r="AV583" s="94"/>
    </row>
    <row r="584" spans="1:48" ht="12" customHeight="1" x14ac:dyDescent="0.25">
      <c r="A584" s="94"/>
      <c r="B584" s="94"/>
      <c r="C584" s="94"/>
      <c r="D584" s="94"/>
      <c r="E584" s="94"/>
      <c r="F584" s="94"/>
      <c r="G584" s="94"/>
      <c r="H584" s="94"/>
      <c r="I584" s="94"/>
      <c r="J584" s="94"/>
      <c r="K584" s="94"/>
      <c r="L584" s="94"/>
      <c r="M584" s="94"/>
      <c r="N584" s="94"/>
      <c r="O584" s="94"/>
      <c r="P584" s="94"/>
      <c r="Q584" s="94"/>
      <c r="R584" s="94"/>
      <c r="S584" s="94"/>
      <c r="T584" s="94"/>
      <c r="U584" s="94"/>
      <c r="V584" s="94"/>
      <c r="W584" s="94"/>
      <c r="X584" s="94"/>
      <c r="Y584" s="94"/>
      <c r="Z584" s="94"/>
      <c r="AA584" s="94"/>
      <c r="AB584" s="94"/>
      <c r="AC584" s="94"/>
      <c r="AD584" s="94"/>
      <c r="AE584" s="94"/>
      <c r="AF584" s="94"/>
      <c r="AG584" s="94"/>
      <c r="AH584" s="94"/>
      <c r="AI584" s="94"/>
      <c r="AJ584" s="94"/>
      <c r="AK584" s="94"/>
      <c r="AL584" s="94"/>
      <c r="AM584" s="94"/>
      <c r="AN584" s="94"/>
      <c r="AO584" s="94"/>
      <c r="AP584" s="94"/>
      <c r="AQ584" s="94"/>
      <c r="AR584" s="94"/>
      <c r="AS584" s="94"/>
      <c r="AT584" s="94"/>
      <c r="AU584" s="94"/>
      <c r="AV584" s="94"/>
    </row>
    <row r="585" spans="1:48" ht="12" customHeight="1" x14ac:dyDescent="0.25">
      <c r="A585" s="94"/>
      <c r="B585" s="94"/>
      <c r="C585" s="94"/>
      <c r="D585" s="94"/>
      <c r="E585" s="94"/>
      <c r="F585" s="94"/>
      <c r="G585" s="94"/>
      <c r="H585" s="94"/>
      <c r="I585" s="94"/>
      <c r="J585" s="94"/>
      <c r="K585" s="94"/>
      <c r="L585" s="94"/>
      <c r="M585" s="94"/>
      <c r="N585" s="94"/>
      <c r="O585" s="94"/>
      <c r="P585" s="94"/>
      <c r="Q585" s="94"/>
      <c r="R585" s="94"/>
      <c r="S585" s="94"/>
      <c r="T585" s="94"/>
      <c r="U585" s="94"/>
      <c r="V585" s="94"/>
      <c r="W585" s="94"/>
      <c r="X585" s="94"/>
      <c r="Y585" s="94"/>
      <c r="Z585" s="94"/>
      <c r="AA585" s="94"/>
      <c r="AB585" s="94"/>
      <c r="AC585" s="94"/>
      <c r="AD585" s="94"/>
      <c r="AE585" s="94"/>
      <c r="AF585" s="94"/>
      <c r="AG585" s="94"/>
      <c r="AH585" s="94"/>
      <c r="AI585" s="94"/>
      <c r="AJ585" s="94"/>
      <c r="AK585" s="94"/>
      <c r="AL585" s="94"/>
      <c r="AM585" s="94"/>
      <c r="AN585" s="94"/>
      <c r="AO585" s="94"/>
      <c r="AP585" s="94"/>
      <c r="AQ585" s="94"/>
      <c r="AR585" s="94"/>
      <c r="AS585" s="94"/>
      <c r="AT585" s="94"/>
      <c r="AU585" s="94"/>
      <c r="AV585" s="94"/>
    </row>
    <row r="586" spans="1:48" ht="12" customHeight="1" x14ac:dyDescent="0.25">
      <c r="A586" s="94"/>
      <c r="B586" s="94"/>
      <c r="C586" s="94"/>
      <c r="D586" s="94"/>
      <c r="E586" s="94"/>
      <c r="F586" s="94"/>
      <c r="G586" s="94"/>
      <c r="H586" s="94"/>
      <c r="I586" s="94"/>
      <c r="J586" s="94"/>
      <c r="K586" s="94"/>
      <c r="L586" s="94"/>
      <c r="M586" s="94"/>
      <c r="N586" s="94"/>
      <c r="O586" s="94"/>
      <c r="P586" s="94"/>
      <c r="Q586" s="94"/>
      <c r="R586" s="94"/>
      <c r="S586" s="94"/>
      <c r="T586" s="94"/>
      <c r="U586" s="94"/>
      <c r="V586" s="94"/>
      <c r="W586" s="94"/>
      <c r="X586" s="94"/>
      <c r="Y586" s="94"/>
      <c r="Z586" s="94"/>
      <c r="AA586" s="94"/>
      <c r="AB586" s="94"/>
      <c r="AC586" s="94"/>
      <c r="AD586" s="94"/>
      <c r="AE586" s="94"/>
      <c r="AF586" s="94"/>
      <c r="AG586" s="94"/>
      <c r="AH586" s="94"/>
      <c r="AI586" s="94"/>
      <c r="AJ586" s="94"/>
      <c r="AK586" s="94"/>
      <c r="AL586" s="94"/>
      <c r="AM586" s="94"/>
      <c r="AN586" s="94"/>
      <c r="AO586" s="94"/>
      <c r="AP586" s="94"/>
      <c r="AQ586" s="94"/>
      <c r="AR586" s="94"/>
      <c r="AS586" s="94"/>
      <c r="AT586" s="94"/>
      <c r="AU586" s="94"/>
      <c r="AV586" s="94"/>
    </row>
    <row r="587" spans="1:48" ht="12" customHeight="1" x14ac:dyDescent="0.25">
      <c r="A587" s="94"/>
      <c r="B587" s="94"/>
      <c r="C587" s="94"/>
      <c r="D587" s="94"/>
      <c r="E587" s="94"/>
      <c r="F587" s="94"/>
      <c r="G587" s="94"/>
      <c r="H587" s="94"/>
      <c r="I587" s="94"/>
      <c r="J587" s="94"/>
      <c r="K587" s="94"/>
      <c r="L587" s="94"/>
      <c r="M587" s="94"/>
      <c r="N587" s="94"/>
      <c r="O587" s="94"/>
      <c r="P587" s="94"/>
      <c r="Q587" s="94"/>
      <c r="R587" s="94"/>
      <c r="S587" s="94"/>
      <c r="T587" s="94"/>
      <c r="U587" s="94"/>
      <c r="V587" s="94"/>
      <c r="W587" s="94"/>
      <c r="X587" s="94"/>
      <c r="Y587" s="94"/>
      <c r="Z587" s="94"/>
      <c r="AA587" s="94"/>
      <c r="AB587" s="94"/>
      <c r="AC587" s="94"/>
      <c r="AD587" s="94"/>
      <c r="AE587" s="94"/>
      <c r="AF587" s="94"/>
      <c r="AG587" s="94"/>
      <c r="AH587" s="94"/>
      <c r="AI587" s="94"/>
      <c r="AJ587" s="94"/>
      <c r="AK587" s="94"/>
      <c r="AL587" s="94"/>
      <c r="AM587" s="94"/>
      <c r="AN587" s="94"/>
      <c r="AO587" s="94"/>
      <c r="AP587" s="94"/>
      <c r="AQ587" s="94"/>
      <c r="AR587" s="94"/>
      <c r="AS587" s="94"/>
      <c r="AT587" s="94"/>
      <c r="AU587" s="94"/>
      <c r="AV587" s="94"/>
    </row>
    <row r="588" spans="1:48" ht="12" customHeight="1" x14ac:dyDescent="0.25">
      <c r="A588" s="94"/>
      <c r="B588" s="94"/>
      <c r="C588" s="94"/>
      <c r="D588" s="94"/>
      <c r="E588" s="94"/>
      <c r="F588" s="94"/>
      <c r="G588" s="94"/>
      <c r="H588" s="94"/>
      <c r="I588" s="94"/>
      <c r="J588" s="94"/>
      <c r="K588" s="94"/>
      <c r="L588" s="94"/>
      <c r="M588" s="94"/>
      <c r="N588" s="94"/>
      <c r="O588" s="94"/>
      <c r="P588" s="94"/>
      <c r="Q588" s="94"/>
      <c r="R588" s="94"/>
      <c r="S588" s="94"/>
      <c r="T588" s="94"/>
      <c r="U588" s="94"/>
      <c r="V588" s="94"/>
      <c r="W588" s="94"/>
      <c r="X588" s="94"/>
      <c r="Y588" s="94"/>
      <c r="Z588" s="94"/>
      <c r="AA588" s="94"/>
      <c r="AB588" s="94"/>
      <c r="AC588" s="94"/>
      <c r="AD588" s="94"/>
      <c r="AE588" s="94"/>
      <c r="AF588" s="94"/>
      <c r="AG588" s="94"/>
      <c r="AH588" s="94"/>
      <c r="AI588" s="94"/>
      <c r="AJ588" s="94"/>
      <c r="AK588" s="94"/>
      <c r="AL588" s="94"/>
      <c r="AM588" s="94"/>
      <c r="AN588" s="94"/>
      <c r="AO588" s="94"/>
      <c r="AP588" s="94"/>
      <c r="AQ588" s="94"/>
      <c r="AR588" s="94"/>
      <c r="AS588" s="94"/>
      <c r="AT588" s="94"/>
      <c r="AU588" s="94"/>
      <c r="AV588" s="94"/>
    </row>
    <row r="589" spans="1:48" ht="12" customHeight="1" x14ac:dyDescent="0.25">
      <c r="A589" s="94"/>
      <c r="B589" s="94"/>
      <c r="C589" s="94"/>
      <c r="D589" s="94"/>
      <c r="E589" s="94"/>
      <c r="F589" s="94"/>
      <c r="G589" s="94"/>
      <c r="H589" s="94"/>
      <c r="I589" s="94"/>
      <c r="J589" s="94"/>
      <c r="K589" s="94"/>
      <c r="L589" s="94"/>
      <c r="M589" s="94"/>
      <c r="N589" s="94"/>
      <c r="O589" s="94"/>
      <c r="P589" s="94"/>
      <c r="Q589" s="94"/>
      <c r="R589" s="94"/>
      <c r="S589" s="94"/>
      <c r="T589" s="94"/>
      <c r="U589" s="94"/>
      <c r="V589" s="94"/>
      <c r="W589" s="94"/>
      <c r="X589" s="94"/>
      <c r="Y589" s="94"/>
      <c r="Z589" s="94"/>
      <c r="AA589" s="94"/>
      <c r="AB589" s="94"/>
      <c r="AC589" s="94"/>
      <c r="AD589" s="94"/>
      <c r="AE589" s="94"/>
      <c r="AF589" s="94"/>
      <c r="AG589" s="94"/>
      <c r="AH589" s="94"/>
      <c r="AI589" s="94"/>
      <c r="AJ589" s="94"/>
      <c r="AK589" s="94"/>
      <c r="AL589" s="94"/>
      <c r="AM589" s="94"/>
      <c r="AN589" s="94"/>
      <c r="AO589" s="94"/>
      <c r="AP589" s="94"/>
      <c r="AQ589" s="94"/>
      <c r="AR589" s="94"/>
      <c r="AS589" s="94"/>
      <c r="AT589" s="94"/>
      <c r="AU589" s="94"/>
      <c r="AV589" s="94"/>
    </row>
    <row r="590" spans="1:48" ht="12" customHeight="1" x14ac:dyDescent="0.25">
      <c r="A590" s="94"/>
      <c r="B590" s="94"/>
      <c r="C590" s="94"/>
      <c r="D590" s="94"/>
      <c r="E590" s="94"/>
      <c r="F590" s="94"/>
      <c r="G590" s="94"/>
      <c r="H590" s="94"/>
      <c r="I590" s="94"/>
      <c r="J590" s="94"/>
      <c r="K590" s="94"/>
      <c r="L590" s="94"/>
      <c r="M590" s="94"/>
      <c r="N590" s="94"/>
      <c r="O590" s="94"/>
      <c r="P590" s="94"/>
      <c r="Q590" s="94"/>
      <c r="R590" s="94"/>
      <c r="S590" s="94"/>
      <c r="T590" s="94"/>
      <c r="U590" s="94"/>
      <c r="V590" s="94"/>
      <c r="W590" s="94"/>
      <c r="X590" s="94"/>
      <c r="Y590" s="94"/>
      <c r="Z590" s="94"/>
      <c r="AA590" s="94"/>
      <c r="AB590" s="94"/>
      <c r="AC590" s="94"/>
      <c r="AD590" s="94"/>
      <c r="AE590" s="94"/>
      <c r="AF590" s="94"/>
      <c r="AG590" s="94"/>
      <c r="AH590" s="94"/>
      <c r="AI590" s="94"/>
      <c r="AJ590" s="94"/>
      <c r="AK590" s="94"/>
      <c r="AL590" s="94"/>
      <c r="AM590" s="94"/>
      <c r="AN590" s="94"/>
      <c r="AO590" s="94"/>
      <c r="AP590" s="94"/>
      <c r="AQ590" s="94"/>
      <c r="AR590" s="94"/>
      <c r="AS590" s="94"/>
      <c r="AT590" s="94"/>
      <c r="AU590" s="94"/>
      <c r="AV590" s="94"/>
    </row>
    <row r="591" spans="1:48" ht="12" customHeight="1" x14ac:dyDescent="0.25">
      <c r="A591" s="94"/>
      <c r="B591" s="94"/>
      <c r="C591" s="94"/>
      <c r="D591" s="94"/>
      <c r="E591" s="94"/>
      <c r="F591" s="94"/>
      <c r="G591" s="94"/>
      <c r="H591" s="94"/>
      <c r="I591" s="94"/>
      <c r="J591" s="94"/>
      <c r="K591" s="94"/>
      <c r="L591" s="94"/>
      <c r="M591" s="94"/>
      <c r="N591" s="94"/>
      <c r="O591" s="94"/>
      <c r="P591" s="94"/>
      <c r="Q591" s="94"/>
      <c r="R591" s="94"/>
      <c r="S591" s="94"/>
      <c r="T591" s="94"/>
      <c r="U591" s="94"/>
      <c r="V591" s="94"/>
      <c r="W591" s="94"/>
      <c r="X591" s="94"/>
      <c r="Y591" s="94"/>
      <c r="Z591" s="94"/>
      <c r="AA591" s="94"/>
      <c r="AB591" s="94"/>
      <c r="AC591" s="94"/>
      <c r="AD591" s="94"/>
      <c r="AE591" s="94"/>
      <c r="AF591" s="94"/>
      <c r="AG591" s="94"/>
      <c r="AH591" s="94"/>
      <c r="AI591" s="94"/>
      <c r="AJ591" s="94"/>
      <c r="AK591" s="94"/>
      <c r="AL591" s="94"/>
      <c r="AM591" s="94"/>
      <c r="AN591" s="94"/>
      <c r="AO591" s="94"/>
      <c r="AP591" s="94"/>
      <c r="AQ591" s="94"/>
      <c r="AR591" s="94"/>
      <c r="AS591" s="94"/>
      <c r="AT591" s="94"/>
      <c r="AU591" s="94"/>
      <c r="AV591" s="94"/>
    </row>
    <row r="592" spans="1:48" ht="12" customHeight="1" x14ac:dyDescent="0.25">
      <c r="A592" s="94"/>
      <c r="B592" s="94"/>
      <c r="C592" s="94"/>
      <c r="D592" s="94"/>
      <c r="E592" s="94"/>
      <c r="F592" s="94"/>
      <c r="G592" s="94"/>
      <c r="H592" s="94"/>
      <c r="I592" s="94"/>
      <c r="J592" s="94"/>
      <c r="K592" s="94"/>
      <c r="L592" s="94"/>
      <c r="M592" s="94"/>
      <c r="N592" s="94"/>
      <c r="O592" s="94"/>
      <c r="P592" s="94"/>
      <c r="Q592" s="94"/>
      <c r="R592" s="94"/>
      <c r="S592" s="94"/>
      <c r="T592" s="94"/>
      <c r="U592" s="94"/>
      <c r="V592" s="94"/>
      <c r="W592" s="94"/>
      <c r="X592" s="94"/>
      <c r="Y592" s="94"/>
      <c r="Z592" s="94"/>
      <c r="AA592" s="94"/>
      <c r="AB592" s="94"/>
      <c r="AC592" s="94"/>
      <c r="AD592" s="94"/>
      <c r="AE592" s="94"/>
      <c r="AF592" s="94"/>
      <c r="AG592" s="94"/>
      <c r="AH592" s="94"/>
      <c r="AI592" s="94"/>
      <c r="AJ592" s="94"/>
      <c r="AK592" s="94"/>
      <c r="AL592" s="94"/>
      <c r="AM592" s="94"/>
      <c r="AN592" s="94"/>
      <c r="AO592" s="94"/>
      <c r="AP592" s="94"/>
      <c r="AQ592" s="94"/>
      <c r="AR592" s="94"/>
      <c r="AS592" s="94"/>
      <c r="AT592" s="94"/>
      <c r="AU592" s="94"/>
      <c r="AV592" s="94"/>
    </row>
    <row r="593" spans="1:48" ht="12" customHeight="1" x14ac:dyDescent="0.25">
      <c r="A593" s="94"/>
      <c r="B593" s="94"/>
      <c r="C593" s="94"/>
      <c r="D593" s="94"/>
      <c r="E593" s="94"/>
      <c r="F593" s="94"/>
      <c r="G593" s="94"/>
      <c r="H593" s="94"/>
      <c r="I593" s="94"/>
      <c r="J593" s="94"/>
      <c r="K593" s="94"/>
      <c r="L593" s="94"/>
      <c r="M593" s="94"/>
      <c r="N593" s="94"/>
      <c r="O593" s="94"/>
      <c r="P593" s="94"/>
      <c r="Q593" s="94"/>
      <c r="R593" s="94"/>
      <c r="S593" s="94"/>
      <c r="T593" s="94"/>
      <c r="U593" s="94"/>
      <c r="V593" s="94"/>
      <c r="W593" s="94"/>
      <c r="X593" s="94"/>
      <c r="Y593" s="94"/>
      <c r="Z593" s="94"/>
      <c r="AA593" s="94"/>
      <c r="AB593" s="94"/>
      <c r="AC593" s="94"/>
      <c r="AD593" s="94"/>
      <c r="AE593" s="94"/>
      <c r="AF593" s="94"/>
      <c r="AG593" s="94"/>
      <c r="AH593" s="94"/>
      <c r="AI593" s="94"/>
      <c r="AJ593" s="94"/>
      <c r="AK593" s="94"/>
      <c r="AL593" s="94"/>
      <c r="AM593" s="94"/>
      <c r="AN593" s="94"/>
      <c r="AO593" s="94"/>
      <c r="AP593" s="94"/>
      <c r="AQ593" s="94"/>
      <c r="AR593" s="94"/>
      <c r="AS593" s="94"/>
      <c r="AT593" s="94"/>
      <c r="AU593" s="94"/>
      <c r="AV593" s="94"/>
    </row>
    <row r="594" spans="1:48" ht="12" customHeight="1" x14ac:dyDescent="0.25">
      <c r="A594" s="94"/>
      <c r="B594" s="94"/>
      <c r="C594" s="94"/>
      <c r="D594" s="94"/>
      <c r="E594" s="94"/>
      <c r="F594" s="94"/>
      <c r="G594" s="94"/>
      <c r="H594" s="94"/>
      <c r="I594" s="94"/>
      <c r="J594" s="94"/>
      <c r="K594" s="94"/>
      <c r="L594" s="94"/>
      <c r="M594" s="94"/>
      <c r="N594" s="94"/>
      <c r="O594" s="94"/>
      <c r="P594" s="94"/>
      <c r="Q594" s="94"/>
      <c r="R594" s="94"/>
      <c r="S594" s="94"/>
      <c r="T594" s="94"/>
      <c r="U594" s="94"/>
      <c r="V594" s="94"/>
      <c r="W594" s="94"/>
      <c r="X594" s="94"/>
      <c r="Y594" s="94"/>
      <c r="Z594" s="94"/>
      <c r="AA594" s="94"/>
      <c r="AB594" s="94"/>
      <c r="AC594" s="94"/>
      <c r="AD594" s="94"/>
      <c r="AE594" s="94"/>
      <c r="AF594" s="94"/>
      <c r="AG594" s="94"/>
      <c r="AH594" s="94"/>
      <c r="AI594" s="94"/>
      <c r="AJ594" s="94"/>
      <c r="AK594" s="94"/>
      <c r="AL594" s="94"/>
      <c r="AM594" s="94"/>
      <c r="AN594" s="94"/>
      <c r="AO594" s="94"/>
      <c r="AP594" s="94"/>
      <c r="AQ594" s="94"/>
      <c r="AR594" s="94"/>
      <c r="AS594" s="94"/>
      <c r="AT594" s="94"/>
      <c r="AU594" s="94"/>
      <c r="AV594" s="94"/>
    </row>
    <row r="595" spans="1:48" ht="12" customHeight="1" x14ac:dyDescent="0.25">
      <c r="A595" s="94"/>
      <c r="B595" s="94"/>
      <c r="C595" s="94"/>
      <c r="D595" s="94"/>
      <c r="E595" s="94"/>
      <c r="F595" s="94"/>
      <c r="G595" s="94"/>
      <c r="H595" s="94"/>
      <c r="I595" s="94"/>
      <c r="J595" s="94"/>
      <c r="K595" s="94"/>
      <c r="L595" s="94"/>
      <c r="M595" s="94"/>
      <c r="N595" s="94"/>
      <c r="O595" s="94"/>
      <c r="P595" s="94"/>
      <c r="Q595" s="94"/>
      <c r="R595" s="94"/>
      <c r="S595" s="94"/>
      <c r="T595" s="94"/>
      <c r="U595" s="94"/>
      <c r="V595" s="94"/>
      <c r="W595" s="94"/>
      <c r="X595" s="94"/>
      <c r="Y595" s="94"/>
      <c r="Z595" s="94"/>
      <c r="AA595" s="94"/>
      <c r="AB595" s="94"/>
      <c r="AC595" s="94"/>
      <c r="AD595" s="94"/>
      <c r="AE595" s="94"/>
      <c r="AF595" s="94"/>
      <c r="AG595" s="94"/>
      <c r="AH595" s="94"/>
      <c r="AI595" s="94"/>
      <c r="AJ595" s="94"/>
      <c r="AK595" s="94"/>
      <c r="AL595" s="94"/>
      <c r="AM595" s="94"/>
      <c r="AN595" s="94"/>
      <c r="AO595" s="94"/>
      <c r="AP595" s="94"/>
      <c r="AQ595" s="94"/>
      <c r="AR595" s="94"/>
      <c r="AS595" s="94"/>
      <c r="AT595" s="94"/>
      <c r="AU595" s="94"/>
      <c r="AV595" s="94"/>
    </row>
    <row r="596" spans="1:48" ht="12" customHeight="1" x14ac:dyDescent="0.25">
      <c r="A596" s="94"/>
      <c r="B596" s="94"/>
      <c r="C596" s="94"/>
      <c r="D596" s="94"/>
      <c r="E596" s="94"/>
      <c r="F596" s="94"/>
      <c r="G596" s="94"/>
      <c r="H596" s="94"/>
      <c r="I596" s="94"/>
      <c r="J596" s="94"/>
      <c r="K596" s="94"/>
      <c r="L596" s="94"/>
      <c r="M596" s="94"/>
      <c r="N596" s="94"/>
      <c r="O596" s="94"/>
      <c r="P596" s="94"/>
      <c r="Q596" s="94"/>
      <c r="R596" s="94"/>
      <c r="S596" s="94"/>
      <c r="T596" s="94"/>
      <c r="U596" s="94"/>
      <c r="V596" s="94"/>
      <c r="W596" s="94"/>
      <c r="X596" s="94"/>
      <c r="Y596" s="94"/>
      <c r="Z596" s="94"/>
      <c r="AA596" s="94"/>
      <c r="AB596" s="94"/>
      <c r="AC596" s="94"/>
      <c r="AD596" s="94"/>
      <c r="AE596" s="94"/>
      <c r="AF596" s="94"/>
      <c r="AG596" s="94"/>
      <c r="AH596" s="94"/>
      <c r="AI596" s="94"/>
      <c r="AJ596" s="94"/>
      <c r="AK596" s="94"/>
      <c r="AL596" s="94"/>
      <c r="AM596" s="94"/>
      <c r="AN596" s="94"/>
      <c r="AO596" s="94"/>
      <c r="AP596" s="94"/>
      <c r="AQ596" s="94"/>
      <c r="AR596" s="94"/>
      <c r="AS596" s="94"/>
      <c r="AT596" s="94"/>
      <c r="AU596" s="94"/>
      <c r="AV596" s="94"/>
    </row>
    <row r="597" spans="1:48" ht="12" customHeight="1" x14ac:dyDescent="0.25">
      <c r="A597" s="94"/>
      <c r="B597" s="94"/>
      <c r="C597" s="94"/>
      <c r="D597" s="94"/>
      <c r="E597" s="94"/>
      <c r="F597" s="94"/>
      <c r="G597" s="94"/>
      <c r="H597" s="94"/>
      <c r="I597" s="94"/>
      <c r="J597" s="94"/>
      <c r="K597" s="94"/>
      <c r="L597" s="94"/>
      <c r="M597" s="94"/>
      <c r="N597" s="94"/>
      <c r="O597" s="94"/>
      <c r="P597" s="94"/>
      <c r="Q597" s="94"/>
      <c r="R597" s="94"/>
      <c r="S597" s="94"/>
      <c r="T597" s="94"/>
      <c r="U597" s="94"/>
      <c r="V597" s="94"/>
      <c r="W597" s="94"/>
      <c r="X597" s="94"/>
      <c r="Y597" s="94"/>
      <c r="Z597" s="94"/>
      <c r="AA597" s="94"/>
      <c r="AB597" s="94"/>
      <c r="AC597" s="94"/>
      <c r="AD597" s="94"/>
      <c r="AE597" s="94"/>
      <c r="AF597" s="94"/>
      <c r="AG597" s="94"/>
      <c r="AH597" s="94"/>
      <c r="AI597" s="94"/>
      <c r="AJ597" s="94"/>
      <c r="AK597" s="94"/>
      <c r="AL597" s="94"/>
      <c r="AM597" s="94"/>
      <c r="AN597" s="94"/>
      <c r="AO597" s="94"/>
      <c r="AP597" s="94"/>
      <c r="AQ597" s="94"/>
      <c r="AR597" s="94"/>
      <c r="AS597" s="94"/>
      <c r="AT597" s="94"/>
      <c r="AU597" s="94"/>
      <c r="AV597" s="94"/>
    </row>
    <row r="598" spans="1:48" ht="12" customHeight="1" x14ac:dyDescent="0.25">
      <c r="A598" s="94"/>
      <c r="B598" s="94"/>
      <c r="C598" s="94"/>
      <c r="D598" s="94"/>
      <c r="E598" s="94"/>
      <c r="F598" s="94"/>
      <c r="G598" s="94"/>
      <c r="H598" s="94"/>
      <c r="I598" s="94"/>
      <c r="J598" s="94"/>
      <c r="K598" s="94"/>
      <c r="L598" s="94"/>
      <c r="M598" s="94"/>
      <c r="N598" s="94"/>
      <c r="O598" s="94"/>
      <c r="P598" s="94"/>
      <c r="Q598" s="94"/>
      <c r="R598" s="94"/>
      <c r="S598" s="94"/>
      <c r="T598" s="94"/>
      <c r="U598" s="94"/>
      <c r="V598" s="94"/>
      <c r="W598" s="94"/>
      <c r="X598" s="94"/>
      <c r="Y598" s="94"/>
      <c r="Z598" s="94"/>
      <c r="AA598" s="94"/>
      <c r="AB598" s="94"/>
      <c r="AC598" s="94"/>
      <c r="AD598" s="94"/>
      <c r="AE598" s="94"/>
      <c r="AF598" s="94"/>
      <c r="AG598" s="94"/>
      <c r="AH598" s="94"/>
      <c r="AI598" s="94"/>
      <c r="AJ598" s="94"/>
      <c r="AK598" s="94"/>
      <c r="AL598" s="94"/>
      <c r="AM598" s="94"/>
      <c r="AN598" s="94"/>
      <c r="AO598" s="94"/>
      <c r="AP598" s="94"/>
      <c r="AQ598" s="94"/>
      <c r="AR598" s="94"/>
      <c r="AS598" s="94"/>
      <c r="AT598" s="94"/>
      <c r="AU598" s="94"/>
      <c r="AV598" s="94"/>
    </row>
    <row r="599" spans="1:48" ht="12" customHeight="1" x14ac:dyDescent="0.25">
      <c r="A599" s="94"/>
      <c r="B599" s="94"/>
      <c r="C599" s="94"/>
      <c r="D599" s="94"/>
      <c r="E599" s="94"/>
      <c r="F599" s="94"/>
      <c r="G599" s="94"/>
      <c r="H599" s="94"/>
      <c r="I599" s="94"/>
      <c r="J599" s="94"/>
      <c r="K599" s="94"/>
      <c r="L599" s="94"/>
      <c r="M599" s="94"/>
      <c r="N599" s="94"/>
      <c r="O599" s="94"/>
      <c r="P599" s="94"/>
      <c r="Q599" s="94"/>
      <c r="R599" s="94"/>
      <c r="S599" s="94"/>
      <c r="T599" s="94"/>
      <c r="U599" s="94"/>
      <c r="V599" s="94"/>
      <c r="W599" s="94"/>
      <c r="X599" s="94"/>
      <c r="Y599" s="94"/>
      <c r="Z599" s="94"/>
      <c r="AA599" s="94"/>
      <c r="AB599" s="94"/>
      <c r="AC599" s="94"/>
      <c r="AD599" s="94"/>
      <c r="AE599" s="94"/>
      <c r="AF599" s="94"/>
      <c r="AG599" s="94"/>
      <c r="AH599" s="94"/>
      <c r="AI599" s="94"/>
      <c r="AJ599" s="94"/>
      <c r="AK599" s="94"/>
      <c r="AL599" s="94"/>
      <c r="AM599" s="94"/>
      <c r="AN599" s="94"/>
      <c r="AO599" s="94"/>
      <c r="AP599" s="94"/>
      <c r="AQ599" s="94"/>
      <c r="AR599" s="94"/>
      <c r="AS599" s="94"/>
      <c r="AT599" s="94"/>
      <c r="AU599" s="94"/>
      <c r="AV599" s="94"/>
    </row>
    <row r="600" spans="1:48" ht="12" customHeight="1" x14ac:dyDescent="0.25">
      <c r="A600" s="94"/>
      <c r="B600" s="94"/>
      <c r="C600" s="94"/>
      <c r="D600" s="94"/>
      <c r="E600" s="94"/>
      <c r="F600" s="94"/>
      <c r="G600" s="94"/>
      <c r="H600" s="94"/>
      <c r="I600" s="94"/>
      <c r="J600" s="94"/>
      <c r="K600" s="94"/>
      <c r="L600" s="94"/>
      <c r="M600" s="94"/>
      <c r="N600" s="94"/>
      <c r="O600" s="94"/>
      <c r="P600" s="94"/>
      <c r="Q600" s="94"/>
      <c r="R600" s="94"/>
      <c r="S600" s="94"/>
      <c r="T600" s="94"/>
      <c r="U600" s="94"/>
      <c r="V600" s="94"/>
      <c r="W600" s="94"/>
      <c r="X600" s="94"/>
      <c r="Y600" s="94"/>
      <c r="Z600" s="94"/>
      <c r="AA600" s="94"/>
      <c r="AB600" s="94"/>
      <c r="AC600" s="94"/>
      <c r="AD600" s="94"/>
      <c r="AE600" s="94"/>
      <c r="AF600" s="94"/>
      <c r="AG600" s="94"/>
      <c r="AH600" s="94"/>
      <c r="AI600" s="94"/>
      <c r="AJ600" s="94"/>
      <c r="AK600" s="94"/>
      <c r="AL600" s="94"/>
      <c r="AM600" s="94"/>
      <c r="AN600" s="94"/>
      <c r="AO600" s="94"/>
      <c r="AP600" s="94"/>
      <c r="AQ600" s="94"/>
      <c r="AR600" s="94"/>
      <c r="AS600" s="94"/>
      <c r="AT600" s="94"/>
      <c r="AU600" s="94"/>
      <c r="AV600" s="94"/>
    </row>
    <row r="601" spans="1:48" ht="12" customHeight="1" x14ac:dyDescent="0.25">
      <c r="A601" s="94"/>
      <c r="B601" s="94"/>
      <c r="C601" s="94"/>
      <c r="D601" s="94"/>
      <c r="E601" s="94"/>
      <c r="F601" s="94"/>
      <c r="G601" s="94"/>
      <c r="H601" s="94"/>
      <c r="I601" s="94"/>
      <c r="J601" s="94"/>
      <c r="K601" s="94"/>
      <c r="L601" s="94"/>
      <c r="M601" s="94"/>
      <c r="N601" s="94"/>
      <c r="O601" s="94"/>
      <c r="P601" s="94"/>
      <c r="Q601" s="94"/>
      <c r="R601" s="94"/>
      <c r="S601" s="94"/>
      <c r="T601" s="94"/>
      <c r="U601" s="94"/>
      <c r="V601" s="94"/>
      <c r="W601" s="94"/>
      <c r="X601" s="94"/>
      <c r="Y601" s="94"/>
      <c r="Z601" s="94"/>
      <c r="AA601" s="94"/>
      <c r="AB601" s="94"/>
      <c r="AC601" s="94"/>
      <c r="AD601" s="94"/>
      <c r="AE601" s="94"/>
      <c r="AF601" s="94"/>
      <c r="AG601" s="94"/>
      <c r="AH601" s="94"/>
      <c r="AI601" s="94"/>
      <c r="AJ601" s="94"/>
      <c r="AK601" s="94"/>
      <c r="AL601" s="94"/>
      <c r="AM601" s="94"/>
      <c r="AN601" s="94"/>
      <c r="AO601" s="94"/>
      <c r="AP601" s="94"/>
      <c r="AQ601" s="94"/>
      <c r="AR601" s="94"/>
      <c r="AS601" s="94"/>
      <c r="AT601" s="94"/>
      <c r="AU601" s="94"/>
      <c r="AV601" s="94"/>
    </row>
    <row r="602" spans="1:48" ht="12" customHeight="1" x14ac:dyDescent="0.25">
      <c r="A602" s="94"/>
      <c r="B602" s="94"/>
      <c r="C602" s="94"/>
      <c r="D602" s="94"/>
      <c r="E602" s="94"/>
      <c r="F602" s="94"/>
      <c r="G602" s="94"/>
      <c r="H602" s="94"/>
      <c r="I602" s="94"/>
      <c r="J602" s="94"/>
      <c r="K602" s="94"/>
      <c r="L602" s="94"/>
      <c r="M602" s="94"/>
      <c r="N602" s="94"/>
      <c r="O602" s="94"/>
      <c r="P602" s="94"/>
      <c r="Q602" s="94"/>
      <c r="R602" s="94"/>
      <c r="S602" s="94"/>
      <c r="T602" s="94"/>
      <c r="U602" s="94"/>
      <c r="V602" s="94"/>
      <c r="W602" s="94"/>
      <c r="X602" s="94"/>
      <c r="Y602" s="94"/>
      <c r="Z602" s="94"/>
      <c r="AA602" s="94"/>
      <c r="AB602" s="94"/>
      <c r="AC602" s="94"/>
      <c r="AD602" s="94"/>
      <c r="AE602" s="94"/>
      <c r="AF602" s="94"/>
      <c r="AG602" s="94"/>
      <c r="AH602" s="94"/>
      <c r="AI602" s="94"/>
      <c r="AJ602" s="94"/>
      <c r="AK602" s="94"/>
      <c r="AL602" s="94"/>
      <c r="AM602" s="94"/>
      <c r="AN602" s="94"/>
      <c r="AO602" s="94"/>
      <c r="AP602" s="94"/>
      <c r="AQ602" s="94"/>
      <c r="AR602" s="94"/>
      <c r="AS602" s="94"/>
      <c r="AT602" s="94"/>
      <c r="AU602" s="94"/>
      <c r="AV602" s="94"/>
    </row>
    <row r="603" spans="1:48" ht="12" customHeight="1" x14ac:dyDescent="0.25">
      <c r="A603" s="94"/>
      <c r="B603" s="94"/>
      <c r="C603" s="94"/>
      <c r="D603" s="94"/>
      <c r="E603" s="94"/>
      <c r="F603" s="94"/>
      <c r="G603" s="94"/>
      <c r="H603" s="94"/>
      <c r="I603" s="94"/>
      <c r="J603" s="94"/>
      <c r="K603" s="94"/>
      <c r="L603" s="94"/>
      <c r="M603" s="94"/>
      <c r="N603" s="94"/>
      <c r="O603" s="94"/>
      <c r="P603" s="94"/>
      <c r="Q603" s="94"/>
      <c r="R603" s="94"/>
      <c r="S603" s="94"/>
      <c r="T603" s="94"/>
      <c r="U603" s="94"/>
      <c r="V603" s="94"/>
      <c r="W603" s="94"/>
      <c r="X603" s="94"/>
      <c r="Y603" s="94"/>
      <c r="Z603" s="94"/>
      <c r="AA603" s="94"/>
      <c r="AB603" s="94"/>
      <c r="AC603" s="94"/>
      <c r="AD603" s="94"/>
      <c r="AE603" s="94"/>
      <c r="AF603" s="94"/>
      <c r="AG603" s="94"/>
      <c r="AH603" s="94"/>
      <c r="AI603" s="94"/>
      <c r="AJ603" s="94"/>
      <c r="AK603" s="94"/>
      <c r="AL603" s="94"/>
      <c r="AM603" s="94"/>
      <c r="AN603" s="94"/>
      <c r="AO603" s="94"/>
      <c r="AP603" s="94"/>
      <c r="AQ603" s="94"/>
      <c r="AR603" s="94"/>
      <c r="AS603" s="94"/>
      <c r="AT603" s="94"/>
      <c r="AU603" s="94"/>
      <c r="AV603" s="94"/>
    </row>
    <row r="604" spans="1:48" ht="12" customHeight="1" x14ac:dyDescent="0.25">
      <c r="A604" s="94"/>
      <c r="B604" s="94"/>
      <c r="C604" s="94"/>
      <c r="D604" s="94"/>
      <c r="E604" s="94"/>
      <c r="F604" s="94"/>
      <c r="G604" s="94"/>
      <c r="H604" s="94"/>
      <c r="I604" s="94"/>
      <c r="J604" s="94"/>
      <c r="K604" s="94"/>
      <c r="L604" s="94"/>
      <c r="M604" s="94"/>
      <c r="N604" s="94"/>
      <c r="O604" s="94"/>
      <c r="P604" s="94"/>
      <c r="Q604" s="94"/>
      <c r="R604" s="94"/>
      <c r="S604" s="94"/>
      <c r="T604" s="94"/>
      <c r="U604" s="94"/>
      <c r="V604" s="94"/>
      <c r="W604" s="94"/>
      <c r="X604" s="94"/>
      <c r="Y604" s="94"/>
      <c r="Z604" s="94"/>
      <c r="AA604" s="94"/>
      <c r="AB604" s="94"/>
      <c r="AC604" s="94"/>
      <c r="AD604" s="94"/>
      <c r="AE604" s="94"/>
      <c r="AF604" s="94"/>
      <c r="AG604" s="94"/>
      <c r="AH604" s="94"/>
      <c r="AI604" s="94"/>
      <c r="AJ604" s="94"/>
      <c r="AK604" s="94"/>
      <c r="AL604" s="94"/>
      <c r="AM604" s="94"/>
      <c r="AN604" s="94"/>
      <c r="AO604" s="94"/>
      <c r="AP604" s="94"/>
      <c r="AQ604" s="94"/>
      <c r="AR604" s="94"/>
      <c r="AS604" s="94"/>
      <c r="AT604" s="94"/>
      <c r="AU604" s="94"/>
      <c r="AV604" s="94"/>
    </row>
    <row r="605" spans="1:48" ht="12" customHeight="1" x14ac:dyDescent="0.25">
      <c r="A605" s="94"/>
      <c r="B605" s="94"/>
      <c r="C605" s="94"/>
      <c r="D605" s="94"/>
      <c r="E605" s="94"/>
      <c r="F605" s="94"/>
      <c r="G605" s="94"/>
      <c r="H605" s="94"/>
      <c r="I605" s="94"/>
      <c r="J605" s="94"/>
      <c r="K605" s="94"/>
      <c r="L605" s="94"/>
      <c r="M605" s="94"/>
      <c r="N605" s="94"/>
      <c r="O605" s="94"/>
      <c r="P605" s="94"/>
      <c r="Q605" s="94"/>
      <c r="R605" s="94"/>
      <c r="S605" s="94"/>
      <c r="T605" s="94"/>
      <c r="U605" s="94"/>
      <c r="V605" s="94"/>
      <c r="W605" s="94"/>
      <c r="X605" s="94"/>
      <c r="Y605" s="94"/>
      <c r="Z605" s="94"/>
      <c r="AA605" s="94"/>
      <c r="AB605" s="94"/>
      <c r="AC605" s="94"/>
      <c r="AD605" s="94"/>
      <c r="AE605" s="94"/>
      <c r="AF605" s="94"/>
      <c r="AG605" s="94"/>
      <c r="AH605" s="94"/>
      <c r="AI605" s="94"/>
      <c r="AJ605" s="94"/>
      <c r="AK605" s="94"/>
      <c r="AL605" s="94"/>
      <c r="AM605" s="94"/>
      <c r="AN605" s="94"/>
      <c r="AO605" s="94"/>
      <c r="AP605" s="94"/>
      <c r="AQ605" s="94"/>
      <c r="AR605" s="94"/>
      <c r="AS605" s="94"/>
      <c r="AT605" s="94"/>
      <c r="AU605" s="94"/>
      <c r="AV605" s="94"/>
    </row>
    <row r="606" spans="1:48" ht="12" customHeight="1" x14ac:dyDescent="0.25">
      <c r="A606" s="94"/>
      <c r="B606" s="94"/>
      <c r="C606" s="94"/>
      <c r="D606" s="94"/>
      <c r="E606" s="94"/>
      <c r="F606" s="94"/>
      <c r="G606" s="94"/>
      <c r="H606" s="94"/>
      <c r="I606" s="94"/>
      <c r="J606" s="94"/>
      <c r="K606" s="94"/>
      <c r="L606" s="94"/>
      <c r="M606" s="94"/>
      <c r="N606" s="94"/>
      <c r="O606" s="94"/>
      <c r="P606" s="94"/>
      <c r="Q606" s="94"/>
      <c r="R606" s="94"/>
      <c r="S606" s="94"/>
      <c r="T606" s="94"/>
      <c r="U606" s="94"/>
      <c r="V606" s="94"/>
      <c r="W606" s="94"/>
      <c r="X606" s="94"/>
      <c r="Y606" s="94"/>
      <c r="Z606" s="94"/>
      <c r="AA606" s="94"/>
      <c r="AB606" s="94"/>
      <c r="AC606" s="94"/>
      <c r="AD606" s="94"/>
      <c r="AE606" s="94"/>
      <c r="AF606" s="94"/>
      <c r="AG606" s="94"/>
      <c r="AH606" s="94"/>
      <c r="AI606" s="94"/>
      <c r="AJ606" s="94"/>
      <c r="AK606" s="94"/>
      <c r="AL606" s="94"/>
      <c r="AM606" s="94"/>
      <c r="AN606" s="94"/>
      <c r="AO606" s="94"/>
      <c r="AP606" s="94"/>
      <c r="AQ606" s="94"/>
      <c r="AR606" s="94"/>
      <c r="AS606" s="94"/>
      <c r="AT606" s="94"/>
      <c r="AU606" s="94"/>
      <c r="AV606" s="94"/>
    </row>
    <row r="607" spans="1:48" ht="12" customHeight="1" x14ac:dyDescent="0.25">
      <c r="A607" s="94"/>
      <c r="B607" s="94"/>
      <c r="C607" s="94"/>
      <c r="D607" s="94"/>
      <c r="E607" s="94"/>
      <c r="F607" s="94"/>
      <c r="G607" s="94"/>
      <c r="H607" s="94"/>
      <c r="I607" s="94"/>
      <c r="J607" s="94"/>
      <c r="K607" s="94"/>
      <c r="L607" s="94"/>
      <c r="M607" s="94"/>
      <c r="N607" s="94"/>
      <c r="O607" s="94"/>
      <c r="P607" s="94"/>
      <c r="Q607" s="94"/>
      <c r="R607" s="94"/>
      <c r="S607" s="94"/>
      <c r="T607" s="94"/>
      <c r="U607" s="94"/>
      <c r="V607" s="94"/>
      <c r="W607" s="94"/>
      <c r="X607" s="94"/>
      <c r="Y607" s="94"/>
      <c r="Z607" s="94"/>
      <c r="AA607" s="94"/>
      <c r="AB607" s="94"/>
      <c r="AC607" s="94"/>
      <c r="AD607" s="94"/>
      <c r="AE607" s="94"/>
      <c r="AF607" s="94"/>
      <c r="AG607" s="94"/>
      <c r="AH607" s="94"/>
      <c r="AI607" s="94"/>
      <c r="AJ607" s="94"/>
      <c r="AK607" s="94"/>
      <c r="AL607" s="94"/>
      <c r="AM607" s="94"/>
      <c r="AN607" s="94"/>
      <c r="AO607" s="94"/>
      <c r="AP607" s="94"/>
      <c r="AQ607" s="94"/>
      <c r="AR607" s="94"/>
      <c r="AS607" s="94"/>
      <c r="AT607" s="94"/>
      <c r="AU607" s="94"/>
      <c r="AV607" s="94"/>
    </row>
    <row r="608" spans="1:48" ht="12" customHeight="1" x14ac:dyDescent="0.25">
      <c r="A608" s="94"/>
      <c r="B608" s="94"/>
      <c r="C608" s="94"/>
      <c r="D608" s="94"/>
      <c r="E608" s="94"/>
      <c r="F608" s="94"/>
      <c r="G608" s="94"/>
      <c r="H608" s="94"/>
      <c r="I608" s="94"/>
      <c r="J608" s="94"/>
      <c r="K608" s="94"/>
      <c r="L608" s="94"/>
      <c r="M608" s="94"/>
      <c r="N608" s="94"/>
      <c r="O608" s="94"/>
      <c r="P608" s="94"/>
      <c r="Q608" s="94"/>
      <c r="R608" s="94"/>
      <c r="S608" s="94"/>
      <c r="T608" s="94"/>
      <c r="U608" s="94"/>
      <c r="V608" s="94"/>
      <c r="W608" s="94"/>
      <c r="X608" s="94"/>
      <c r="Y608" s="94"/>
      <c r="Z608" s="94"/>
      <c r="AA608" s="94"/>
      <c r="AB608" s="94"/>
      <c r="AC608" s="94"/>
      <c r="AD608" s="94"/>
      <c r="AE608" s="94"/>
      <c r="AF608" s="94"/>
      <c r="AG608" s="94"/>
      <c r="AH608" s="94"/>
      <c r="AI608" s="94"/>
      <c r="AJ608" s="94"/>
      <c r="AK608" s="94"/>
      <c r="AL608" s="94"/>
      <c r="AM608" s="94"/>
      <c r="AN608" s="94"/>
      <c r="AO608" s="94"/>
      <c r="AP608" s="94"/>
      <c r="AQ608" s="94"/>
      <c r="AR608" s="94"/>
      <c r="AS608" s="94"/>
      <c r="AT608" s="94"/>
      <c r="AU608" s="94"/>
      <c r="AV608" s="94"/>
    </row>
    <row r="609" spans="1:48" ht="12" customHeight="1" x14ac:dyDescent="0.25">
      <c r="A609" s="94"/>
      <c r="B609" s="94"/>
      <c r="C609" s="94"/>
      <c r="D609" s="94"/>
      <c r="E609" s="94"/>
      <c r="F609" s="94"/>
      <c r="G609" s="94"/>
      <c r="H609" s="94"/>
      <c r="I609" s="94"/>
      <c r="J609" s="94"/>
      <c r="K609" s="94"/>
      <c r="L609" s="94"/>
      <c r="M609" s="94"/>
      <c r="N609" s="94"/>
      <c r="O609" s="94"/>
      <c r="P609" s="94"/>
      <c r="Q609" s="94"/>
      <c r="R609" s="94"/>
      <c r="S609" s="94"/>
      <c r="T609" s="94"/>
      <c r="U609" s="94"/>
      <c r="V609" s="94"/>
      <c r="W609" s="94"/>
      <c r="X609" s="94"/>
      <c r="Y609" s="94"/>
      <c r="Z609" s="94"/>
      <c r="AA609" s="94"/>
      <c r="AB609" s="94"/>
      <c r="AC609" s="94"/>
      <c r="AD609" s="94"/>
      <c r="AE609" s="94"/>
      <c r="AF609" s="94"/>
      <c r="AG609" s="94"/>
      <c r="AH609" s="94"/>
      <c r="AI609" s="94"/>
      <c r="AJ609" s="94"/>
      <c r="AK609" s="94"/>
      <c r="AL609" s="94"/>
      <c r="AM609" s="94"/>
      <c r="AN609" s="94"/>
      <c r="AO609" s="94"/>
      <c r="AP609" s="94"/>
      <c r="AQ609" s="94"/>
      <c r="AR609" s="94"/>
      <c r="AS609" s="94"/>
      <c r="AT609" s="94"/>
      <c r="AU609" s="94"/>
      <c r="AV609" s="94"/>
    </row>
    <row r="610" spans="1:48" ht="12" customHeight="1" x14ac:dyDescent="0.25">
      <c r="A610" s="94"/>
      <c r="B610" s="94"/>
      <c r="C610" s="94"/>
      <c r="D610" s="94"/>
      <c r="E610" s="94"/>
      <c r="F610" s="94"/>
      <c r="G610" s="94"/>
      <c r="H610" s="94"/>
      <c r="I610" s="94"/>
      <c r="J610" s="94"/>
      <c r="K610" s="94"/>
      <c r="L610" s="94"/>
      <c r="M610" s="94"/>
      <c r="N610" s="94"/>
      <c r="O610" s="94"/>
      <c r="P610" s="94"/>
      <c r="Q610" s="94"/>
      <c r="R610" s="94"/>
      <c r="S610" s="94"/>
      <c r="T610" s="94"/>
      <c r="U610" s="94"/>
      <c r="V610" s="94"/>
      <c r="W610" s="94"/>
      <c r="X610" s="94"/>
      <c r="Y610" s="94"/>
      <c r="Z610" s="94"/>
      <c r="AA610" s="94"/>
      <c r="AB610" s="94"/>
      <c r="AC610" s="94"/>
      <c r="AD610" s="94"/>
      <c r="AE610" s="94"/>
      <c r="AF610" s="94"/>
      <c r="AG610" s="94"/>
      <c r="AH610" s="94"/>
      <c r="AI610" s="94"/>
      <c r="AJ610" s="94"/>
      <c r="AK610" s="94"/>
      <c r="AL610" s="94"/>
      <c r="AM610" s="94"/>
      <c r="AN610" s="94"/>
      <c r="AO610" s="94"/>
      <c r="AP610" s="94"/>
      <c r="AQ610" s="94"/>
      <c r="AR610" s="94"/>
      <c r="AS610" s="94"/>
      <c r="AT610" s="94"/>
      <c r="AU610" s="94"/>
      <c r="AV610" s="94"/>
    </row>
    <row r="611" spans="1:48" ht="12" customHeight="1" x14ac:dyDescent="0.25">
      <c r="A611" s="94"/>
      <c r="B611" s="94"/>
      <c r="C611" s="94"/>
      <c r="D611" s="94"/>
      <c r="E611" s="94"/>
      <c r="F611" s="94"/>
      <c r="G611" s="94"/>
      <c r="H611" s="94"/>
      <c r="I611" s="94"/>
      <c r="J611" s="94"/>
      <c r="K611" s="94"/>
      <c r="L611" s="94"/>
      <c r="M611" s="94"/>
      <c r="N611" s="94"/>
      <c r="O611" s="94"/>
      <c r="P611" s="94"/>
      <c r="Q611" s="94"/>
      <c r="R611" s="94"/>
      <c r="S611" s="94"/>
      <c r="T611" s="94"/>
      <c r="U611" s="94"/>
      <c r="V611" s="94"/>
      <c r="W611" s="94"/>
      <c r="X611" s="94"/>
      <c r="Y611" s="94"/>
      <c r="Z611" s="94"/>
      <c r="AA611" s="94"/>
      <c r="AB611" s="94"/>
      <c r="AC611" s="94"/>
      <c r="AD611" s="94"/>
      <c r="AE611" s="94"/>
      <c r="AF611" s="94"/>
      <c r="AG611" s="94"/>
      <c r="AH611" s="94"/>
      <c r="AI611" s="94"/>
      <c r="AJ611" s="94"/>
      <c r="AK611" s="94"/>
      <c r="AL611" s="94"/>
      <c r="AM611" s="94"/>
      <c r="AN611" s="94"/>
      <c r="AO611" s="94"/>
      <c r="AP611" s="94"/>
      <c r="AQ611" s="94"/>
      <c r="AR611" s="94"/>
      <c r="AS611" s="94"/>
      <c r="AT611" s="94"/>
      <c r="AU611" s="94"/>
      <c r="AV611" s="94"/>
    </row>
    <row r="612" spans="1:48" ht="12" customHeight="1" x14ac:dyDescent="0.25">
      <c r="A612" s="94"/>
      <c r="B612" s="94"/>
      <c r="C612" s="94"/>
      <c r="D612" s="94"/>
      <c r="E612" s="94"/>
      <c r="F612" s="94"/>
      <c r="G612" s="94"/>
      <c r="H612" s="94"/>
      <c r="I612" s="94"/>
      <c r="J612" s="94"/>
      <c r="K612" s="94"/>
      <c r="L612" s="94"/>
      <c r="M612" s="94"/>
      <c r="N612" s="94"/>
      <c r="O612" s="94"/>
      <c r="P612" s="94"/>
      <c r="Q612" s="94"/>
      <c r="R612" s="94"/>
      <c r="S612" s="94"/>
      <c r="T612" s="94"/>
      <c r="U612" s="94"/>
      <c r="V612" s="94"/>
      <c r="W612" s="94"/>
      <c r="X612" s="94"/>
      <c r="Y612" s="94"/>
      <c r="Z612" s="94"/>
      <c r="AA612" s="94"/>
      <c r="AB612" s="94"/>
      <c r="AC612" s="94"/>
      <c r="AD612" s="94"/>
      <c r="AE612" s="94"/>
      <c r="AF612" s="94"/>
      <c r="AG612" s="94"/>
      <c r="AH612" s="94"/>
      <c r="AI612" s="94"/>
      <c r="AJ612" s="94"/>
      <c r="AK612" s="94"/>
      <c r="AL612" s="94"/>
      <c r="AM612" s="94"/>
      <c r="AN612" s="94"/>
      <c r="AO612" s="94"/>
      <c r="AP612" s="94"/>
      <c r="AQ612" s="94"/>
      <c r="AR612" s="94"/>
      <c r="AS612" s="94"/>
      <c r="AT612" s="94"/>
      <c r="AU612" s="94"/>
      <c r="AV612" s="94"/>
    </row>
    <row r="613" spans="1:48" ht="12" customHeight="1" x14ac:dyDescent="0.25">
      <c r="A613" s="94"/>
      <c r="B613" s="94"/>
      <c r="C613" s="94"/>
      <c r="D613" s="94"/>
      <c r="E613" s="94"/>
      <c r="F613" s="94"/>
      <c r="G613" s="94"/>
      <c r="H613" s="94"/>
      <c r="I613" s="94"/>
      <c r="J613" s="94"/>
      <c r="K613" s="94"/>
      <c r="L613" s="94"/>
      <c r="M613" s="94"/>
      <c r="N613" s="94"/>
      <c r="O613" s="94"/>
      <c r="P613" s="94"/>
      <c r="Q613" s="94"/>
      <c r="R613" s="94"/>
      <c r="S613" s="94"/>
      <c r="T613" s="94"/>
      <c r="U613" s="94"/>
      <c r="V613" s="94"/>
      <c r="W613" s="94"/>
      <c r="X613" s="94"/>
      <c r="Y613" s="94"/>
      <c r="Z613" s="94"/>
      <c r="AA613" s="94"/>
      <c r="AB613" s="94"/>
      <c r="AC613" s="94"/>
      <c r="AD613" s="94"/>
      <c r="AE613" s="94"/>
      <c r="AF613" s="94"/>
      <c r="AG613" s="94"/>
      <c r="AH613" s="94"/>
      <c r="AI613" s="94"/>
      <c r="AJ613" s="94"/>
      <c r="AK613" s="94"/>
      <c r="AL613" s="94"/>
      <c r="AM613" s="94"/>
      <c r="AN613" s="94"/>
      <c r="AO613" s="94"/>
      <c r="AP613" s="94"/>
      <c r="AQ613" s="94"/>
      <c r="AR613" s="94"/>
      <c r="AS613" s="94"/>
      <c r="AT613" s="94"/>
      <c r="AU613" s="94"/>
      <c r="AV613" s="94"/>
    </row>
    <row r="614" spans="1:48" ht="12" customHeight="1" x14ac:dyDescent="0.25">
      <c r="A614" s="94"/>
      <c r="B614" s="94"/>
      <c r="C614" s="94"/>
      <c r="D614" s="94"/>
      <c r="E614" s="94"/>
      <c r="F614" s="94"/>
      <c r="G614" s="94"/>
      <c r="H614" s="94"/>
      <c r="I614" s="94"/>
      <c r="J614" s="94"/>
      <c r="K614" s="94"/>
      <c r="L614" s="94"/>
      <c r="M614" s="94"/>
      <c r="N614" s="94"/>
      <c r="O614" s="94"/>
      <c r="P614" s="94"/>
      <c r="Q614" s="94"/>
      <c r="R614" s="94"/>
      <c r="S614" s="94"/>
      <c r="T614" s="94"/>
      <c r="U614" s="94"/>
      <c r="V614" s="94"/>
      <c r="W614" s="94"/>
      <c r="X614" s="94"/>
      <c r="Y614" s="94"/>
      <c r="Z614" s="94"/>
      <c r="AA614" s="94"/>
      <c r="AB614" s="94"/>
      <c r="AC614" s="94"/>
      <c r="AD614" s="94"/>
      <c r="AE614" s="94"/>
      <c r="AF614" s="94"/>
      <c r="AG614" s="94"/>
      <c r="AH614" s="94"/>
      <c r="AI614" s="94"/>
      <c r="AJ614" s="94"/>
      <c r="AK614" s="94"/>
      <c r="AL614" s="94"/>
      <c r="AM614" s="94"/>
      <c r="AN614" s="94"/>
      <c r="AO614" s="94"/>
      <c r="AP614" s="94"/>
      <c r="AQ614" s="94"/>
      <c r="AR614" s="94"/>
      <c r="AS614" s="94"/>
      <c r="AT614" s="94"/>
      <c r="AU614" s="94"/>
      <c r="AV614" s="94"/>
    </row>
    <row r="615" spans="1:48" ht="12" customHeight="1" x14ac:dyDescent="0.25">
      <c r="A615" s="94"/>
      <c r="B615" s="94"/>
      <c r="C615" s="94"/>
      <c r="D615" s="94"/>
      <c r="E615" s="94"/>
      <c r="F615" s="94"/>
      <c r="G615" s="94"/>
      <c r="H615" s="94"/>
      <c r="I615" s="94"/>
      <c r="J615" s="94"/>
      <c r="K615" s="94"/>
      <c r="L615" s="94"/>
      <c r="M615" s="94"/>
      <c r="N615" s="94"/>
      <c r="O615" s="94"/>
      <c r="P615" s="94"/>
      <c r="Q615" s="94"/>
      <c r="R615" s="94"/>
      <c r="S615" s="94"/>
      <c r="T615" s="94"/>
      <c r="U615" s="94"/>
      <c r="V615" s="94"/>
      <c r="W615" s="94"/>
      <c r="X615" s="94"/>
      <c r="Y615" s="94"/>
      <c r="Z615" s="94"/>
      <c r="AA615" s="94"/>
      <c r="AB615" s="94"/>
      <c r="AC615" s="94"/>
      <c r="AD615" s="94"/>
      <c r="AE615" s="94"/>
      <c r="AF615" s="94"/>
      <c r="AG615" s="94"/>
      <c r="AH615" s="94"/>
      <c r="AI615" s="94"/>
      <c r="AJ615" s="94"/>
      <c r="AK615" s="94"/>
      <c r="AL615" s="94"/>
      <c r="AM615" s="94"/>
      <c r="AN615" s="94"/>
      <c r="AO615" s="94"/>
      <c r="AP615" s="94"/>
      <c r="AQ615" s="94"/>
      <c r="AR615" s="94"/>
      <c r="AS615" s="94"/>
      <c r="AT615" s="94"/>
      <c r="AU615" s="94"/>
      <c r="AV615" s="94"/>
    </row>
    <row r="616" spans="1:48" ht="12" customHeight="1" x14ac:dyDescent="0.25">
      <c r="A616" s="94"/>
      <c r="B616" s="94"/>
      <c r="C616" s="94"/>
      <c r="D616" s="94"/>
      <c r="E616" s="94"/>
      <c r="F616" s="94"/>
      <c r="G616" s="94"/>
      <c r="H616" s="94"/>
      <c r="I616" s="94"/>
      <c r="J616" s="94"/>
      <c r="K616" s="94"/>
      <c r="L616" s="94"/>
      <c r="M616" s="94"/>
      <c r="N616" s="94"/>
      <c r="O616" s="94"/>
      <c r="P616" s="94"/>
      <c r="Q616" s="94"/>
      <c r="R616" s="94"/>
      <c r="S616" s="94"/>
      <c r="T616" s="94"/>
      <c r="U616" s="94"/>
      <c r="V616" s="94"/>
      <c r="W616" s="94"/>
      <c r="X616" s="94"/>
      <c r="Y616" s="94"/>
      <c r="Z616" s="94"/>
      <c r="AA616" s="94"/>
      <c r="AB616" s="94"/>
      <c r="AC616" s="94"/>
      <c r="AD616" s="94"/>
      <c r="AE616" s="94"/>
      <c r="AF616" s="94"/>
      <c r="AG616" s="94"/>
      <c r="AH616" s="94"/>
      <c r="AI616" s="94"/>
      <c r="AJ616" s="94"/>
      <c r="AK616" s="94"/>
      <c r="AL616" s="94"/>
      <c r="AM616" s="94"/>
      <c r="AN616" s="94"/>
      <c r="AO616" s="94"/>
      <c r="AP616" s="94"/>
      <c r="AQ616" s="94"/>
      <c r="AR616" s="94"/>
      <c r="AS616" s="94"/>
      <c r="AT616" s="94"/>
      <c r="AU616" s="94"/>
      <c r="AV616" s="94"/>
    </row>
    <row r="617" spans="1:48" ht="12" customHeight="1" x14ac:dyDescent="0.25">
      <c r="A617" s="94"/>
      <c r="B617" s="94"/>
      <c r="C617" s="94"/>
      <c r="D617" s="94"/>
      <c r="E617" s="94"/>
      <c r="F617" s="94"/>
      <c r="G617" s="94"/>
      <c r="H617" s="94"/>
      <c r="I617" s="94"/>
      <c r="J617" s="94"/>
      <c r="K617" s="94"/>
      <c r="L617" s="94"/>
      <c r="M617" s="94"/>
      <c r="N617" s="94"/>
      <c r="O617" s="94"/>
      <c r="P617" s="94"/>
      <c r="Q617" s="94"/>
      <c r="R617" s="94"/>
      <c r="S617" s="94"/>
      <c r="T617" s="94"/>
      <c r="U617" s="94"/>
      <c r="V617" s="94"/>
      <c r="W617" s="94"/>
      <c r="X617" s="94"/>
      <c r="Y617" s="94"/>
      <c r="Z617" s="94"/>
      <c r="AA617" s="94"/>
      <c r="AB617" s="94"/>
      <c r="AC617" s="94"/>
      <c r="AD617" s="94"/>
      <c r="AE617" s="94"/>
      <c r="AF617" s="94"/>
      <c r="AG617" s="94"/>
      <c r="AH617" s="94"/>
      <c r="AI617" s="94"/>
      <c r="AJ617" s="94"/>
      <c r="AK617" s="94"/>
      <c r="AL617" s="94"/>
      <c r="AM617" s="94"/>
      <c r="AN617" s="94"/>
      <c r="AO617" s="94"/>
      <c r="AP617" s="94"/>
      <c r="AQ617" s="94"/>
      <c r="AR617" s="94"/>
      <c r="AS617" s="94"/>
      <c r="AT617" s="94"/>
      <c r="AU617" s="94"/>
      <c r="AV617" s="94"/>
    </row>
    <row r="618" spans="1:48" ht="12" customHeight="1" x14ac:dyDescent="0.25">
      <c r="A618" s="94"/>
      <c r="B618" s="94"/>
      <c r="C618" s="94"/>
      <c r="D618" s="94"/>
      <c r="E618" s="94"/>
      <c r="F618" s="94"/>
      <c r="G618" s="94"/>
      <c r="H618" s="94"/>
      <c r="I618" s="94"/>
      <c r="J618" s="94"/>
      <c r="K618" s="94"/>
      <c r="L618" s="94"/>
      <c r="M618" s="94"/>
      <c r="N618" s="94"/>
      <c r="O618" s="94"/>
      <c r="P618" s="94"/>
      <c r="Q618" s="94"/>
      <c r="R618" s="94"/>
      <c r="S618" s="94"/>
      <c r="T618" s="94"/>
      <c r="U618" s="94"/>
      <c r="V618" s="94"/>
      <c r="W618" s="94"/>
      <c r="X618" s="94"/>
      <c r="Y618" s="94"/>
      <c r="Z618" s="94"/>
      <c r="AA618" s="94"/>
      <c r="AB618" s="94"/>
      <c r="AC618" s="94"/>
      <c r="AD618" s="94"/>
      <c r="AE618" s="94"/>
      <c r="AF618" s="94"/>
      <c r="AG618" s="94"/>
      <c r="AH618" s="94"/>
      <c r="AI618" s="94"/>
      <c r="AJ618" s="94"/>
      <c r="AK618" s="94"/>
      <c r="AL618" s="94"/>
      <c r="AM618" s="94"/>
      <c r="AN618" s="94"/>
      <c r="AO618" s="94"/>
      <c r="AP618" s="94"/>
      <c r="AQ618" s="94"/>
      <c r="AR618" s="94"/>
      <c r="AS618" s="94"/>
      <c r="AT618" s="94"/>
      <c r="AU618" s="94"/>
      <c r="AV618" s="94"/>
    </row>
    <row r="619" spans="1:48" ht="12" customHeight="1" x14ac:dyDescent="0.25">
      <c r="A619" s="94"/>
      <c r="B619" s="94"/>
      <c r="C619" s="94"/>
      <c r="D619" s="94"/>
      <c r="E619" s="94"/>
      <c r="F619" s="94"/>
      <c r="G619" s="94"/>
      <c r="H619" s="94"/>
      <c r="I619" s="94"/>
      <c r="J619" s="94"/>
      <c r="K619" s="94"/>
      <c r="L619" s="94"/>
      <c r="M619" s="94"/>
      <c r="N619" s="94"/>
      <c r="O619" s="94"/>
      <c r="P619" s="94"/>
      <c r="Q619" s="94"/>
      <c r="R619" s="94"/>
      <c r="S619" s="94"/>
      <c r="T619" s="94"/>
      <c r="U619" s="94"/>
      <c r="V619" s="94"/>
      <c r="W619" s="94"/>
      <c r="X619" s="94"/>
      <c r="Y619" s="94"/>
      <c r="Z619" s="94"/>
      <c r="AA619" s="94"/>
      <c r="AB619" s="94"/>
      <c r="AC619" s="94"/>
      <c r="AD619" s="94"/>
      <c r="AE619" s="94"/>
      <c r="AF619" s="94"/>
      <c r="AG619" s="94"/>
      <c r="AH619" s="94"/>
      <c r="AI619" s="94"/>
      <c r="AJ619" s="94"/>
      <c r="AK619" s="94"/>
      <c r="AL619" s="94"/>
      <c r="AM619" s="94"/>
      <c r="AN619" s="94"/>
      <c r="AO619" s="94"/>
      <c r="AP619" s="94"/>
      <c r="AQ619" s="94"/>
      <c r="AR619" s="94"/>
      <c r="AS619" s="94"/>
      <c r="AT619" s="94"/>
      <c r="AU619" s="94"/>
      <c r="AV619" s="94"/>
    </row>
    <row r="620" spans="1:48" ht="12" customHeight="1" x14ac:dyDescent="0.25">
      <c r="A620" s="94"/>
      <c r="B620" s="94"/>
      <c r="C620" s="94"/>
      <c r="D620" s="94"/>
      <c r="E620" s="94"/>
      <c r="F620" s="94"/>
      <c r="G620" s="94"/>
      <c r="H620" s="94"/>
      <c r="I620" s="94"/>
      <c r="J620" s="94"/>
      <c r="K620" s="94"/>
      <c r="L620" s="94"/>
      <c r="M620" s="94"/>
      <c r="N620" s="94"/>
      <c r="O620" s="94"/>
      <c r="P620" s="94"/>
      <c r="Q620" s="94"/>
      <c r="R620" s="94"/>
      <c r="S620" s="94"/>
      <c r="T620" s="94"/>
      <c r="U620" s="94"/>
      <c r="V620" s="94"/>
      <c r="W620" s="94"/>
      <c r="X620" s="94"/>
      <c r="Y620" s="94"/>
      <c r="Z620" s="94"/>
      <c r="AA620" s="94"/>
      <c r="AB620" s="94"/>
      <c r="AC620" s="94"/>
      <c r="AD620" s="94"/>
      <c r="AE620" s="94"/>
      <c r="AF620" s="94"/>
      <c r="AG620" s="94"/>
      <c r="AH620" s="94"/>
      <c r="AI620" s="94"/>
      <c r="AJ620" s="94"/>
      <c r="AK620" s="94"/>
      <c r="AL620" s="94"/>
      <c r="AM620" s="94"/>
      <c r="AN620" s="94"/>
      <c r="AO620" s="94"/>
      <c r="AP620" s="94"/>
      <c r="AQ620" s="94"/>
      <c r="AR620" s="94"/>
      <c r="AS620" s="94"/>
      <c r="AT620" s="94"/>
      <c r="AU620" s="94"/>
      <c r="AV620" s="94"/>
    </row>
    <row r="621" spans="1:48" ht="12" customHeight="1" x14ac:dyDescent="0.25">
      <c r="A621" s="94"/>
      <c r="B621" s="94"/>
      <c r="C621" s="94"/>
      <c r="D621" s="94"/>
      <c r="E621" s="94"/>
      <c r="F621" s="94"/>
      <c r="G621" s="94"/>
      <c r="H621" s="94"/>
      <c r="I621" s="94"/>
      <c r="J621" s="94"/>
      <c r="K621" s="94"/>
      <c r="L621" s="94"/>
      <c r="M621" s="94"/>
      <c r="N621" s="94"/>
      <c r="O621" s="94"/>
      <c r="P621" s="94"/>
      <c r="Q621" s="94"/>
      <c r="R621" s="94"/>
      <c r="S621" s="94"/>
      <c r="T621" s="94"/>
      <c r="U621" s="94"/>
      <c r="V621" s="94"/>
      <c r="W621" s="94"/>
      <c r="X621" s="94"/>
      <c r="Y621" s="94"/>
      <c r="Z621" s="94"/>
      <c r="AA621" s="94"/>
      <c r="AB621" s="94"/>
      <c r="AC621" s="94"/>
      <c r="AD621" s="94"/>
      <c r="AE621" s="94"/>
      <c r="AF621" s="94"/>
      <c r="AG621" s="94"/>
      <c r="AH621" s="94"/>
      <c r="AI621" s="94"/>
      <c r="AJ621" s="94"/>
      <c r="AK621" s="94"/>
      <c r="AL621" s="94"/>
      <c r="AM621" s="94"/>
      <c r="AN621" s="94"/>
      <c r="AO621" s="94"/>
      <c r="AP621" s="94"/>
      <c r="AQ621" s="94"/>
      <c r="AR621" s="94"/>
      <c r="AS621" s="94"/>
      <c r="AT621" s="94"/>
      <c r="AU621" s="94"/>
      <c r="AV621" s="94"/>
    </row>
    <row r="622" spans="1:48" ht="12" customHeight="1" x14ac:dyDescent="0.25">
      <c r="A622" s="94"/>
      <c r="B622" s="94"/>
      <c r="C622" s="94"/>
      <c r="D622" s="94"/>
      <c r="E622" s="94"/>
      <c r="F622" s="94"/>
      <c r="G622" s="94"/>
      <c r="H622" s="94"/>
      <c r="I622" s="94"/>
      <c r="J622" s="94"/>
      <c r="K622" s="94"/>
      <c r="L622" s="94"/>
      <c r="M622" s="94"/>
      <c r="N622" s="94"/>
      <c r="O622" s="94"/>
      <c r="P622" s="94"/>
      <c r="Q622" s="94"/>
      <c r="R622" s="94"/>
      <c r="S622" s="94"/>
      <c r="T622" s="94"/>
      <c r="U622" s="94"/>
      <c r="V622" s="94"/>
      <c r="W622" s="94"/>
      <c r="X622" s="94"/>
      <c r="Y622" s="94"/>
      <c r="Z622" s="94"/>
      <c r="AA622" s="94"/>
      <c r="AB622" s="94"/>
      <c r="AC622" s="94"/>
      <c r="AD622" s="94"/>
      <c r="AE622" s="94"/>
      <c r="AF622" s="94"/>
      <c r="AG622" s="94"/>
      <c r="AH622" s="94"/>
      <c r="AI622" s="94"/>
      <c r="AJ622" s="94"/>
      <c r="AK622" s="94"/>
      <c r="AL622" s="94"/>
      <c r="AM622" s="94"/>
      <c r="AN622" s="94"/>
      <c r="AO622" s="94"/>
      <c r="AP622" s="94"/>
      <c r="AQ622" s="94"/>
      <c r="AR622" s="94"/>
      <c r="AS622" s="94"/>
      <c r="AT622" s="94"/>
      <c r="AU622" s="94"/>
      <c r="AV622" s="94"/>
    </row>
    <row r="623" spans="1:48" ht="12" customHeight="1" x14ac:dyDescent="0.25">
      <c r="A623" s="94"/>
      <c r="B623" s="94"/>
      <c r="C623" s="94"/>
      <c r="D623" s="94"/>
      <c r="E623" s="94"/>
      <c r="F623" s="94"/>
      <c r="G623" s="94"/>
      <c r="H623" s="94"/>
      <c r="I623" s="94"/>
      <c r="J623" s="94"/>
      <c r="K623" s="94"/>
      <c r="L623" s="94"/>
      <c r="M623" s="94"/>
      <c r="N623" s="94"/>
      <c r="O623" s="94"/>
      <c r="P623" s="94"/>
      <c r="Q623" s="94"/>
      <c r="R623" s="94"/>
      <c r="S623" s="94"/>
      <c r="T623" s="94"/>
      <c r="U623" s="94"/>
      <c r="V623" s="94"/>
      <c r="W623" s="94"/>
      <c r="X623" s="94"/>
      <c r="Y623" s="94"/>
      <c r="Z623" s="94"/>
      <c r="AA623" s="94"/>
      <c r="AB623" s="94"/>
      <c r="AC623" s="94"/>
      <c r="AD623" s="94"/>
      <c r="AE623" s="94"/>
      <c r="AF623" s="94"/>
      <c r="AG623" s="94"/>
      <c r="AH623" s="94"/>
      <c r="AI623" s="94"/>
      <c r="AJ623" s="94"/>
      <c r="AK623" s="94"/>
      <c r="AL623" s="94"/>
      <c r="AM623" s="94"/>
      <c r="AN623" s="94"/>
      <c r="AO623" s="94"/>
      <c r="AP623" s="94"/>
      <c r="AQ623" s="94"/>
      <c r="AR623" s="94"/>
      <c r="AS623" s="94"/>
      <c r="AT623" s="94"/>
      <c r="AU623" s="94"/>
      <c r="AV623" s="94"/>
    </row>
    <row r="624" spans="1:48" ht="12" customHeight="1" x14ac:dyDescent="0.25">
      <c r="A624" s="94"/>
      <c r="B624" s="94"/>
      <c r="C624" s="94"/>
      <c r="D624" s="94"/>
      <c r="E624" s="94"/>
      <c r="F624" s="94"/>
      <c r="G624" s="94"/>
      <c r="H624" s="94"/>
      <c r="I624" s="94"/>
      <c r="J624" s="94"/>
      <c r="K624" s="94"/>
      <c r="L624" s="94"/>
      <c r="M624" s="94"/>
      <c r="N624" s="94"/>
      <c r="O624" s="94"/>
      <c r="P624" s="94"/>
      <c r="Q624" s="94"/>
      <c r="R624" s="94"/>
      <c r="S624" s="94"/>
      <c r="T624" s="94"/>
      <c r="U624" s="94"/>
      <c r="V624" s="94"/>
      <c r="W624" s="94"/>
      <c r="X624" s="94"/>
      <c r="Y624" s="94"/>
      <c r="Z624" s="94"/>
      <c r="AA624" s="94"/>
      <c r="AB624" s="94"/>
      <c r="AC624" s="94"/>
      <c r="AD624" s="94"/>
      <c r="AE624" s="94"/>
      <c r="AF624" s="94"/>
      <c r="AG624" s="94"/>
      <c r="AH624" s="94"/>
      <c r="AI624" s="94"/>
      <c r="AJ624" s="94"/>
      <c r="AK624" s="94"/>
      <c r="AL624" s="94"/>
      <c r="AM624" s="94"/>
      <c r="AN624" s="94"/>
      <c r="AO624" s="94"/>
      <c r="AP624" s="94"/>
      <c r="AQ624" s="94"/>
      <c r="AR624" s="94"/>
      <c r="AS624" s="94"/>
      <c r="AT624" s="94"/>
      <c r="AU624" s="94"/>
      <c r="AV624" s="94"/>
    </row>
    <row r="625" spans="1:48" ht="12" customHeight="1" x14ac:dyDescent="0.25">
      <c r="A625" s="94"/>
      <c r="B625" s="94"/>
      <c r="C625" s="94"/>
      <c r="D625" s="94"/>
      <c r="E625" s="94"/>
      <c r="F625" s="94"/>
      <c r="G625" s="94"/>
      <c r="H625" s="94"/>
      <c r="I625" s="94"/>
      <c r="J625" s="94"/>
      <c r="K625" s="94"/>
      <c r="L625" s="94"/>
      <c r="M625" s="94"/>
      <c r="N625" s="94"/>
      <c r="O625" s="94"/>
      <c r="P625" s="94"/>
      <c r="Q625" s="94"/>
      <c r="R625" s="94"/>
      <c r="S625" s="94"/>
      <c r="T625" s="94"/>
      <c r="U625" s="94"/>
      <c r="V625" s="94"/>
      <c r="W625" s="94"/>
      <c r="X625" s="94"/>
      <c r="Y625" s="94"/>
      <c r="Z625" s="94"/>
      <c r="AA625" s="94"/>
      <c r="AB625" s="94"/>
      <c r="AC625" s="94"/>
      <c r="AD625" s="94"/>
      <c r="AE625" s="94"/>
      <c r="AF625" s="94"/>
      <c r="AG625" s="94"/>
      <c r="AH625" s="94"/>
      <c r="AI625" s="94"/>
      <c r="AJ625" s="94"/>
      <c r="AK625" s="94"/>
      <c r="AL625" s="94"/>
      <c r="AM625" s="94"/>
      <c r="AN625" s="94"/>
      <c r="AO625" s="94"/>
      <c r="AP625" s="94"/>
      <c r="AQ625" s="94"/>
      <c r="AR625" s="94"/>
      <c r="AS625" s="94"/>
      <c r="AT625" s="94"/>
      <c r="AU625" s="94"/>
      <c r="AV625" s="94"/>
    </row>
    <row r="626" spans="1:48" ht="12" customHeight="1" x14ac:dyDescent="0.25">
      <c r="A626" s="94"/>
      <c r="B626" s="94"/>
      <c r="C626" s="94"/>
      <c r="D626" s="94"/>
      <c r="E626" s="94"/>
      <c r="F626" s="94"/>
      <c r="G626" s="94"/>
      <c r="H626" s="94"/>
      <c r="I626" s="94"/>
      <c r="J626" s="94"/>
      <c r="K626" s="94"/>
      <c r="L626" s="94"/>
      <c r="M626" s="94"/>
      <c r="N626" s="94"/>
      <c r="O626" s="94"/>
      <c r="P626" s="94"/>
      <c r="Q626" s="94"/>
      <c r="R626" s="94"/>
      <c r="S626" s="94"/>
      <c r="T626" s="94"/>
      <c r="U626" s="94"/>
      <c r="V626" s="94"/>
      <c r="W626" s="94"/>
      <c r="X626" s="94"/>
      <c r="Y626" s="94"/>
      <c r="Z626" s="94"/>
      <c r="AA626" s="94"/>
      <c r="AB626" s="94"/>
      <c r="AC626" s="94"/>
      <c r="AD626" s="94"/>
      <c r="AE626" s="94"/>
      <c r="AF626" s="94"/>
      <c r="AG626" s="94"/>
      <c r="AH626" s="94"/>
      <c r="AI626" s="94"/>
      <c r="AJ626" s="94"/>
      <c r="AK626" s="94"/>
      <c r="AL626" s="94"/>
      <c r="AM626" s="94"/>
      <c r="AN626" s="94"/>
      <c r="AO626" s="94"/>
      <c r="AP626" s="94"/>
      <c r="AQ626" s="94"/>
      <c r="AR626" s="94"/>
      <c r="AS626" s="94"/>
      <c r="AT626" s="94"/>
      <c r="AU626" s="94"/>
      <c r="AV626" s="94"/>
    </row>
    <row r="627" spans="1:48" ht="12" customHeight="1" x14ac:dyDescent="0.25">
      <c r="A627" s="94"/>
      <c r="B627" s="94"/>
      <c r="C627" s="94"/>
      <c r="D627" s="94"/>
      <c r="E627" s="94"/>
      <c r="F627" s="94"/>
      <c r="G627" s="94"/>
      <c r="H627" s="94"/>
      <c r="I627" s="94"/>
      <c r="J627" s="94"/>
      <c r="K627" s="94"/>
      <c r="L627" s="94"/>
      <c r="M627" s="94"/>
      <c r="N627" s="94"/>
      <c r="O627" s="94"/>
      <c r="P627" s="94"/>
      <c r="Q627" s="94"/>
      <c r="R627" s="94"/>
      <c r="S627" s="94"/>
      <c r="T627" s="94"/>
      <c r="U627" s="94"/>
      <c r="V627" s="94"/>
      <c r="W627" s="94"/>
      <c r="X627" s="94"/>
      <c r="Y627" s="94"/>
      <c r="Z627" s="94"/>
      <c r="AA627" s="94"/>
      <c r="AB627" s="94"/>
      <c r="AC627" s="94"/>
      <c r="AD627" s="94"/>
      <c r="AE627" s="94"/>
      <c r="AF627" s="94"/>
      <c r="AG627" s="94"/>
      <c r="AH627" s="94"/>
      <c r="AI627" s="94"/>
      <c r="AJ627" s="94"/>
      <c r="AK627" s="94"/>
      <c r="AL627" s="94"/>
      <c r="AM627" s="94"/>
      <c r="AN627" s="94"/>
      <c r="AO627" s="94"/>
      <c r="AP627" s="94"/>
      <c r="AQ627" s="94"/>
      <c r="AR627" s="94"/>
      <c r="AS627" s="94"/>
      <c r="AT627" s="94"/>
      <c r="AU627" s="94"/>
      <c r="AV627" s="94"/>
    </row>
    <row r="628" spans="1:48" ht="12" customHeight="1" x14ac:dyDescent="0.25">
      <c r="A628" s="94"/>
      <c r="B628" s="94"/>
      <c r="C628" s="94"/>
      <c r="D628" s="94"/>
      <c r="E628" s="94"/>
      <c r="F628" s="94"/>
      <c r="G628" s="94"/>
      <c r="H628" s="94"/>
      <c r="I628" s="94"/>
      <c r="J628" s="94"/>
      <c r="K628" s="94"/>
      <c r="L628" s="94"/>
      <c r="M628" s="94"/>
      <c r="N628" s="94"/>
      <c r="O628" s="94"/>
      <c r="P628" s="94"/>
      <c r="Q628" s="94"/>
      <c r="R628" s="94"/>
      <c r="S628" s="94"/>
      <c r="T628" s="94"/>
      <c r="U628" s="94"/>
      <c r="V628" s="94"/>
      <c r="W628" s="94"/>
      <c r="X628" s="94"/>
      <c r="Y628" s="94"/>
      <c r="Z628" s="94"/>
      <c r="AA628" s="94"/>
      <c r="AB628" s="94"/>
      <c r="AC628" s="94"/>
      <c r="AD628" s="94"/>
      <c r="AE628" s="94"/>
      <c r="AF628" s="94"/>
      <c r="AG628" s="94"/>
      <c r="AH628" s="94"/>
      <c r="AI628" s="94"/>
      <c r="AJ628" s="94"/>
      <c r="AK628" s="94"/>
      <c r="AL628" s="94"/>
      <c r="AM628" s="94"/>
      <c r="AN628" s="94"/>
      <c r="AO628" s="94"/>
      <c r="AP628" s="94"/>
      <c r="AQ628" s="94"/>
      <c r="AR628" s="94"/>
      <c r="AS628" s="94"/>
      <c r="AT628" s="94"/>
      <c r="AU628" s="94"/>
      <c r="AV628" s="94"/>
    </row>
    <row r="629" spans="1:48" ht="12" customHeight="1" x14ac:dyDescent="0.25">
      <c r="A629" s="94"/>
      <c r="B629" s="94"/>
      <c r="C629" s="94"/>
      <c r="D629" s="94"/>
      <c r="E629" s="94"/>
      <c r="F629" s="94"/>
      <c r="G629" s="94"/>
      <c r="H629" s="94"/>
      <c r="I629" s="94"/>
      <c r="J629" s="94"/>
      <c r="K629" s="94"/>
      <c r="L629" s="94"/>
      <c r="M629" s="94"/>
      <c r="N629" s="94"/>
      <c r="O629" s="94"/>
      <c r="P629" s="94"/>
      <c r="Q629" s="94"/>
      <c r="R629" s="94"/>
      <c r="S629" s="94"/>
      <c r="T629" s="94"/>
      <c r="U629" s="94"/>
      <c r="V629" s="94"/>
      <c r="W629" s="94"/>
      <c r="X629" s="94"/>
      <c r="Y629" s="94"/>
      <c r="Z629" s="94"/>
      <c r="AA629" s="94"/>
      <c r="AB629" s="94"/>
      <c r="AC629" s="94"/>
      <c r="AD629" s="94"/>
      <c r="AE629" s="94"/>
      <c r="AF629" s="94"/>
      <c r="AG629" s="94"/>
      <c r="AH629" s="94"/>
      <c r="AI629" s="94"/>
      <c r="AJ629" s="94"/>
      <c r="AK629" s="94"/>
      <c r="AL629" s="94"/>
      <c r="AM629" s="94"/>
      <c r="AN629" s="94"/>
      <c r="AO629" s="94"/>
      <c r="AP629" s="94"/>
      <c r="AQ629" s="94"/>
      <c r="AR629" s="94"/>
      <c r="AS629" s="94"/>
      <c r="AT629" s="94"/>
      <c r="AU629" s="94"/>
      <c r="AV629" s="94"/>
    </row>
    <row r="630" spans="1:48" ht="12" customHeight="1" x14ac:dyDescent="0.25">
      <c r="A630" s="94"/>
      <c r="B630" s="94"/>
      <c r="C630" s="94"/>
      <c r="D630" s="94"/>
      <c r="E630" s="94"/>
      <c r="F630" s="94"/>
      <c r="G630" s="94"/>
      <c r="H630" s="94"/>
      <c r="I630" s="94"/>
      <c r="J630" s="94"/>
      <c r="K630" s="94"/>
      <c r="L630" s="94"/>
      <c r="M630" s="94"/>
      <c r="N630" s="94"/>
      <c r="O630" s="94"/>
      <c r="P630" s="94"/>
      <c r="Q630" s="94"/>
      <c r="R630" s="94"/>
      <c r="S630" s="94"/>
      <c r="T630" s="94"/>
      <c r="U630" s="94"/>
      <c r="V630" s="94"/>
      <c r="W630" s="94"/>
      <c r="X630" s="94"/>
      <c r="Y630" s="94"/>
      <c r="Z630" s="94"/>
      <c r="AA630" s="94"/>
      <c r="AB630" s="94"/>
      <c r="AC630" s="94"/>
      <c r="AD630" s="94"/>
      <c r="AE630" s="94"/>
      <c r="AF630" s="94"/>
      <c r="AG630" s="94"/>
      <c r="AH630" s="94"/>
      <c r="AI630" s="94"/>
      <c r="AJ630" s="94"/>
      <c r="AK630" s="94"/>
      <c r="AL630" s="94"/>
      <c r="AM630" s="94"/>
      <c r="AN630" s="94"/>
      <c r="AO630" s="94"/>
      <c r="AP630" s="94"/>
      <c r="AQ630" s="94"/>
      <c r="AR630" s="94"/>
      <c r="AS630" s="94"/>
      <c r="AT630" s="94"/>
      <c r="AU630" s="94"/>
      <c r="AV630" s="94"/>
    </row>
    <row r="631" spans="1:48" ht="12" customHeight="1" x14ac:dyDescent="0.25">
      <c r="A631" s="94"/>
      <c r="B631" s="94"/>
      <c r="C631" s="94"/>
      <c r="D631" s="94"/>
      <c r="E631" s="94"/>
      <c r="F631" s="94"/>
      <c r="G631" s="94"/>
      <c r="H631" s="94"/>
      <c r="I631" s="94"/>
      <c r="J631" s="94"/>
      <c r="K631" s="94"/>
      <c r="L631" s="94"/>
      <c r="M631" s="94"/>
      <c r="N631" s="94"/>
      <c r="O631" s="94"/>
      <c r="P631" s="94"/>
      <c r="Q631" s="94"/>
      <c r="R631" s="94"/>
      <c r="S631" s="94"/>
      <c r="T631" s="94"/>
      <c r="U631" s="94"/>
      <c r="V631" s="94"/>
      <c r="W631" s="94"/>
      <c r="X631" s="94"/>
      <c r="Y631" s="94"/>
      <c r="Z631" s="94"/>
      <c r="AA631" s="94"/>
      <c r="AB631" s="94"/>
      <c r="AC631" s="94"/>
      <c r="AD631" s="94"/>
      <c r="AE631" s="94"/>
      <c r="AF631" s="94"/>
      <c r="AG631" s="94"/>
      <c r="AH631" s="94"/>
      <c r="AI631" s="94"/>
      <c r="AJ631" s="94"/>
      <c r="AK631" s="94"/>
      <c r="AL631" s="94"/>
      <c r="AM631" s="94"/>
      <c r="AN631" s="94"/>
      <c r="AO631" s="94"/>
      <c r="AP631" s="94"/>
      <c r="AQ631" s="94"/>
      <c r="AR631" s="94"/>
      <c r="AS631" s="94"/>
      <c r="AT631" s="94"/>
      <c r="AU631" s="94"/>
      <c r="AV631" s="94"/>
    </row>
    <row r="632" spans="1:48" ht="12" customHeight="1" x14ac:dyDescent="0.25">
      <c r="A632" s="94"/>
      <c r="B632" s="94"/>
      <c r="C632" s="94"/>
      <c r="D632" s="94"/>
      <c r="E632" s="94"/>
      <c r="F632" s="94"/>
      <c r="G632" s="94"/>
      <c r="H632" s="94"/>
      <c r="I632" s="94"/>
      <c r="J632" s="94"/>
      <c r="K632" s="94"/>
      <c r="L632" s="94"/>
      <c r="M632" s="94"/>
      <c r="N632" s="94"/>
      <c r="O632" s="94"/>
      <c r="P632" s="94"/>
      <c r="Q632" s="94"/>
      <c r="R632" s="94"/>
      <c r="S632" s="94"/>
      <c r="T632" s="94"/>
      <c r="U632" s="94"/>
      <c r="V632" s="94"/>
      <c r="W632" s="94"/>
      <c r="X632" s="94"/>
      <c r="Y632" s="94"/>
      <c r="Z632" s="94"/>
      <c r="AA632" s="94"/>
      <c r="AB632" s="94"/>
      <c r="AC632" s="94"/>
      <c r="AD632" s="94"/>
      <c r="AE632" s="94"/>
      <c r="AF632" s="94"/>
      <c r="AG632" s="94"/>
      <c r="AH632" s="94"/>
      <c r="AI632" s="94"/>
      <c r="AJ632" s="94"/>
      <c r="AK632" s="94"/>
      <c r="AL632" s="94"/>
      <c r="AM632" s="94"/>
      <c r="AN632" s="94"/>
      <c r="AO632" s="94"/>
      <c r="AP632" s="94"/>
      <c r="AQ632" s="94"/>
      <c r="AR632" s="94"/>
      <c r="AS632" s="94"/>
      <c r="AT632" s="94"/>
      <c r="AU632" s="94"/>
      <c r="AV632" s="94"/>
    </row>
    <row r="633" spans="1:48" ht="12" customHeight="1" x14ac:dyDescent="0.25">
      <c r="A633" s="94"/>
      <c r="B633" s="94"/>
      <c r="C633" s="94"/>
      <c r="D633" s="94"/>
      <c r="E633" s="94"/>
      <c r="F633" s="94"/>
      <c r="G633" s="94"/>
      <c r="H633" s="94"/>
      <c r="I633" s="94"/>
      <c r="J633" s="94"/>
      <c r="K633" s="94"/>
      <c r="L633" s="94"/>
      <c r="M633" s="94"/>
      <c r="N633" s="94"/>
      <c r="O633" s="94"/>
      <c r="P633" s="94"/>
      <c r="Q633" s="94"/>
      <c r="R633" s="94"/>
      <c r="S633" s="94"/>
      <c r="T633" s="94"/>
      <c r="U633" s="94"/>
      <c r="V633" s="94"/>
      <c r="W633" s="94"/>
      <c r="X633" s="94"/>
      <c r="Y633" s="94"/>
      <c r="Z633" s="94"/>
      <c r="AA633" s="94"/>
      <c r="AB633" s="94"/>
      <c r="AC633" s="94"/>
      <c r="AD633" s="94"/>
      <c r="AE633" s="94"/>
      <c r="AF633" s="94"/>
      <c r="AG633" s="94"/>
      <c r="AH633" s="94"/>
      <c r="AI633" s="94"/>
      <c r="AJ633" s="94"/>
      <c r="AK633" s="94"/>
      <c r="AL633" s="94"/>
      <c r="AM633" s="94"/>
      <c r="AN633" s="94"/>
      <c r="AO633" s="94"/>
      <c r="AP633" s="94"/>
      <c r="AQ633" s="94"/>
      <c r="AR633" s="94"/>
      <c r="AS633" s="94"/>
      <c r="AT633" s="94"/>
      <c r="AU633" s="94"/>
      <c r="AV633" s="94"/>
    </row>
    <row r="634" spans="1:48" ht="12" customHeight="1" x14ac:dyDescent="0.25">
      <c r="A634" s="94"/>
      <c r="B634" s="94"/>
      <c r="C634" s="94"/>
      <c r="D634" s="94"/>
      <c r="E634" s="94"/>
      <c r="F634" s="94"/>
      <c r="G634" s="94"/>
      <c r="H634" s="94"/>
      <c r="I634" s="94"/>
      <c r="J634" s="94"/>
      <c r="K634" s="94"/>
      <c r="L634" s="94"/>
      <c r="M634" s="94"/>
      <c r="N634" s="94"/>
      <c r="O634" s="94"/>
      <c r="P634" s="94"/>
      <c r="Q634" s="94"/>
      <c r="R634" s="94"/>
      <c r="S634" s="94"/>
      <c r="T634" s="94"/>
      <c r="U634" s="94"/>
      <c r="V634" s="94"/>
      <c r="W634" s="94"/>
      <c r="X634" s="94"/>
      <c r="Y634" s="94"/>
      <c r="Z634" s="94"/>
      <c r="AA634" s="94"/>
      <c r="AB634" s="94"/>
      <c r="AC634" s="94"/>
      <c r="AD634" s="94"/>
      <c r="AE634" s="94"/>
      <c r="AF634" s="94"/>
      <c r="AG634" s="94"/>
      <c r="AH634" s="94"/>
      <c r="AI634" s="94"/>
      <c r="AJ634" s="94"/>
      <c r="AK634" s="94"/>
      <c r="AL634" s="94"/>
      <c r="AM634" s="94"/>
      <c r="AN634" s="94"/>
      <c r="AO634" s="94"/>
      <c r="AP634" s="94"/>
      <c r="AQ634" s="94"/>
      <c r="AR634" s="94"/>
      <c r="AS634" s="94"/>
      <c r="AT634" s="94"/>
      <c r="AU634" s="94"/>
      <c r="AV634" s="94"/>
    </row>
    <row r="635" spans="1:48" ht="12" customHeight="1" x14ac:dyDescent="0.25">
      <c r="A635" s="94"/>
      <c r="B635" s="94"/>
      <c r="C635" s="94"/>
      <c r="D635" s="94"/>
      <c r="E635" s="94"/>
      <c r="F635" s="94"/>
      <c r="G635" s="94"/>
      <c r="H635" s="94"/>
      <c r="I635" s="94"/>
      <c r="J635" s="94"/>
      <c r="K635" s="94"/>
      <c r="L635" s="94"/>
      <c r="M635" s="94"/>
      <c r="N635" s="94"/>
      <c r="O635" s="94"/>
      <c r="P635" s="94"/>
      <c r="Q635" s="94"/>
      <c r="R635" s="94"/>
      <c r="S635" s="94"/>
      <c r="T635" s="94"/>
      <c r="U635" s="94"/>
      <c r="V635" s="94"/>
      <c r="W635" s="94"/>
      <c r="X635" s="94"/>
      <c r="Y635" s="94"/>
      <c r="Z635" s="94"/>
      <c r="AA635" s="94"/>
      <c r="AB635" s="94"/>
      <c r="AC635" s="94"/>
      <c r="AD635" s="94"/>
      <c r="AE635" s="94"/>
      <c r="AF635" s="94"/>
      <c r="AG635" s="94"/>
      <c r="AH635" s="94"/>
      <c r="AI635" s="94"/>
      <c r="AJ635" s="94"/>
      <c r="AK635" s="94"/>
      <c r="AL635" s="94"/>
      <c r="AM635" s="94"/>
      <c r="AN635" s="94"/>
      <c r="AO635" s="94"/>
      <c r="AP635" s="94"/>
      <c r="AQ635" s="94"/>
      <c r="AR635" s="94"/>
      <c r="AS635" s="94"/>
      <c r="AT635" s="94"/>
      <c r="AU635" s="94"/>
      <c r="AV635" s="94"/>
    </row>
    <row r="636" spans="1:48" ht="12" customHeight="1" x14ac:dyDescent="0.25">
      <c r="A636" s="94"/>
      <c r="B636" s="94"/>
      <c r="C636" s="94"/>
      <c r="D636" s="94"/>
      <c r="E636" s="94"/>
      <c r="F636" s="94"/>
      <c r="G636" s="94"/>
      <c r="H636" s="94"/>
      <c r="I636" s="94"/>
      <c r="J636" s="94"/>
      <c r="K636" s="94"/>
      <c r="L636" s="94"/>
      <c r="M636" s="94"/>
      <c r="N636" s="94"/>
      <c r="O636" s="94"/>
      <c r="P636" s="94"/>
      <c r="Q636" s="94"/>
      <c r="R636" s="94"/>
      <c r="S636" s="94"/>
      <c r="T636" s="94"/>
      <c r="U636" s="94"/>
      <c r="V636" s="94"/>
      <c r="W636" s="94"/>
      <c r="X636" s="94"/>
      <c r="Y636" s="94"/>
      <c r="Z636" s="94"/>
      <c r="AA636" s="94"/>
      <c r="AB636" s="94"/>
      <c r="AC636" s="94"/>
      <c r="AD636" s="94"/>
      <c r="AE636" s="94"/>
      <c r="AF636" s="94"/>
      <c r="AG636" s="94"/>
      <c r="AH636" s="94"/>
      <c r="AI636" s="94"/>
      <c r="AJ636" s="94"/>
      <c r="AK636" s="94"/>
      <c r="AL636" s="94"/>
      <c r="AM636" s="94"/>
      <c r="AN636" s="94"/>
      <c r="AO636" s="94"/>
      <c r="AP636" s="94"/>
      <c r="AQ636" s="94"/>
      <c r="AR636" s="94"/>
      <c r="AS636" s="94"/>
      <c r="AT636" s="94"/>
      <c r="AU636" s="94"/>
      <c r="AV636" s="94"/>
    </row>
    <row r="637" spans="1:48" ht="12" customHeight="1" x14ac:dyDescent="0.25">
      <c r="A637" s="94"/>
      <c r="B637" s="94"/>
      <c r="C637" s="94"/>
      <c r="D637" s="94"/>
      <c r="E637" s="94"/>
      <c r="F637" s="94"/>
      <c r="G637" s="94"/>
      <c r="H637" s="94"/>
      <c r="I637" s="94"/>
      <c r="J637" s="94"/>
      <c r="K637" s="94"/>
      <c r="L637" s="94"/>
      <c r="M637" s="94"/>
      <c r="N637" s="94"/>
      <c r="O637" s="94"/>
      <c r="P637" s="94"/>
      <c r="Q637" s="94"/>
      <c r="R637" s="94"/>
      <c r="S637" s="94"/>
      <c r="T637" s="94"/>
      <c r="U637" s="94"/>
      <c r="V637" s="94"/>
      <c r="W637" s="94"/>
      <c r="X637" s="94"/>
      <c r="Y637" s="94"/>
      <c r="Z637" s="94"/>
      <c r="AA637" s="94"/>
      <c r="AB637" s="94"/>
      <c r="AC637" s="94"/>
      <c r="AD637" s="94"/>
      <c r="AE637" s="94"/>
      <c r="AF637" s="94"/>
      <c r="AG637" s="94"/>
      <c r="AH637" s="94"/>
      <c r="AI637" s="94"/>
      <c r="AJ637" s="94"/>
      <c r="AK637" s="94"/>
      <c r="AL637" s="94"/>
      <c r="AM637" s="94"/>
      <c r="AN637" s="94"/>
      <c r="AO637" s="94"/>
      <c r="AP637" s="94"/>
      <c r="AQ637" s="94"/>
      <c r="AR637" s="94"/>
      <c r="AS637" s="94"/>
      <c r="AT637" s="94"/>
      <c r="AU637" s="94"/>
      <c r="AV637" s="94"/>
    </row>
    <row r="638" spans="1:48" ht="12" customHeight="1" x14ac:dyDescent="0.25">
      <c r="A638" s="94"/>
      <c r="B638" s="94"/>
      <c r="C638" s="94"/>
      <c r="D638" s="94"/>
      <c r="E638" s="94"/>
      <c r="F638" s="94"/>
      <c r="G638" s="94"/>
      <c r="H638" s="94"/>
      <c r="I638" s="94"/>
      <c r="J638" s="94"/>
      <c r="K638" s="94"/>
      <c r="L638" s="94"/>
      <c r="M638" s="94"/>
      <c r="N638" s="94"/>
      <c r="O638" s="94"/>
      <c r="P638" s="94"/>
      <c r="Q638" s="94"/>
      <c r="R638" s="94"/>
      <c r="S638" s="94"/>
      <c r="T638" s="94"/>
      <c r="U638" s="94"/>
      <c r="V638" s="94"/>
      <c r="W638" s="94"/>
      <c r="X638" s="94"/>
      <c r="Y638" s="94"/>
      <c r="Z638" s="94"/>
      <c r="AA638" s="94"/>
      <c r="AB638" s="94"/>
      <c r="AC638" s="94"/>
      <c r="AD638" s="94"/>
      <c r="AE638" s="94"/>
      <c r="AF638" s="94"/>
      <c r="AG638" s="94"/>
      <c r="AH638" s="94"/>
      <c r="AI638" s="94"/>
      <c r="AJ638" s="94"/>
      <c r="AK638" s="94"/>
      <c r="AL638" s="94"/>
      <c r="AM638" s="94"/>
      <c r="AN638" s="94"/>
      <c r="AO638" s="94"/>
      <c r="AP638" s="94"/>
      <c r="AQ638" s="94"/>
      <c r="AR638" s="94"/>
      <c r="AS638" s="94"/>
      <c r="AT638" s="94"/>
      <c r="AU638" s="94"/>
      <c r="AV638" s="94"/>
    </row>
    <row r="639" spans="1:48" ht="12" customHeight="1" x14ac:dyDescent="0.25">
      <c r="A639" s="94"/>
      <c r="B639" s="94"/>
      <c r="C639" s="94"/>
      <c r="D639" s="94"/>
      <c r="E639" s="94"/>
      <c r="F639" s="94"/>
      <c r="G639" s="94"/>
      <c r="H639" s="94"/>
      <c r="I639" s="94"/>
      <c r="J639" s="94"/>
      <c r="K639" s="94"/>
      <c r="L639" s="94"/>
      <c r="M639" s="94"/>
      <c r="N639" s="94"/>
      <c r="O639" s="94"/>
      <c r="P639" s="94"/>
      <c r="Q639" s="94"/>
      <c r="R639" s="94"/>
      <c r="S639" s="94"/>
      <c r="T639" s="94"/>
      <c r="U639" s="94"/>
      <c r="V639" s="94"/>
      <c r="W639" s="94"/>
      <c r="X639" s="94"/>
      <c r="Y639" s="94"/>
      <c r="Z639" s="94"/>
      <c r="AA639" s="94"/>
      <c r="AB639" s="94"/>
      <c r="AC639" s="94"/>
      <c r="AD639" s="94"/>
      <c r="AE639" s="94"/>
      <c r="AF639" s="94"/>
      <c r="AG639" s="94"/>
      <c r="AH639" s="94"/>
      <c r="AI639" s="94"/>
      <c r="AJ639" s="94"/>
      <c r="AK639" s="94"/>
      <c r="AL639" s="94"/>
      <c r="AM639" s="94"/>
      <c r="AN639" s="94"/>
      <c r="AO639" s="94"/>
      <c r="AP639" s="94"/>
      <c r="AQ639" s="94"/>
      <c r="AR639" s="94"/>
      <c r="AS639" s="94"/>
      <c r="AT639" s="94"/>
      <c r="AU639" s="94"/>
      <c r="AV639" s="94"/>
    </row>
    <row r="640" spans="1:48" ht="12" customHeight="1" x14ac:dyDescent="0.25">
      <c r="A640" s="94"/>
      <c r="B640" s="94"/>
      <c r="C640" s="94"/>
      <c r="D640" s="94"/>
      <c r="E640" s="94"/>
      <c r="F640" s="94"/>
      <c r="G640" s="94"/>
      <c r="H640" s="94"/>
      <c r="I640" s="94"/>
      <c r="J640" s="94"/>
      <c r="K640" s="94"/>
      <c r="L640" s="94"/>
      <c r="M640" s="94"/>
      <c r="N640" s="94"/>
      <c r="O640" s="94"/>
      <c r="P640" s="94"/>
      <c r="Q640" s="94"/>
      <c r="R640" s="94"/>
      <c r="S640" s="94"/>
      <c r="T640" s="94"/>
      <c r="U640" s="94"/>
      <c r="V640" s="94"/>
      <c r="W640" s="94"/>
      <c r="X640" s="94"/>
      <c r="Y640" s="94"/>
      <c r="Z640" s="94"/>
      <c r="AA640" s="94"/>
      <c r="AB640" s="94"/>
      <c r="AC640" s="94"/>
      <c r="AD640" s="94"/>
      <c r="AE640" s="94"/>
      <c r="AF640" s="94"/>
      <c r="AG640" s="94"/>
      <c r="AH640" s="94"/>
      <c r="AI640" s="94"/>
      <c r="AJ640" s="94"/>
      <c r="AK640" s="94"/>
      <c r="AL640" s="94"/>
      <c r="AM640" s="94"/>
      <c r="AN640" s="94"/>
      <c r="AO640" s="94"/>
      <c r="AP640" s="94"/>
      <c r="AQ640" s="94"/>
      <c r="AR640" s="94"/>
      <c r="AS640" s="94"/>
      <c r="AT640" s="94"/>
      <c r="AU640" s="94"/>
      <c r="AV640" s="94"/>
    </row>
    <row r="641" spans="1:48" ht="12" customHeight="1" x14ac:dyDescent="0.25">
      <c r="A641" s="94"/>
      <c r="B641" s="94"/>
      <c r="C641" s="94"/>
      <c r="D641" s="94"/>
      <c r="E641" s="94"/>
      <c r="F641" s="94"/>
      <c r="G641" s="94"/>
      <c r="H641" s="94"/>
      <c r="I641" s="94"/>
      <c r="J641" s="94"/>
      <c r="K641" s="94"/>
      <c r="L641" s="94"/>
      <c r="M641" s="94"/>
      <c r="N641" s="94"/>
      <c r="O641" s="94"/>
      <c r="P641" s="94"/>
      <c r="Q641" s="94"/>
      <c r="R641" s="94"/>
      <c r="S641" s="94"/>
      <c r="T641" s="94"/>
      <c r="U641" s="94"/>
      <c r="V641" s="94"/>
      <c r="W641" s="94"/>
      <c r="X641" s="94"/>
      <c r="Y641" s="94"/>
      <c r="Z641" s="94"/>
      <c r="AA641" s="94"/>
      <c r="AB641" s="94"/>
      <c r="AC641" s="94"/>
      <c r="AD641" s="94"/>
      <c r="AE641" s="94"/>
      <c r="AF641" s="94"/>
      <c r="AG641" s="94"/>
      <c r="AH641" s="94"/>
      <c r="AI641" s="94"/>
      <c r="AJ641" s="94"/>
      <c r="AK641" s="94"/>
      <c r="AL641" s="94"/>
      <c r="AM641" s="94"/>
      <c r="AN641" s="94"/>
      <c r="AO641" s="94"/>
      <c r="AP641" s="94"/>
      <c r="AQ641" s="94"/>
      <c r="AR641" s="94"/>
      <c r="AS641" s="94"/>
      <c r="AT641" s="94"/>
      <c r="AU641" s="94"/>
      <c r="AV641" s="94"/>
    </row>
    <row r="642" spans="1:48" ht="12" customHeight="1" x14ac:dyDescent="0.25">
      <c r="A642" s="94"/>
      <c r="B642" s="94"/>
      <c r="C642" s="94"/>
      <c r="D642" s="94"/>
      <c r="E642" s="94"/>
      <c r="F642" s="94"/>
      <c r="G642" s="94"/>
      <c r="H642" s="94"/>
      <c r="I642" s="94"/>
      <c r="J642" s="94"/>
      <c r="K642" s="94"/>
      <c r="L642" s="94"/>
      <c r="M642" s="94"/>
      <c r="N642" s="94"/>
      <c r="O642" s="94"/>
      <c r="P642" s="94"/>
      <c r="Q642" s="94"/>
      <c r="R642" s="94"/>
      <c r="S642" s="94"/>
      <c r="T642" s="94"/>
      <c r="U642" s="94"/>
      <c r="V642" s="94"/>
      <c r="W642" s="94"/>
      <c r="X642" s="94"/>
      <c r="Y642" s="94"/>
      <c r="Z642" s="94"/>
      <c r="AA642" s="94"/>
      <c r="AB642" s="94"/>
      <c r="AC642" s="94"/>
      <c r="AD642" s="94"/>
      <c r="AE642" s="94"/>
      <c r="AF642" s="94"/>
      <c r="AG642" s="94"/>
      <c r="AH642" s="94"/>
      <c r="AI642" s="94"/>
      <c r="AJ642" s="94"/>
      <c r="AK642" s="94"/>
      <c r="AL642" s="94"/>
      <c r="AM642" s="94"/>
      <c r="AN642" s="94"/>
      <c r="AO642" s="94"/>
      <c r="AP642" s="94"/>
      <c r="AQ642" s="94"/>
      <c r="AR642" s="94"/>
      <c r="AS642" s="94"/>
      <c r="AT642" s="94"/>
      <c r="AU642" s="94"/>
      <c r="AV642" s="94"/>
    </row>
    <row r="643" spans="1:48" ht="12" customHeight="1" x14ac:dyDescent="0.25">
      <c r="A643" s="94"/>
      <c r="B643" s="94"/>
      <c r="C643" s="94"/>
      <c r="D643" s="94"/>
      <c r="E643" s="94"/>
      <c r="F643" s="94"/>
      <c r="G643" s="94"/>
      <c r="H643" s="94"/>
      <c r="I643" s="94"/>
      <c r="J643" s="94"/>
      <c r="K643" s="94"/>
      <c r="L643" s="94"/>
      <c r="M643" s="94"/>
      <c r="N643" s="94"/>
      <c r="O643" s="94"/>
      <c r="P643" s="94"/>
      <c r="Q643" s="94"/>
      <c r="R643" s="94"/>
      <c r="S643" s="94"/>
      <c r="T643" s="94"/>
      <c r="U643" s="94"/>
      <c r="V643" s="94"/>
      <c r="W643" s="94"/>
      <c r="X643" s="94"/>
      <c r="Y643" s="94"/>
      <c r="Z643" s="94"/>
      <c r="AA643" s="94"/>
      <c r="AB643" s="94"/>
      <c r="AC643" s="94"/>
      <c r="AD643" s="94"/>
      <c r="AE643" s="94"/>
      <c r="AF643" s="94"/>
      <c r="AG643" s="94"/>
      <c r="AH643" s="94"/>
      <c r="AI643" s="94"/>
      <c r="AJ643" s="94"/>
      <c r="AK643" s="94"/>
      <c r="AL643" s="94"/>
      <c r="AM643" s="94"/>
      <c r="AN643" s="94"/>
      <c r="AO643" s="94"/>
      <c r="AP643" s="94"/>
      <c r="AQ643" s="94"/>
      <c r="AR643" s="94"/>
      <c r="AS643" s="94"/>
      <c r="AT643" s="94"/>
      <c r="AU643" s="94"/>
      <c r="AV643" s="94"/>
    </row>
    <row r="644" spans="1:48" ht="12" customHeight="1" x14ac:dyDescent="0.25">
      <c r="A644" s="94"/>
      <c r="B644" s="94"/>
      <c r="C644" s="94"/>
      <c r="D644" s="94"/>
      <c r="E644" s="94"/>
      <c r="F644" s="94"/>
      <c r="G644" s="94"/>
      <c r="H644" s="94"/>
      <c r="I644" s="94"/>
      <c r="J644" s="94"/>
      <c r="K644" s="94"/>
      <c r="L644" s="94"/>
      <c r="M644" s="94"/>
      <c r="N644" s="94"/>
      <c r="O644" s="94"/>
      <c r="P644" s="94"/>
      <c r="Q644" s="94"/>
      <c r="R644" s="94"/>
      <c r="S644" s="94"/>
      <c r="T644" s="94"/>
      <c r="U644" s="94"/>
      <c r="V644" s="94"/>
      <c r="W644" s="94"/>
      <c r="X644" s="94"/>
      <c r="Y644" s="94"/>
      <c r="Z644" s="94"/>
      <c r="AA644" s="94"/>
      <c r="AB644" s="94"/>
      <c r="AC644" s="94"/>
      <c r="AD644" s="94"/>
      <c r="AE644" s="94"/>
      <c r="AF644" s="94"/>
      <c r="AG644" s="94"/>
      <c r="AH644" s="94"/>
      <c r="AI644" s="94"/>
      <c r="AJ644" s="94"/>
      <c r="AK644" s="94"/>
      <c r="AL644" s="94"/>
      <c r="AM644" s="94"/>
      <c r="AN644" s="94"/>
      <c r="AO644" s="94"/>
      <c r="AP644" s="94"/>
      <c r="AQ644" s="94"/>
      <c r="AR644" s="94"/>
      <c r="AS644" s="94"/>
      <c r="AT644" s="94"/>
      <c r="AU644" s="94"/>
      <c r="AV644" s="94"/>
    </row>
    <row r="645" spans="1:48" ht="12" customHeight="1" x14ac:dyDescent="0.25">
      <c r="A645" s="94"/>
      <c r="B645" s="94"/>
      <c r="C645" s="94"/>
      <c r="D645" s="94"/>
      <c r="E645" s="94"/>
      <c r="F645" s="94"/>
      <c r="G645" s="94"/>
      <c r="H645" s="94"/>
      <c r="I645" s="94"/>
      <c r="J645" s="94"/>
      <c r="K645" s="94"/>
      <c r="L645" s="94"/>
      <c r="M645" s="94"/>
      <c r="N645" s="94"/>
      <c r="O645" s="94"/>
      <c r="P645" s="94"/>
      <c r="Q645" s="94"/>
      <c r="R645" s="94"/>
      <c r="S645" s="94"/>
      <c r="T645" s="94"/>
      <c r="U645" s="94"/>
      <c r="V645" s="94"/>
      <c r="W645" s="94"/>
      <c r="X645" s="94"/>
      <c r="Y645" s="94"/>
      <c r="Z645" s="94"/>
      <c r="AA645" s="94"/>
      <c r="AB645" s="94"/>
      <c r="AC645" s="94"/>
      <c r="AD645" s="94"/>
      <c r="AE645" s="94"/>
      <c r="AF645" s="94"/>
      <c r="AG645" s="94"/>
      <c r="AH645" s="94"/>
      <c r="AI645" s="94"/>
      <c r="AJ645" s="94"/>
      <c r="AK645" s="94"/>
      <c r="AL645" s="94"/>
      <c r="AM645" s="94"/>
      <c r="AN645" s="94"/>
      <c r="AO645" s="94"/>
      <c r="AP645" s="94"/>
      <c r="AQ645" s="94"/>
      <c r="AR645" s="94"/>
      <c r="AS645" s="94"/>
      <c r="AT645" s="94"/>
      <c r="AU645" s="94"/>
      <c r="AV645" s="94"/>
    </row>
    <row r="646" spans="1:48" ht="12" customHeight="1" x14ac:dyDescent="0.25">
      <c r="A646" s="94"/>
      <c r="B646" s="94"/>
      <c r="C646" s="94"/>
      <c r="D646" s="94"/>
      <c r="E646" s="94"/>
      <c r="F646" s="94"/>
      <c r="G646" s="94"/>
      <c r="H646" s="94"/>
      <c r="I646" s="94"/>
      <c r="J646" s="94"/>
      <c r="K646" s="94"/>
      <c r="L646" s="94"/>
      <c r="M646" s="94"/>
      <c r="N646" s="94"/>
      <c r="O646" s="94"/>
      <c r="P646" s="94"/>
      <c r="Q646" s="94"/>
      <c r="R646" s="94"/>
      <c r="S646" s="94"/>
      <c r="T646" s="94"/>
      <c r="U646" s="94"/>
      <c r="V646" s="94"/>
      <c r="W646" s="94"/>
      <c r="X646" s="94"/>
      <c r="Y646" s="94"/>
      <c r="Z646" s="94"/>
      <c r="AA646" s="94"/>
      <c r="AB646" s="94"/>
      <c r="AC646" s="94"/>
      <c r="AD646" s="94"/>
      <c r="AE646" s="94"/>
      <c r="AF646" s="94"/>
      <c r="AG646" s="94"/>
      <c r="AH646" s="94"/>
      <c r="AI646" s="94"/>
      <c r="AJ646" s="94"/>
      <c r="AK646" s="94"/>
      <c r="AL646" s="94"/>
      <c r="AM646" s="94"/>
      <c r="AN646" s="94"/>
      <c r="AO646" s="94"/>
      <c r="AP646" s="94"/>
      <c r="AQ646" s="94"/>
      <c r="AR646" s="94"/>
      <c r="AS646" s="94"/>
      <c r="AT646" s="94"/>
      <c r="AU646" s="94"/>
      <c r="AV646" s="94"/>
    </row>
    <row r="647" spans="1:48" ht="12" customHeight="1" x14ac:dyDescent="0.25">
      <c r="A647" s="94"/>
      <c r="B647" s="94"/>
      <c r="C647" s="94"/>
      <c r="D647" s="94"/>
      <c r="E647" s="94"/>
      <c r="F647" s="94"/>
      <c r="G647" s="94"/>
      <c r="H647" s="94"/>
      <c r="I647" s="94"/>
      <c r="J647" s="94"/>
      <c r="K647" s="94"/>
      <c r="L647" s="94"/>
      <c r="M647" s="94"/>
      <c r="N647" s="94"/>
      <c r="O647" s="94"/>
      <c r="P647" s="94"/>
      <c r="Q647" s="94"/>
      <c r="R647" s="94"/>
      <c r="S647" s="94"/>
      <c r="T647" s="94"/>
      <c r="U647" s="94"/>
      <c r="V647" s="94"/>
      <c r="W647" s="94"/>
      <c r="X647" s="94"/>
      <c r="Y647" s="94"/>
      <c r="Z647" s="94"/>
      <c r="AA647" s="94"/>
      <c r="AB647" s="94"/>
      <c r="AC647" s="94"/>
      <c r="AD647" s="94"/>
      <c r="AE647" s="94"/>
      <c r="AF647" s="94"/>
      <c r="AG647" s="94"/>
      <c r="AH647" s="94"/>
      <c r="AI647" s="94"/>
      <c r="AJ647" s="94"/>
      <c r="AK647" s="94"/>
      <c r="AL647" s="94"/>
      <c r="AM647" s="94"/>
      <c r="AN647" s="94"/>
      <c r="AO647" s="94"/>
      <c r="AP647" s="94"/>
      <c r="AQ647" s="94"/>
      <c r="AR647" s="94"/>
      <c r="AS647" s="94"/>
      <c r="AT647" s="94"/>
      <c r="AU647" s="94"/>
      <c r="AV647" s="94"/>
    </row>
    <row r="648" spans="1:48" ht="12" customHeight="1" x14ac:dyDescent="0.25">
      <c r="A648" s="94"/>
      <c r="B648" s="94"/>
      <c r="C648" s="94"/>
      <c r="D648" s="94"/>
      <c r="E648" s="94"/>
      <c r="F648" s="94"/>
      <c r="G648" s="94"/>
      <c r="H648" s="94"/>
      <c r="I648" s="94"/>
      <c r="J648" s="94"/>
      <c r="K648" s="94"/>
      <c r="L648" s="94"/>
      <c r="M648" s="94"/>
      <c r="N648" s="94"/>
      <c r="O648" s="94"/>
      <c r="P648" s="94"/>
      <c r="Q648" s="94"/>
      <c r="R648" s="94"/>
      <c r="S648" s="94"/>
      <c r="T648" s="94"/>
      <c r="U648" s="94"/>
      <c r="V648" s="94"/>
      <c r="W648" s="94"/>
      <c r="X648" s="94"/>
      <c r="Y648" s="94"/>
      <c r="Z648" s="94"/>
      <c r="AA648" s="94"/>
      <c r="AB648" s="94"/>
      <c r="AC648" s="94"/>
      <c r="AD648" s="94"/>
      <c r="AE648" s="94"/>
      <c r="AF648" s="94"/>
      <c r="AG648" s="94"/>
      <c r="AH648" s="94"/>
      <c r="AI648" s="94"/>
      <c r="AJ648" s="94"/>
      <c r="AK648" s="94"/>
      <c r="AL648" s="94"/>
      <c r="AM648" s="94"/>
      <c r="AN648" s="94"/>
      <c r="AO648" s="94"/>
      <c r="AP648" s="94"/>
      <c r="AQ648" s="94"/>
      <c r="AR648" s="94"/>
      <c r="AS648" s="94"/>
      <c r="AT648" s="94"/>
      <c r="AU648" s="94"/>
      <c r="AV648" s="94"/>
    </row>
    <row r="649" spans="1:48" ht="12" customHeight="1" x14ac:dyDescent="0.25">
      <c r="A649" s="94"/>
      <c r="B649" s="94"/>
      <c r="C649" s="94"/>
      <c r="D649" s="94"/>
      <c r="E649" s="94"/>
      <c r="F649" s="94"/>
      <c r="G649" s="94"/>
      <c r="H649" s="94"/>
      <c r="I649" s="94"/>
      <c r="J649" s="94"/>
      <c r="K649" s="94"/>
      <c r="L649" s="94"/>
      <c r="M649" s="94"/>
      <c r="N649" s="94"/>
      <c r="O649" s="94"/>
      <c r="P649" s="94"/>
      <c r="Q649" s="94"/>
      <c r="R649" s="94"/>
      <c r="S649" s="94"/>
      <c r="T649" s="94"/>
      <c r="U649" s="94"/>
      <c r="V649" s="94"/>
      <c r="W649" s="94"/>
      <c r="X649" s="94"/>
      <c r="Y649" s="94"/>
      <c r="Z649" s="94"/>
      <c r="AA649" s="94"/>
      <c r="AB649" s="94"/>
      <c r="AC649" s="94"/>
      <c r="AD649" s="94"/>
      <c r="AE649" s="94"/>
      <c r="AF649" s="94"/>
      <c r="AG649" s="94"/>
      <c r="AH649" s="94"/>
      <c r="AI649" s="94"/>
      <c r="AJ649" s="94"/>
      <c r="AK649" s="94"/>
      <c r="AL649" s="94"/>
      <c r="AM649" s="94"/>
      <c r="AN649" s="94"/>
      <c r="AO649" s="94"/>
      <c r="AP649" s="94"/>
      <c r="AQ649" s="94"/>
      <c r="AR649" s="94"/>
      <c r="AS649" s="94"/>
      <c r="AT649" s="94"/>
      <c r="AU649" s="94"/>
      <c r="AV649" s="94"/>
    </row>
    <row r="650" spans="1:48" ht="12" customHeight="1" x14ac:dyDescent="0.25">
      <c r="A650" s="94"/>
      <c r="B650" s="94"/>
      <c r="C650" s="94"/>
      <c r="D650" s="94"/>
      <c r="E650" s="94"/>
      <c r="F650" s="94"/>
      <c r="G650" s="94"/>
      <c r="H650" s="94"/>
      <c r="I650" s="94"/>
      <c r="J650" s="94"/>
      <c r="K650" s="94"/>
      <c r="L650" s="94"/>
      <c r="M650" s="94"/>
      <c r="N650" s="94"/>
      <c r="O650" s="94"/>
      <c r="P650" s="94"/>
      <c r="Q650" s="94"/>
      <c r="R650" s="94"/>
      <c r="S650" s="94"/>
      <c r="T650" s="94"/>
      <c r="U650" s="94"/>
      <c r="V650" s="94"/>
      <c r="W650" s="94"/>
      <c r="X650" s="94"/>
      <c r="Y650" s="94"/>
      <c r="Z650" s="94"/>
      <c r="AA650" s="94"/>
      <c r="AB650" s="94"/>
      <c r="AC650" s="94"/>
      <c r="AD650" s="94"/>
      <c r="AE650" s="94"/>
      <c r="AF650" s="94"/>
      <c r="AG650" s="94"/>
      <c r="AH650" s="94"/>
      <c r="AI650" s="94"/>
      <c r="AJ650" s="94"/>
      <c r="AK650" s="94"/>
      <c r="AL650" s="94"/>
      <c r="AM650" s="94"/>
      <c r="AN650" s="94"/>
      <c r="AO650" s="94"/>
      <c r="AP650" s="94"/>
      <c r="AQ650" s="94"/>
      <c r="AR650" s="94"/>
      <c r="AS650" s="94"/>
      <c r="AT650" s="94"/>
      <c r="AU650" s="94"/>
      <c r="AV650" s="94"/>
    </row>
    <row r="651" spans="1:48" ht="12" customHeight="1" x14ac:dyDescent="0.25">
      <c r="A651" s="94"/>
      <c r="B651" s="94"/>
      <c r="C651" s="94"/>
      <c r="D651" s="94"/>
      <c r="E651" s="94"/>
      <c r="F651" s="94"/>
      <c r="G651" s="94"/>
      <c r="H651" s="94"/>
      <c r="I651" s="94"/>
      <c r="J651" s="94"/>
      <c r="K651" s="94"/>
      <c r="L651" s="94"/>
      <c r="M651" s="94"/>
      <c r="N651" s="94"/>
      <c r="O651" s="94"/>
      <c r="P651" s="94"/>
      <c r="Q651" s="94"/>
      <c r="R651" s="94"/>
      <c r="S651" s="94"/>
      <c r="T651" s="94"/>
      <c r="U651" s="94"/>
      <c r="V651" s="94"/>
      <c r="W651" s="94"/>
      <c r="X651" s="94"/>
      <c r="Y651" s="94"/>
      <c r="Z651" s="94"/>
      <c r="AA651" s="94"/>
      <c r="AB651" s="94"/>
      <c r="AC651" s="94"/>
      <c r="AD651" s="94"/>
      <c r="AE651" s="94"/>
      <c r="AF651" s="94"/>
      <c r="AG651" s="94"/>
      <c r="AH651" s="94"/>
      <c r="AI651" s="94"/>
      <c r="AJ651" s="94"/>
      <c r="AK651" s="94"/>
      <c r="AL651" s="94"/>
      <c r="AM651" s="94"/>
      <c r="AN651" s="94"/>
      <c r="AO651" s="94"/>
      <c r="AP651" s="94"/>
      <c r="AQ651" s="94"/>
      <c r="AR651" s="94"/>
      <c r="AS651" s="94"/>
      <c r="AT651" s="94"/>
      <c r="AU651" s="94"/>
      <c r="AV651" s="94"/>
    </row>
    <row r="652" spans="1:48" ht="12" customHeight="1" x14ac:dyDescent="0.25">
      <c r="A652" s="94"/>
      <c r="B652" s="94"/>
      <c r="C652" s="94"/>
      <c r="D652" s="94"/>
      <c r="E652" s="94"/>
      <c r="F652" s="94"/>
      <c r="G652" s="94"/>
      <c r="H652" s="94"/>
      <c r="I652" s="94"/>
      <c r="J652" s="94"/>
      <c r="K652" s="94"/>
      <c r="L652" s="94"/>
      <c r="M652" s="94"/>
      <c r="N652" s="94"/>
      <c r="O652" s="94"/>
      <c r="P652" s="94"/>
      <c r="Q652" s="94"/>
      <c r="R652" s="94"/>
      <c r="S652" s="94"/>
      <c r="T652" s="94"/>
      <c r="U652" s="94"/>
      <c r="V652" s="94"/>
      <c r="W652" s="94"/>
      <c r="X652" s="94"/>
      <c r="Y652" s="94"/>
      <c r="Z652" s="94"/>
      <c r="AA652" s="94"/>
      <c r="AB652" s="94"/>
      <c r="AC652" s="94"/>
      <c r="AD652" s="94"/>
      <c r="AE652" s="94"/>
      <c r="AF652" s="94"/>
      <c r="AG652" s="94"/>
      <c r="AH652" s="94"/>
      <c r="AI652" s="94"/>
      <c r="AJ652" s="94"/>
      <c r="AK652" s="94"/>
      <c r="AL652" s="94"/>
      <c r="AM652" s="94"/>
      <c r="AN652" s="94"/>
      <c r="AO652" s="94"/>
      <c r="AP652" s="94"/>
      <c r="AQ652" s="94"/>
      <c r="AR652" s="94"/>
      <c r="AS652" s="94"/>
      <c r="AT652" s="94"/>
      <c r="AU652" s="94"/>
      <c r="AV652" s="94"/>
    </row>
    <row r="653" spans="1:48" ht="12" customHeight="1" x14ac:dyDescent="0.25">
      <c r="A653" s="94"/>
      <c r="B653" s="94"/>
      <c r="C653" s="94"/>
      <c r="D653" s="94"/>
      <c r="E653" s="94"/>
      <c r="F653" s="94"/>
      <c r="G653" s="94"/>
      <c r="H653" s="94"/>
      <c r="I653" s="94"/>
      <c r="J653" s="94"/>
      <c r="K653" s="94"/>
      <c r="L653" s="94"/>
      <c r="M653" s="94"/>
      <c r="N653" s="94"/>
      <c r="O653" s="94"/>
      <c r="P653" s="94"/>
      <c r="Q653" s="94"/>
      <c r="R653" s="94"/>
      <c r="S653" s="94"/>
      <c r="T653" s="94"/>
      <c r="U653" s="94"/>
      <c r="V653" s="94"/>
      <c r="W653" s="94"/>
      <c r="X653" s="94"/>
      <c r="Y653" s="94"/>
      <c r="Z653" s="94"/>
      <c r="AA653" s="94"/>
      <c r="AB653" s="94"/>
      <c r="AC653" s="94"/>
      <c r="AD653" s="94"/>
      <c r="AE653" s="94"/>
      <c r="AF653" s="94"/>
      <c r="AG653" s="94"/>
      <c r="AH653" s="94"/>
      <c r="AI653" s="94"/>
      <c r="AJ653" s="94"/>
      <c r="AK653" s="94"/>
      <c r="AL653" s="94"/>
      <c r="AM653" s="94"/>
      <c r="AN653" s="94"/>
      <c r="AO653" s="94"/>
      <c r="AP653" s="94"/>
      <c r="AQ653" s="94"/>
      <c r="AR653" s="94"/>
      <c r="AS653" s="94"/>
      <c r="AT653" s="94"/>
      <c r="AU653" s="94"/>
      <c r="AV653" s="94"/>
    </row>
    <row r="654" spans="1:48" ht="12" customHeight="1" x14ac:dyDescent="0.25">
      <c r="A654" s="94"/>
      <c r="B654" s="94"/>
      <c r="C654" s="94"/>
      <c r="D654" s="94"/>
      <c r="E654" s="94"/>
      <c r="F654" s="94"/>
      <c r="G654" s="94"/>
      <c r="H654" s="94"/>
      <c r="I654" s="94"/>
      <c r="J654" s="94"/>
      <c r="K654" s="94"/>
      <c r="L654" s="94"/>
      <c r="M654" s="94"/>
      <c r="N654" s="94"/>
      <c r="O654" s="94"/>
      <c r="P654" s="94"/>
      <c r="Q654" s="94"/>
      <c r="R654" s="94"/>
      <c r="S654" s="94"/>
      <c r="T654" s="94"/>
      <c r="U654" s="94"/>
      <c r="V654" s="94"/>
      <c r="W654" s="94"/>
      <c r="X654" s="94"/>
      <c r="Y654" s="94"/>
      <c r="Z654" s="94"/>
      <c r="AA654" s="94"/>
      <c r="AB654" s="94"/>
      <c r="AC654" s="94"/>
      <c r="AD654" s="94"/>
      <c r="AE654" s="94"/>
      <c r="AF654" s="94"/>
      <c r="AG654" s="94"/>
      <c r="AH654" s="94"/>
      <c r="AI654" s="94"/>
      <c r="AJ654" s="94"/>
      <c r="AK654" s="94"/>
      <c r="AL654" s="94"/>
      <c r="AM654" s="94"/>
      <c r="AN654" s="94"/>
      <c r="AO654" s="94"/>
      <c r="AP654" s="94"/>
      <c r="AQ654" s="94"/>
      <c r="AR654" s="94"/>
      <c r="AS654" s="94"/>
      <c r="AT654" s="94"/>
      <c r="AU654" s="94"/>
      <c r="AV654" s="94"/>
    </row>
    <row r="655" spans="1:48" ht="12" customHeight="1" x14ac:dyDescent="0.25">
      <c r="A655" s="94"/>
      <c r="B655" s="94"/>
      <c r="C655" s="94"/>
      <c r="D655" s="94"/>
      <c r="E655" s="94"/>
      <c r="F655" s="94"/>
      <c r="G655" s="94"/>
      <c r="H655" s="94"/>
      <c r="I655" s="94"/>
      <c r="J655" s="94"/>
      <c r="K655" s="94"/>
      <c r="L655" s="94"/>
      <c r="M655" s="94"/>
      <c r="N655" s="94"/>
      <c r="O655" s="94"/>
      <c r="P655" s="94"/>
      <c r="Q655" s="94"/>
      <c r="R655" s="94"/>
      <c r="S655" s="94"/>
      <c r="T655" s="94"/>
      <c r="U655" s="94"/>
      <c r="V655" s="94"/>
      <c r="W655" s="94"/>
      <c r="X655" s="94"/>
      <c r="Y655" s="94"/>
      <c r="Z655" s="94"/>
      <c r="AA655" s="94"/>
      <c r="AB655" s="94"/>
      <c r="AC655" s="94"/>
      <c r="AD655" s="94"/>
      <c r="AE655" s="94"/>
      <c r="AF655" s="94"/>
      <c r="AG655" s="94"/>
      <c r="AH655" s="94"/>
      <c r="AI655" s="94"/>
      <c r="AJ655" s="94"/>
      <c r="AK655" s="94"/>
      <c r="AL655" s="94"/>
      <c r="AM655" s="94"/>
      <c r="AN655" s="94"/>
      <c r="AO655" s="94"/>
      <c r="AP655" s="94"/>
      <c r="AQ655" s="94"/>
      <c r="AR655" s="94"/>
      <c r="AS655" s="94"/>
      <c r="AT655" s="94"/>
      <c r="AU655" s="94"/>
      <c r="AV655" s="94"/>
    </row>
    <row r="656" spans="1:48" ht="12" customHeight="1" x14ac:dyDescent="0.25">
      <c r="A656" s="94"/>
      <c r="B656" s="94"/>
      <c r="C656" s="94"/>
      <c r="D656" s="94"/>
      <c r="E656" s="94"/>
      <c r="F656" s="94"/>
      <c r="G656" s="94"/>
      <c r="H656" s="94"/>
      <c r="I656" s="94"/>
      <c r="J656" s="94"/>
      <c r="K656" s="94"/>
      <c r="L656" s="94"/>
      <c r="M656" s="94"/>
      <c r="N656" s="94"/>
      <c r="O656" s="94"/>
      <c r="P656" s="94"/>
      <c r="Q656" s="94"/>
      <c r="R656" s="94"/>
      <c r="S656" s="94"/>
      <c r="T656" s="94"/>
      <c r="U656" s="94"/>
      <c r="V656" s="94"/>
      <c r="W656" s="94"/>
      <c r="X656" s="94"/>
      <c r="Y656" s="94"/>
      <c r="Z656" s="94"/>
      <c r="AA656" s="94"/>
      <c r="AB656" s="94"/>
      <c r="AC656" s="94"/>
      <c r="AD656" s="94"/>
      <c r="AE656" s="94"/>
      <c r="AF656" s="94"/>
      <c r="AG656" s="94"/>
      <c r="AH656" s="94"/>
      <c r="AI656" s="94"/>
      <c r="AJ656" s="94"/>
      <c r="AK656" s="94"/>
      <c r="AL656" s="94"/>
      <c r="AM656" s="94"/>
      <c r="AN656" s="94"/>
      <c r="AO656" s="94"/>
      <c r="AP656" s="94"/>
      <c r="AQ656" s="94"/>
      <c r="AR656" s="94"/>
      <c r="AS656" s="94"/>
      <c r="AT656" s="94"/>
      <c r="AU656" s="94"/>
      <c r="AV656" s="94"/>
    </row>
    <row r="657" spans="1:48" ht="12" customHeight="1" x14ac:dyDescent="0.25">
      <c r="A657" s="94"/>
      <c r="B657" s="94"/>
      <c r="C657" s="94"/>
      <c r="D657" s="94"/>
      <c r="E657" s="94"/>
      <c r="F657" s="94"/>
      <c r="G657" s="94"/>
      <c r="H657" s="94"/>
      <c r="I657" s="94"/>
      <c r="J657" s="94"/>
      <c r="K657" s="94"/>
      <c r="L657" s="94"/>
      <c r="M657" s="94"/>
      <c r="N657" s="94"/>
      <c r="O657" s="94"/>
      <c r="P657" s="94"/>
      <c r="Q657" s="94"/>
      <c r="R657" s="94"/>
      <c r="S657" s="94"/>
      <c r="T657" s="94"/>
      <c r="U657" s="94"/>
      <c r="V657" s="94"/>
      <c r="W657" s="94"/>
      <c r="X657" s="94"/>
      <c r="Y657" s="94"/>
      <c r="Z657" s="94"/>
      <c r="AA657" s="94"/>
      <c r="AB657" s="94"/>
      <c r="AC657" s="94"/>
      <c r="AD657" s="94"/>
      <c r="AE657" s="94"/>
      <c r="AF657" s="94"/>
      <c r="AG657" s="94"/>
      <c r="AH657" s="94"/>
      <c r="AI657" s="94"/>
      <c r="AJ657" s="94"/>
      <c r="AK657" s="94"/>
      <c r="AL657" s="94"/>
      <c r="AM657" s="94"/>
      <c r="AN657" s="94"/>
      <c r="AO657" s="94"/>
      <c r="AP657" s="94"/>
      <c r="AQ657" s="94"/>
      <c r="AR657" s="94"/>
      <c r="AS657" s="94"/>
      <c r="AT657" s="94"/>
      <c r="AU657" s="94"/>
      <c r="AV657" s="94"/>
    </row>
    <row r="658" spans="1:48" ht="12" customHeight="1" x14ac:dyDescent="0.25">
      <c r="A658" s="94"/>
      <c r="B658" s="94"/>
      <c r="C658" s="94"/>
      <c r="D658" s="94"/>
      <c r="E658" s="94"/>
      <c r="F658" s="94"/>
      <c r="G658" s="94"/>
      <c r="H658" s="94"/>
      <c r="I658" s="94"/>
      <c r="J658" s="94"/>
      <c r="K658" s="94"/>
      <c r="L658" s="94"/>
      <c r="M658" s="94"/>
      <c r="N658" s="94"/>
      <c r="O658" s="94"/>
      <c r="P658" s="94"/>
      <c r="Q658" s="94"/>
      <c r="R658" s="94"/>
      <c r="S658" s="94"/>
      <c r="T658" s="94"/>
      <c r="U658" s="94"/>
      <c r="V658" s="94"/>
      <c r="W658" s="94"/>
      <c r="X658" s="94"/>
      <c r="Y658" s="94"/>
      <c r="Z658" s="94"/>
      <c r="AA658" s="94"/>
      <c r="AB658" s="94"/>
      <c r="AC658" s="94"/>
      <c r="AD658" s="94"/>
      <c r="AE658" s="94"/>
      <c r="AF658" s="94"/>
      <c r="AG658" s="94"/>
      <c r="AH658" s="94"/>
      <c r="AI658" s="94"/>
      <c r="AJ658" s="94"/>
      <c r="AK658" s="94"/>
      <c r="AL658" s="94"/>
      <c r="AM658" s="94"/>
      <c r="AN658" s="94"/>
      <c r="AO658" s="94"/>
      <c r="AP658" s="94"/>
      <c r="AQ658" s="94"/>
      <c r="AR658" s="94"/>
      <c r="AS658" s="94"/>
      <c r="AT658" s="94"/>
      <c r="AU658" s="94"/>
      <c r="AV658" s="94"/>
    </row>
    <row r="659" spans="1:48" ht="12" customHeight="1" x14ac:dyDescent="0.25">
      <c r="A659" s="94"/>
      <c r="B659" s="94"/>
      <c r="C659" s="94"/>
      <c r="D659" s="94"/>
      <c r="E659" s="94"/>
      <c r="F659" s="94"/>
      <c r="G659" s="94"/>
      <c r="H659" s="94"/>
      <c r="I659" s="94"/>
      <c r="J659" s="94"/>
      <c r="K659" s="94"/>
      <c r="L659" s="94"/>
      <c r="M659" s="94"/>
      <c r="N659" s="94"/>
      <c r="O659" s="94"/>
      <c r="P659" s="94"/>
      <c r="Q659" s="94"/>
      <c r="R659" s="94"/>
      <c r="S659" s="94"/>
      <c r="T659" s="94"/>
      <c r="U659" s="94"/>
      <c r="V659" s="94"/>
      <c r="W659" s="94"/>
      <c r="X659" s="94"/>
      <c r="Y659" s="94"/>
      <c r="Z659" s="94"/>
      <c r="AA659" s="94"/>
      <c r="AB659" s="94"/>
      <c r="AC659" s="94"/>
      <c r="AD659" s="94"/>
      <c r="AE659" s="94"/>
      <c r="AF659" s="94"/>
      <c r="AG659" s="94"/>
      <c r="AH659" s="94"/>
      <c r="AI659" s="94"/>
      <c r="AJ659" s="94"/>
      <c r="AK659" s="94"/>
      <c r="AL659" s="94"/>
      <c r="AM659" s="94"/>
      <c r="AN659" s="94"/>
      <c r="AO659" s="94"/>
      <c r="AP659" s="94"/>
      <c r="AQ659" s="94"/>
      <c r="AR659" s="94"/>
      <c r="AS659" s="94"/>
      <c r="AT659" s="94"/>
      <c r="AU659" s="94"/>
      <c r="AV659" s="94"/>
    </row>
    <row r="660" spans="1:48" ht="12" customHeight="1" x14ac:dyDescent="0.25">
      <c r="A660" s="94"/>
      <c r="B660" s="94"/>
      <c r="C660" s="94"/>
      <c r="D660" s="94"/>
      <c r="E660" s="94"/>
      <c r="F660" s="94"/>
      <c r="G660" s="94"/>
      <c r="H660" s="94"/>
      <c r="I660" s="94"/>
      <c r="J660" s="94"/>
      <c r="K660" s="94"/>
      <c r="L660" s="94"/>
      <c r="M660" s="94"/>
      <c r="N660" s="94"/>
      <c r="O660" s="94"/>
      <c r="P660" s="94"/>
      <c r="Q660" s="94"/>
      <c r="R660" s="94"/>
      <c r="S660" s="94"/>
      <c r="T660" s="94"/>
      <c r="U660" s="94"/>
      <c r="V660" s="94"/>
      <c r="W660" s="94"/>
      <c r="X660" s="94"/>
      <c r="Y660" s="94"/>
      <c r="Z660" s="94"/>
      <c r="AA660" s="94"/>
      <c r="AB660" s="94"/>
      <c r="AC660" s="94"/>
      <c r="AD660" s="94"/>
      <c r="AE660" s="94"/>
      <c r="AF660" s="94"/>
      <c r="AG660" s="94"/>
      <c r="AH660" s="94"/>
      <c r="AI660" s="94"/>
      <c r="AJ660" s="94"/>
      <c r="AK660" s="94"/>
      <c r="AL660" s="94"/>
      <c r="AM660" s="94"/>
      <c r="AN660" s="94"/>
      <c r="AO660" s="94"/>
      <c r="AP660" s="94"/>
      <c r="AQ660" s="94"/>
      <c r="AR660" s="94"/>
      <c r="AS660" s="94"/>
      <c r="AT660" s="94"/>
      <c r="AU660" s="94"/>
      <c r="AV660" s="94"/>
    </row>
    <row r="661" spans="1:48" ht="12" customHeight="1" x14ac:dyDescent="0.25">
      <c r="A661" s="94"/>
      <c r="B661" s="94"/>
      <c r="C661" s="94"/>
      <c r="D661" s="94"/>
      <c r="E661" s="94"/>
      <c r="F661" s="94"/>
      <c r="G661" s="94"/>
      <c r="H661" s="94"/>
      <c r="I661" s="94"/>
      <c r="J661" s="94"/>
      <c r="K661" s="94"/>
      <c r="L661" s="94"/>
      <c r="M661" s="94"/>
      <c r="N661" s="94"/>
      <c r="O661" s="94"/>
      <c r="P661" s="94"/>
      <c r="Q661" s="94"/>
      <c r="R661" s="94"/>
      <c r="S661" s="94"/>
      <c r="T661" s="94"/>
      <c r="U661" s="94"/>
      <c r="V661" s="94"/>
      <c r="W661" s="94"/>
      <c r="X661" s="94"/>
      <c r="Y661" s="94"/>
      <c r="Z661" s="94"/>
      <c r="AA661" s="94"/>
      <c r="AB661" s="94"/>
      <c r="AC661" s="94"/>
      <c r="AD661" s="94"/>
      <c r="AE661" s="94"/>
      <c r="AF661" s="94"/>
      <c r="AG661" s="94"/>
      <c r="AH661" s="94"/>
      <c r="AI661" s="94"/>
      <c r="AJ661" s="94"/>
      <c r="AK661" s="94"/>
      <c r="AL661" s="94"/>
      <c r="AM661" s="94"/>
      <c r="AN661" s="94"/>
      <c r="AO661" s="94"/>
      <c r="AP661" s="94"/>
      <c r="AQ661" s="94"/>
      <c r="AR661" s="94"/>
      <c r="AS661" s="94"/>
      <c r="AT661" s="94"/>
      <c r="AU661" s="94"/>
      <c r="AV661" s="94"/>
    </row>
    <row r="662" spans="1:48" ht="12" customHeight="1" x14ac:dyDescent="0.25">
      <c r="A662" s="94"/>
      <c r="B662" s="94"/>
      <c r="C662" s="94"/>
      <c r="D662" s="94"/>
      <c r="E662" s="94"/>
      <c r="F662" s="94"/>
      <c r="G662" s="94"/>
      <c r="H662" s="94"/>
      <c r="I662" s="94"/>
      <c r="J662" s="94"/>
      <c r="K662" s="94"/>
      <c r="L662" s="94"/>
      <c r="M662" s="94"/>
      <c r="N662" s="94"/>
      <c r="O662" s="94"/>
      <c r="P662" s="94"/>
      <c r="Q662" s="94"/>
      <c r="R662" s="94"/>
      <c r="S662" s="94"/>
      <c r="T662" s="94"/>
      <c r="U662" s="94"/>
      <c r="V662" s="94"/>
      <c r="W662" s="94"/>
      <c r="X662" s="94"/>
      <c r="Y662" s="94"/>
      <c r="Z662" s="94"/>
      <c r="AA662" s="94"/>
      <c r="AB662" s="94"/>
      <c r="AC662" s="94"/>
      <c r="AD662" s="94"/>
      <c r="AE662" s="94"/>
      <c r="AF662" s="94"/>
      <c r="AG662" s="94"/>
      <c r="AH662" s="94"/>
      <c r="AI662" s="94"/>
      <c r="AJ662" s="94"/>
      <c r="AK662" s="94"/>
      <c r="AL662" s="94"/>
      <c r="AM662" s="94"/>
      <c r="AN662" s="94"/>
      <c r="AO662" s="94"/>
      <c r="AP662" s="94"/>
      <c r="AQ662" s="94"/>
      <c r="AR662" s="94"/>
      <c r="AS662" s="94"/>
      <c r="AT662" s="94"/>
      <c r="AU662" s="94"/>
      <c r="AV662" s="94"/>
    </row>
    <row r="663" spans="1:48" ht="12" customHeight="1" x14ac:dyDescent="0.25">
      <c r="A663" s="94"/>
      <c r="B663" s="94"/>
      <c r="C663" s="94"/>
      <c r="D663" s="94"/>
      <c r="E663" s="94"/>
      <c r="F663" s="94"/>
      <c r="G663" s="94"/>
      <c r="H663" s="94"/>
      <c r="I663" s="94"/>
      <c r="J663" s="94"/>
      <c r="K663" s="94"/>
      <c r="L663" s="94"/>
      <c r="M663" s="94"/>
      <c r="N663" s="94"/>
      <c r="O663" s="94"/>
      <c r="P663" s="94"/>
      <c r="Q663" s="94"/>
      <c r="R663" s="94"/>
      <c r="S663" s="94"/>
      <c r="T663" s="94"/>
      <c r="U663" s="94"/>
      <c r="V663" s="94"/>
      <c r="W663" s="94"/>
      <c r="X663" s="94"/>
      <c r="Y663" s="94"/>
      <c r="Z663" s="94"/>
      <c r="AA663" s="94"/>
      <c r="AB663" s="94"/>
      <c r="AC663" s="94"/>
      <c r="AD663" s="94"/>
      <c r="AE663" s="94"/>
      <c r="AF663" s="94"/>
      <c r="AG663" s="94"/>
      <c r="AH663" s="94"/>
      <c r="AI663" s="94"/>
      <c r="AJ663" s="94"/>
      <c r="AK663" s="94"/>
      <c r="AL663" s="94"/>
      <c r="AM663" s="94"/>
      <c r="AN663" s="94"/>
      <c r="AO663" s="94"/>
      <c r="AP663" s="94"/>
      <c r="AQ663" s="94"/>
      <c r="AR663" s="94"/>
      <c r="AS663" s="94"/>
      <c r="AT663" s="94"/>
      <c r="AU663" s="94"/>
      <c r="AV663" s="94"/>
    </row>
    <row r="664" spans="1:48" ht="12" customHeight="1" x14ac:dyDescent="0.25">
      <c r="A664" s="94"/>
      <c r="B664" s="94"/>
      <c r="C664" s="94"/>
      <c r="D664" s="94"/>
      <c r="E664" s="94"/>
      <c r="F664" s="94"/>
      <c r="G664" s="94"/>
      <c r="H664" s="94"/>
      <c r="I664" s="94"/>
      <c r="J664" s="94"/>
      <c r="K664" s="94"/>
      <c r="L664" s="94"/>
      <c r="M664" s="94"/>
      <c r="N664" s="94"/>
      <c r="O664" s="94"/>
      <c r="P664" s="94"/>
      <c r="Q664" s="94"/>
      <c r="R664" s="94"/>
      <c r="S664" s="94"/>
      <c r="T664" s="94"/>
      <c r="U664" s="94"/>
      <c r="V664" s="94"/>
      <c r="W664" s="94"/>
      <c r="X664" s="94"/>
      <c r="Y664" s="94"/>
      <c r="Z664" s="94"/>
      <c r="AA664" s="94"/>
      <c r="AB664" s="94"/>
      <c r="AC664" s="94"/>
      <c r="AD664" s="94"/>
      <c r="AE664" s="94"/>
      <c r="AF664" s="94"/>
      <c r="AG664" s="94"/>
      <c r="AH664" s="94"/>
      <c r="AI664" s="94"/>
      <c r="AJ664" s="94"/>
      <c r="AK664" s="94"/>
      <c r="AL664" s="94"/>
      <c r="AM664" s="94"/>
      <c r="AN664" s="94"/>
      <c r="AO664" s="94"/>
      <c r="AP664" s="94"/>
      <c r="AQ664" s="94"/>
      <c r="AR664" s="94"/>
      <c r="AS664" s="94"/>
      <c r="AT664" s="94"/>
      <c r="AU664" s="94"/>
      <c r="AV664" s="94"/>
    </row>
    <row r="665" spans="1:48" ht="12" customHeight="1" x14ac:dyDescent="0.25">
      <c r="A665" s="94"/>
      <c r="B665" s="94"/>
      <c r="C665" s="94"/>
      <c r="D665" s="94"/>
      <c r="E665" s="94"/>
      <c r="F665" s="94"/>
      <c r="G665" s="94"/>
      <c r="H665" s="94"/>
      <c r="I665" s="94"/>
      <c r="J665" s="94"/>
      <c r="K665" s="94"/>
      <c r="L665" s="94"/>
      <c r="M665" s="94"/>
      <c r="N665" s="94"/>
      <c r="O665" s="94"/>
      <c r="P665" s="94"/>
      <c r="Q665" s="94"/>
      <c r="R665" s="94"/>
      <c r="S665" s="94"/>
      <c r="T665" s="94"/>
      <c r="U665" s="94"/>
      <c r="V665" s="94"/>
      <c r="W665" s="94"/>
      <c r="X665" s="94"/>
      <c r="Y665" s="94"/>
      <c r="Z665" s="94"/>
      <c r="AA665" s="94"/>
      <c r="AB665" s="94"/>
      <c r="AC665" s="94"/>
      <c r="AD665" s="94"/>
      <c r="AE665" s="94"/>
      <c r="AF665" s="94"/>
      <c r="AG665" s="94"/>
      <c r="AH665" s="94"/>
      <c r="AI665" s="94"/>
      <c r="AJ665" s="94"/>
      <c r="AK665" s="94"/>
      <c r="AL665" s="94"/>
      <c r="AM665" s="94"/>
      <c r="AN665" s="94"/>
      <c r="AO665" s="94"/>
      <c r="AP665" s="94"/>
      <c r="AQ665" s="94"/>
      <c r="AR665" s="94"/>
      <c r="AS665" s="94"/>
      <c r="AT665" s="94"/>
      <c r="AU665" s="94"/>
      <c r="AV665" s="94"/>
    </row>
    <row r="666" spans="1:48" ht="12" customHeight="1" x14ac:dyDescent="0.25">
      <c r="A666" s="94"/>
      <c r="B666" s="94"/>
      <c r="C666" s="94"/>
      <c r="D666" s="94"/>
      <c r="E666" s="94"/>
      <c r="F666" s="94"/>
      <c r="G666" s="94"/>
      <c r="H666" s="94"/>
      <c r="I666" s="94"/>
      <c r="J666" s="94"/>
      <c r="K666" s="94"/>
      <c r="L666" s="94"/>
      <c r="M666" s="94"/>
      <c r="N666" s="94"/>
      <c r="O666" s="94"/>
      <c r="P666" s="94"/>
      <c r="Q666" s="94"/>
      <c r="R666" s="94"/>
      <c r="S666" s="94"/>
      <c r="T666" s="94"/>
      <c r="U666" s="94"/>
      <c r="V666" s="94"/>
      <c r="W666" s="94"/>
      <c r="X666" s="94"/>
      <c r="Y666" s="94"/>
      <c r="Z666" s="94"/>
      <c r="AA666" s="94"/>
      <c r="AB666" s="94"/>
      <c r="AC666" s="94"/>
      <c r="AD666" s="94"/>
      <c r="AE666" s="94"/>
      <c r="AF666" s="94"/>
      <c r="AG666" s="94"/>
      <c r="AH666" s="94"/>
      <c r="AI666" s="94"/>
      <c r="AJ666" s="94"/>
      <c r="AK666" s="94"/>
      <c r="AL666" s="94"/>
      <c r="AM666" s="94"/>
      <c r="AN666" s="94"/>
      <c r="AO666" s="94"/>
      <c r="AP666" s="94"/>
      <c r="AQ666" s="94"/>
      <c r="AR666" s="94"/>
      <c r="AS666" s="94"/>
      <c r="AT666" s="94"/>
      <c r="AU666" s="94"/>
      <c r="AV666" s="94"/>
    </row>
    <row r="667" spans="1:48" ht="12" customHeight="1" x14ac:dyDescent="0.25">
      <c r="A667" s="94"/>
      <c r="B667" s="94"/>
      <c r="C667" s="94"/>
      <c r="D667" s="94"/>
      <c r="E667" s="94"/>
      <c r="F667" s="94"/>
      <c r="G667" s="94"/>
      <c r="H667" s="94"/>
      <c r="I667" s="94"/>
      <c r="J667" s="94"/>
      <c r="K667" s="94"/>
      <c r="L667" s="94"/>
      <c r="M667" s="94"/>
      <c r="N667" s="94"/>
      <c r="O667" s="94"/>
      <c r="P667" s="94"/>
      <c r="Q667" s="94"/>
      <c r="R667" s="94"/>
      <c r="S667" s="94"/>
      <c r="T667" s="94"/>
      <c r="U667" s="94"/>
      <c r="V667" s="94"/>
      <c r="W667" s="94"/>
      <c r="X667" s="94"/>
      <c r="Y667" s="94"/>
      <c r="Z667" s="94"/>
      <c r="AA667" s="94"/>
      <c r="AB667" s="94"/>
      <c r="AC667" s="94"/>
      <c r="AD667" s="94"/>
      <c r="AE667" s="94"/>
      <c r="AF667" s="94"/>
      <c r="AG667" s="94"/>
      <c r="AH667" s="94"/>
      <c r="AI667" s="94"/>
      <c r="AJ667" s="94"/>
      <c r="AK667" s="94"/>
      <c r="AL667" s="94"/>
      <c r="AM667" s="94"/>
      <c r="AN667" s="94"/>
      <c r="AO667" s="94"/>
      <c r="AP667" s="94"/>
      <c r="AQ667" s="94"/>
      <c r="AR667" s="94"/>
      <c r="AS667" s="94"/>
      <c r="AT667" s="94"/>
      <c r="AU667" s="94"/>
      <c r="AV667" s="94"/>
    </row>
    <row r="668" spans="1:48" ht="12" customHeight="1" x14ac:dyDescent="0.25">
      <c r="A668" s="94"/>
      <c r="B668" s="94"/>
      <c r="C668" s="94"/>
      <c r="D668" s="94"/>
      <c r="E668" s="94"/>
      <c r="F668" s="94"/>
      <c r="G668" s="94"/>
      <c r="H668" s="94"/>
      <c r="I668" s="94"/>
      <c r="J668" s="94"/>
      <c r="K668" s="94"/>
      <c r="L668" s="94"/>
      <c r="M668" s="94"/>
      <c r="N668" s="94"/>
      <c r="O668" s="94"/>
      <c r="P668" s="94"/>
      <c r="Q668" s="94"/>
      <c r="R668" s="94"/>
      <c r="S668" s="94"/>
      <c r="T668" s="94"/>
      <c r="U668" s="94"/>
      <c r="V668" s="94"/>
      <c r="W668" s="94"/>
      <c r="X668" s="94"/>
      <c r="Y668" s="94"/>
      <c r="Z668" s="94"/>
      <c r="AA668" s="94"/>
      <c r="AB668" s="94"/>
      <c r="AC668" s="94"/>
      <c r="AD668" s="94"/>
      <c r="AE668" s="94"/>
      <c r="AF668" s="94"/>
      <c r="AG668" s="94"/>
      <c r="AH668" s="94"/>
      <c r="AI668" s="94"/>
      <c r="AJ668" s="94"/>
      <c r="AK668" s="94"/>
      <c r="AL668" s="94"/>
      <c r="AM668" s="94"/>
      <c r="AN668" s="94"/>
      <c r="AO668" s="94"/>
      <c r="AP668" s="94"/>
      <c r="AQ668" s="94"/>
      <c r="AR668" s="94"/>
      <c r="AS668" s="94"/>
      <c r="AT668" s="94"/>
      <c r="AU668" s="94"/>
      <c r="AV668" s="94"/>
    </row>
    <row r="669" spans="1:48" ht="12" customHeight="1" x14ac:dyDescent="0.25">
      <c r="A669" s="94"/>
      <c r="B669" s="94"/>
      <c r="C669" s="94"/>
      <c r="D669" s="94"/>
      <c r="E669" s="94"/>
      <c r="F669" s="94"/>
      <c r="G669" s="94"/>
      <c r="H669" s="94"/>
      <c r="I669" s="94"/>
      <c r="J669" s="94"/>
      <c r="K669" s="94"/>
      <c r="L669" s="94"/>
      <c r="M669" s="94"/>
      <c r="N669" s="94"/>
      <c r="O669" s="94"/>
      <c r="P669" s="94"/>
      <c r="Q669" s="94"/>
      <c r="R669" s="94"/>
      <c r="S669" s="94"/>
      <c r="T669" s="94"/>
      <c r="U669" s="94"/>
      <c r="V669" s="94"/>
      <c r="W669" s="94"/>
      <c r="X669" s="94"/>
      <c r="Y669" s="94"/>
      <c r="Z669" s="94"/>
      <c r="AA669" s="94"/>
      <c r="AB669" s="94"/>
      <c r="AC669" s="94"/>
      <c r="AD669" s="94"/>
      <c r="AE669" s="94"/>
      <c r="AF669" s="94"/>
      <c r="AG669" s="94"/>
      <c r="AH669" s="94"/>
      <c r="AI669" s="94"/>
      <c r="AJ669" s="94"/>
      <c r="AK669" s="94"/>
      <c r="AL669" s="94"/>
      <c r="AM669" s="94"/>
      <c r="AN669" s="94"/>
      <c r="AO669" s="94"/>
      <c r="AP669" s="94"/>
      <c r="AQ669" s="94"/>
      <c r="AR669" s="94"/>
      <c r="AS669" s="94"/>
      <c r="AT669" s="94"/>
      <c r="AU669" s="94"/>
      <c r="AV669" s="94"/>
    </row>
    <row r="670" spans="1:48" ht="12" customHeight="1" x14ac:dyDescent="0.25">
      <c r="A670" s="94"/>
      <c r="B670" s="94"/>
      <c r="C670" s="94"/>
      <c r="D670" s="94"/>
      <c r="E670" s="94"/>
      <c r="F670" s="94"/>
      <c r="G670" s="94"/>
      <c r="H670" s="94"/>
      <c r="I670" s="94"/>
      <c r="J670" s="94"/>
      <c r="K670" s="94"/>
      <c r="L670" s="94"/>
      <c r="M670" s="94"/>
      <c r="N670" s="94"/>
      <c r="O670" s="94"/>
      <c r="P670" s="94"/>
      <c r="Q670" s="94"/>
      <c r="R670" s="94"/>
      <c r="S670" s="94"/>
      <c r="T670" s="94"/>
      <c r="U670" s="94"/>
      <c r="V670" s="94"/>
      <c r="W670" s="94"/>
      <c r="X670" s="94"/>
      <c r="Y670" s="94"/>
      <c r="Z670" s="94"/>
      <c r="AA670" s="94"/>
      <c r="AB670" s="94"/>
      <c r="AC670" s="94"/>
      <c r="AD670" s="94"/>
      <c r="AE670" s="94"/>
      <c r="AF670" s="94"/>
      <c r="AG670" s="94"/>
      <c r="AH670" s="94"/>
      <c r="AI670" s="94"/>
      <c r="AJ670" s="94"/>
      <c r="AK670" s="94"/>
      <c r="AL670" s="94"/>
      <c r="AM670" s="94"/>
      <c r="AN670" s="94"/>
      <c r="AO670" s="94"/>
      <c r="AP670" s="94"/>
      <c r="AQ670" s="94"/>
      <c r="AR670" s="94"/>
      <c r="AS670" s="94"/>
      <c r="AT670" s="94"/>
      <c r="AU670" s="94"/>
      <c r="AV670" s="94"/>
    </row>
    <row r="671" spans="1:48" ht="12" customHeight="1" x14ac:dyDescent="0.25">
      <c r="A671" s="94"/>
      <c r="B671" s="94"/>
      <c r="C671" s="94"/>
      <c r="D671" s="94"/>
      <c r="E671" s="94"/>
      <c r="F671" s="94"/>
      <c r="G671" s="94"/>
      <c r="H671" s="94"/>
      <c r="I671" s="94"/>
      <c r="J671" s="94"/>
      <c r="K671" s="94"/>
      <c r="L671" s="94"/>
      <c r="M671" s="94"/>
      <c r="N671" s="94"/>
      <c r="O671" s="94"/>
      <c r="P671" s="94"/>
      <c r="Q671" s="94"/>
      <c r="R671" s="94"/>
      <c r="S671" s="94"/>
      <c r="T671" s="94"/>
      <c r="U671" s="94"/>
      <c r="V671" s="94"/>
      <c r="W671" s="94"/>
      <c r="X671" s="94"/>
      <c r="Y671" s="94"/>
      <c r="Z671" s="94"/>
      <c r="AA671" s="94"/>
      <c r="AB671" s="94"/>
      <c r="AC671" s="94"/>
      <c r="AD671" s="94"/>
      <c r="AE671" s="94"/>
      <c r="AF671" s="94"/>
      <c r="AG671" s="94"/>
      <c r="AH671" s="94"/>
      <c r="AI671" s="94"/>
      <c r="AJ671" s="94"/>
      <c r="AK671" s="94"/>
      <c r="AL671" s="94"/>
      <c r="AM671" s="94"/>
      <c r="AN671" s="94"/>
      <c r="AO671" s="94"/>
      <c r="AP671" s="94"/>
      <c r="AQ671" s="94"/>
      <c r="AR671" s="94"/>
      <c r="AS671" s="94"/>
      <c r="AT671" s="94"/>
      <c r="AU671" s="94"/>
      <c r="AV671" s="94"/>
    </row>
    <row r="672" spans="1:48" ht="12" customHeight="1" x14ac:dyDescent="0.25">
      <c r="A672" s="94"/>
      <c r="B672" s="94"/>
      <c r="C672" s="94"/>
      <c r="D672" s="94"/>
      <c r="E672" s="94"/>
      <c r="F672" s="94"/>
      <c r="G672" s="94"/>
      <c r="H672" s="94"/>
      <c r="I672" s="94"/>
      <c r="J672" s="94"/>
      <c r="K672" s="94"/>
      <c r="L672" s="94"/>
      <c r="M672" s="94"/>
      <c r="N672" s="94"/>
      <c r="O672" s="94"/>
      <c r="P672" s="94"/>
      <c r="Q672" s="94"/>
      <c r="R672" s="94"/>
      <c r="S672" s="94"/>
      <c r="T672" s="94"/>
      <c r="U672" s="94"/>
      <c r="V672" s="94"/>
      <c r="W672" s="94"/>
      <c r="X672" s="94"/>
      <c r="Y672" s="94"/>
      <c r="Z672" s="94"/>
      <c r="AA672" s="94"/>
      <c r="AB672" s="94"/>
      <c r="AC672" s="94"/>
      <c r="AD672" s="94"/>
      <c r="AE672" s="94"/>
      <c r="AF672" s="94"/>
      <c r="AG672" s="94"/>
      <c r="AH672" s="94"/>
      <c r="AI672" s="94"/>
      <c r="AJ672" s="94"/>
      <c r="AK672" s="94"/>
      <c r="AL672" s="94"/>
      <c r="AM672" s="94"/>
      <c r="AN672" s="94"/>
      <c r="AO672" s="94"/>
      <c r="AP672" s="94"/>
      <c r="AQ672" s="94"/>
      <c r="AR672" s="94"/>
      <c r="AS672" s="94"/>
      <c r="AT672" s="94"/>
      <c r="AU672" s="94"/>
      <c r="AV672" s="94"/>
    </row>
    <row r="673" spans="1:48" ht="12" customHeight="1" x14ac:dyDescent="0.25">
      <c r="A673" s="94"/>
      <c r="B673" s="94"/>
      <c r="C673" s="94"/>
      <c r="D673" s="94"/>
      <c r="E673" s="94"/>
      <c r="F673" s="94"/>
      <c r="G673" s="94"/>
      <c r="H673" s="94"/>
      <c r="I673" s="94"/>
      <c r="J673" s="94"/>
      <c r="K673" s="94"/>
      <c r="L673" s="94"/>
      <c r="M673" s="94"/>
      <c r="N673" s="94"/>
      <c r="O673" s="94"/>
      <c r="P673" s="94"/>
      <c r="Q673" s="94"/>
      <c r="R673" s="94"/>
      <c r="S673" s="94"/>
      <c r="T673" s="94"/>
      <c r="U673" s="94"/>
      <c r="V673" s="94"/>
      <c r="W673" s="94"/>
      <c r="X673" s="94"/>
      <c r="Y673" s="94"/>
      <c r="Z673" s="94"/>
      <c r="AA673" s="94"/>
      <c r="AB673" s="94"/>
      <c r="AC673" s="94"/>
      <c r="AD673" s="94"/>
      <c r="AE673" s="94"/>
      <c r="AF673" s="94"/>
      <c r="AG673" s="94"/>
      <c r="AH673" s="94"/>
      <c r="AI673" s="94"/>
      <c r="AJ673" s="94"/>
      <c r="AK673" s="94"/>
      <c r="AL673" s="94"/>
      <c r="AM673" s="94"/>
      <c r="AN673" s="94"/>
      <c r="AO673" s="94"/>
      <c r="AP673" s="94"/>
      <c r="AQ673" s="94"/>
      <c r="AR673" s="94"/>
      <c r="AS673" s="94"/>
      <c r="AT673" s="94"/>
      <c r="AU673" s="94"/>
      <c r="AV673" s="94"/>
    </row>
    <row r="674" spans="1:48" ht="12" customHeight="1" x14ac:dyDescent="0.25">
      <c r="A674" s="94"/>
      <c r="B674" s="94"/>
      <c r="C674" s="94"/>
      <c r="D674" s="94"/>
      <c r="E674" s="94"/>
      <c r="F674" s="94"/>
      <c r="G674" s="94"/>
      <c r="H674" s="94"/>
      <c r="I674" s="94"/>
      <c r="J674" s="94"/>
      <c r="K674" s="94"/>
      <c r="L674" s="94"/>
      <c r="M674" s="94"/>
      <c r="N674" s="94"/>
      <c r="O674" s="94"/>
      <c r="P674" s="94"/>
      <c r="Q674" s="94"/>
      <c r="R674" s="94"/>
      <c r="S674" s="94"/>
      <c r="T674" s="94"/>
      <c r="U674" s="94"/>
      <c r="V674" s="94"/>
      <c r="W674" s="94"/>
      <c r="X674" s="94"/>
      <c r="Y674" s="94"/>
      <c r="Z674" s="94"/>
      <c r="AA674" s="94"/>
      <c r="AB674" s="94"/>
      <c r="AC674" s="94"/>
      <c r="AD674" s="94"/>
      <c r="AE674" s="94"/>
      <c r="AF674" s="94"/>
      <c r="AG674" s="94"/>
      <c r="AH674" s="94"/>
      <c r="AI674" s="94"/>
      <c r="AJ674" s="94"/>
      <c r="AK674" s="94"/>
      <c r="AL674" s="94"/>
      <c r="AM674" s="94"/>
      <c r="AN674" s="94"/>
      <c r="AO674" s="94"/>
      <c r="AP674" s="94"/>
      <c r="AQ674" s="94"/>
      <c r="AR674" s="94"/>
      <c r="AS674" s="94"/>
      <c r="AT674" s="94"/>
      <c r="AU674" s="94"/>
      <c r="AV674" s="94"/>
    </row>
    <row r="675" spans="1:48" ht="12" customHeight="1" x14ac:dyDescent="0.25">
      <c r="A675" s="94"/>
      <c r="B675" s="94"/>
      <c r="C675" s="94"/>
      <c r="D675" s="94"/>
      <c r="E675" s="94"/>
      <c r="F675" s="94"/>
      <c r="G675" s="94"/>
      <c r="H675" s="94"/>
      <c r="I675" s="94"/>
      <c r="J675" s="94"/>
      <c r="K675" s="94"/>
      <c r="L675" s="94"/>
      <c r="M675" s="94"/>
      <c r="N675" s="94"/>
      <c r="O675" s="94"/>
      <c r="P675" s="94"/>
      <c r="Q675" s="94"/>
      <c r="R675" s="94"/>
      <c r="S675" s="94"/>
      <c r="T675" s="94"/>
      <c r="U675" s="94"/>
      <c r="V675" s="94"/>
      <c r="W675" s="94"/>
      <c r="X675" s="94"/>
      <c r="Y675" s="94"/>
      <c r="Z675" s="94"/>
      <c r="AA675" s="94"/>
      <c r="AB675" s="94"/>
      <c r="AC675" s="94"/>
      <c r="AD675" s="94"/>
      <c r="AE675" s="94"/>
      <c r="AF675" s="94"/>
      <c r="AG675" s="94"/>
      <c r="AH675" s="94"/>
      <c r="AI675" s="94"/>
      <c r="AJ675" s="94"/>
      <c r="AK675" s="94"/>
      <c r="AL675" s="94"/>
      <c r="AM675" s="94"/>
      <c r="AN675" s="94"/>
      <c r="AO675" s="94"/>
      <c r="AP675" s="94"/>
      <c r="AQ675" s="94"/>
      <c r="AR675" s="94"/>
      <c r="AS675" s="94"/>
      <c r="AT675" s="94"/>
      <c r="AU675" s="94"/>
      <c r="AV675" s="94"/>
    </row>
    <row r="676" spans="1:48" ht="12" customHeight="1" x14ac:dyDescent="0.25">
      <c r="A676" s="94"/>
      <c r="B676" s="94"/>
      <c r="C676" s="94"/>
      <c r="D676" s="94"/>
      <c r="E676" s="94"/>
      <c r="F676" s="94"/>
      <c r="G676" s="94"/>
      <c r="H676" s="94"/>
      <c r="I676" s="94"/>
      <c r="J676" s="94"/>
      <c r="K676" s="94"/>
      <c r="L676" s="94"/>
      <c r="M676" s="94"/>
      <c r="N676" s="94"/>
      <c r="O676" s="94"/>
      <c r="P676" s="94"/>
      <c r="Q676" s="94"/>
      <c r="R676" s="94"/>
      <c r="S676" s="94"/>
      <c r="T676" s="94"/>
      <c r="U676" s="94"/>
      <c r="V676" s="94"/>
      <c r="W676" s="94"/>
      <c r="X676" s="94"/>
      <c r="Y676" s="94"/>
      <c r="Z676" s="94"/>
      <c r="AA676" s="94"/>
      <c r="AB676" s="94"/>
      <c r="AC676" s="94"/>
      <c r="AD676" s="94"/>
      <c r="AE676" s="94"/>
      <c r="AF676" s="94"/>
      <c r="AG676" s="94"/>
      <c r="AH676" s="94"/>
      <c r="AI676" s="94"/>
      <c r="AJ676" s="94"/>
      <c r="AK676" s="94"/>
      <c r="AL676" s="94"/>
      <c r="AM676" s="94"/>
      <c r="AN676" s="94"/>
      <c r="AO676" s="94"/>
      <c r="AP676" s="94"/>
      <c r="AQ676" s="94"/>
      <c r="AR676" s="94"/>
      <c r="AS676" s="94"/>
      <c r="AT676" s="94"/>
      <c r="AU676" s="94"/>
      <c r="AV676" s="94"/>
    </row>
    <row r="677" spans="1:48" ht="12" customHeight="1" x14ac:dyDescent="0.25">
      <c r="A677" s="94"/>
      <c r="B677" s="94"/>
      <c r="C677" s="94"/>
      <c r="D677" s="94"/>
      <c r="E677" s="94"/>
      <c r="F677" s="94"/>
      <c r="G677" s="94"/>
      <c r="H677" s="94"/>
      <c r="I677" s="94"/>
      <c r="J677" s="94"/>
      <c r="K677" s="94"/>
      <c r="L677" s="94"/>
      <c r="M677" s="94"/>
      <c r="N677" s="94"/>
      <c r="O677" s="94"/>
      <c r="P677" s="94"/>
      <c r="Q677" s="94"/>
      <c r="R677" s="94"/>
      <c r="S677" s="94"/>
      <c r="T677" s="94"/>
      <c r="U677" s="94"/>
      <c r="V677" s="94"/>
      <c r="W677" s="94"/>
      <c r="X677" s="94"/>
      <c r="Y677" s="94"/>
      <c r="Z677" s="94"/>
      <c r="AA677" s="94"/>
      <c r="AB677" s="94"/>
      <c r="AC677" s="94"/>
      <c r="AD677" s="94"/>
      <c r="AE677" s="94"/>
      <c r="AF677" s="94"/>
      <c r="AG677" s="94"/>
      <c r="AH677" s="94"/>
      <c r="AI677" s="94"/>
      <c r="AJ677" s="94"/>
      <c r="AK677" s="94"/>
      <c r="AL677" s="94"/>
      <c r="AM677" s="94"/>
      <c r="AN677" s="94"/>
      <c r="AO677" s="94"/>
      <c r="AP677" s="94"/>
      <c r="AQ677" s="94"/>
      <c r="AR677" s="94"/>
      <c r="AS677" s="94"/>
      <c r="AT677" s="94"/>
      <c r="AU677" s="94"/>
      <c r="AV677" s="94"/>
    </row>
    <row r="678" spans="1:48" ht="12" customHeight="1" x14ac:dyDescent="0.25">
      <c r="A678" s="94"/>
      <c r="B678" s="94"/>
      <c r="C678" s="94"/>
      <c r="D678" s="94"/>
      <c r="E678" s="94"/>
      <c r="F678" s="94"/>
      <c r="G678" s="94"/>
      <c r="H678" s="94"/>
      <c r="I678" s="94"/>
      <c r="J678" s="94"/>
      <c r="K678" s="94"/>
      <c r="L678" s="94"/>
      <c r="M678" s="94"/>
      <c r="N678" s="94"/>
      <c r="O678" s="94"/>
      <c r="P678" s="94"/>
      <c r="Q678" s="94"/>
      <c r="R678" s="94"/>
      <c r="S678" s="94"/>
      <c r="T678" s="94"/>
      <c r="U678" s="94"/>
      <c r="V678" s="94"/>
      <c r="W678" s="94"/>
      <c r="X678" s="94"/>
      <c r="Y678" s="94"/>
      <c r="Z678" s="94"/>
      <c r="AA678" s="94"/>
      <c r="AB678" s="94"/>
      <c r="AC678" s="94"/>
      <c r="AD678" s="94"/>
      <c r="AE678" s="94"/>
      <c r="AF678" s="94"/>
      <c r="AG678" s="94"/>
      <c r="AH678" s="94"/>
      <c r="AI678" s="94"/>
      <c r="AJ678" s="94"/>
      <c r="AK678" s="94"/>
      <c r="AL678" s="94"/>
      <c r="AM678" s="94"/>
      <c r="AN678" s="94"/>
      <c r="AO678" s="94"/>
      <c r="AP678" s="94"/>
      <c r="AQ678" s="94"/>
      <c r="AR678" s="94"/>
      <c r="AS678" s="94"/>
      <c r="AT678" s="94"/>
      <c r="AU678" s="94"/>
      <c r="AV678" s="94"/>
    </row>
    <row r="679" spans="1:48" ht="12" customHeight="1" x14ac:dyDescent="0.25">
      <c r="A679" s="94"/>
      <c r="B679" s="94"/>
      <c r="C679" s="94"/>
      <c r="D679" s="94"/>
      <c r="E679" s="94"/>
      <c r="F679" s="94"/>
      <c r="G679" s="94"/>
      <c r="H679" s="94"/>
      <c r="I679" s="94"/>
      <c r="J679" s="94"/>
      <c r="K679" s="94"/>
      <c r="L679" s="94"/>
      <c r="M679" s="94"/>
      <c r="N679" s="94"/>
      <c r="O679" s="94"/>
      <c r="P679" s="94"/>
      <c r="Q679" s="94"/>
      <c r="R679" s="94"/>
      <c r="S679" s="94"/>
      <c r="T679" s="94"/>
      <c r="U679" s="94"/>
      <c r="V679" s="94"/>
      <c r="W679" s="94"/>
      <c r="X679" s="94"/>
      <c r="Y679" s="94"/>
      <c r="Z679" s="94"/>
      <c r="AA679" s="94"/>
      <c r="AB679" s="94"/>
      <c r="AC679" s="94"/>
      <c r="AD679" s="94"/>
      <c r="AE679" s="94"/>
      <c r="AF679" s="94"/>
      <c r="AG679" s="94"/>
      <c r="AH679" s="94"/>
      <c r="AI679" s="94"/>
      <c r="AJ679" s="94"/>
      <c r="AK679" s="94"/>
      <c r="AL679" s="94"/>
      <c r="AM679" s="94"/>
      <c r="AN679" s="94"/>
      <c r="AO679" s="94"/>
      <c r="AP679" s="94"/>
      <c r="AQ679" s="94"/>
      <c r="AR679" s="94"/>
      <c r="AS679" s="94"/>
      <c r="AT679" s="94"/>
      <c r="AU679" s="94"/>
      <c r="AV679" s="94"/>
    </row>
    <row r="680" spans="1:48" ht="12" customHeight="1" x14ac:dyDescent="0.25">
      <c r="A680" s="94"/>
      <c r="B680" s="94"/>
      <c r="C680" s="94"/>
      <c r="D680" s="94"/>
      <c r="E680" s="94"/>
      <c r="F680" s="94"/>
      <c r="G680" s="94"/>
      <c r="H680" s="94"/>
      <c r="I680" s="94"/>
      <c r="J680" s="94"/>
      <c r="K680" s="94"/>
      <c r="L680" s="94"/>
      <c r="M680" s="94"/>
      <c r="N680" s="94"/>
      <c r="O680" s="94"/>
      <c r="P680" s="94"/>
      <c r="Q680" s="94"/>
      <c r="R680" s="94"/>
      <c r="S680" s="94"/>
      <c r="T680" s="94"/>
      <c r="U680" s="94"/>
      <c r="V680" s="94"/>
      <c r="W680" s="94"/>
      <c r="X680" s="94"/>
      <c r="Y680" s="94"/>
      <c r="Z680" s="94"/>
      <c r="AA680" s="94"/>
      <c r="AB680" s="94"/>
      <c r="AC680" s="94"/>
      <c r="AD680" s="94"/>
      <c r="AE680" s="94"/>
      <c r="AF680" s="94"/>
      <c r="AG680" s="94"/>
      <c r="AH680" s="94"/>
      <c r="AI680" s="94"/>
      <c r="AJ680" s="94"/>
      <c r="AK680" s="94"/>
      <c r="AL680" s="94"/>
      <c r="AM680" s="94"/>
      <c r="AN680" s="94"/>
      <c r="AO680" s="94"/>
      <c r="AP680" s="94"/>
      <c r="AQ680" s="94"/>
      <c r="AR680" s="94"/>
      <c r="AS680" s="94"/>
      <c r="AT680" s="94"/>
      <c r="AU680" s="94"/>
      <c r="AV680" s="94"/>
    </row>
    <row r="681" spans="1:48" ht="12" customHeight="1" x14ac:dyDescent="0.25">
      <c r="A681" s="94"/>
      <c r="B681" s="94"/>
      <c r="C681" s="94"/>
      <c r="D681" s="94"/>
      <c r="E681" s="94"/>
      <c r="F681" s="94"/>
      <c r="G681" s="94"/>
      <c r="H681" s="94"/>
      <c r="I681" s="94"/>
      <c r="J681" s="94"/>
      <c r="K681" s="94"/>
      <c r="L681" s="94"/>
      <c r="M681" s="94"/>
      <c r="N681" s="94"/>
      <c r="O681" s="94"/>
      <c r="P681" s="94"/>
      <c r="Q681" s="94"/>
      <c r="R681" s="94"/>
      <c r="S681" s="94"/>
      <c r="T681" s="94"/>
      <c r="U681" s="94"/>
      <c r="V681" s="94"/>
      <c r="W681" s="94"/>
      <c r="X681" s="94"/>
      <c r="Y681" s="94"/>
      <c r="Z681" s="94"/>
      <c r="AA681" s="94"/>
      <c r="AB681" s="94"/>
      <c r="AC681" s="94"/>
      <c r="AD681" s="94"/>
      <c r="AE681" s="94"/>
      <c r="AF681" s="94"/>
      <c r="AG681" s="94"/>
      <c r="AH681" s="94"/>
      <c r="AI681" s="94"/>
      <c r="AJ681" s="94"/>
      <c r="AK681" s="94"/>
      <c r="AL681" s="94"/>
      <c r="AM681" s="94"/>
      <c r="AN681" s="94"/>
      <c r="AO681" s="94"/>
      <c r="AP681" s="94"/>
      <c r="AQ681" s="94"/>
      <c r="AR681" s="94"/>
      <c r="AS681" s="94"/>
      <c r="AT681" s="94"/>
      <c r="AU681" s="94"/>
      <c r="AV681" s="94"/>
    </row>
    <row r="682" spans="1:48" ht="12" customHeight="1" x14ac:dyDescent="0.25">
      <c r="A682" s="94"/>
      <c r="B682" s="94"/>
      <c r="C682" s="94"/>
      <c r="D682" s="94"/>
      <c r="E682" s="94"/>
      <c r="F682" s="94"/>
      <c r="G682" s="94"/>
      <c r="H682" s="94"/>
      <c r="I682" s="94"/>
      <c r="J682" s="94"/>
      <c r="K682" s="94"/>
      <c r="L682" s="94"/>
      <c r="M682" s="94"/>
      <c r="N682" s="94"/>
      <c r="O682" s="94"/>
      <c r="P682" s="94"/>
      <c r="Q682" s="94"/>
      <c r="R682" s="94"/>
      <c r="S682" s="94"/>
      <c r="T682" s="94"/>
      <c r="U682" s="94"/>
      <c r="V682" s="94"/>
      <c r="W682" s="94"/>
      <c r="X682" s="94"/>
      <c r="Y682" s="94"/>
      <c r="Z682" s="94"/>
      <c r="AA682" s="94"/>
      <c r="AB682" s="94"/>
      <c r="AC682" s="94"/>
      <c r="AD682" s="94"/>
      <c r="AE682" s="94"/>
      <c r="AF682" s="94"/>
      <c r="AG682" s="94"/>
      <c r="AH682" s="94"/>
      <c r="AI682" s="94"/>
      <c r="AJ682" s="94"/>
      <c r="AK682" s="94"/>
      <c r="AL682" s="94"/>
      <c r="AM682" s="94"/>
      <c r="AN682" s="94"/>
      <c r="AO682" s="94"/>
      <c r="AP682" s="94"/>
      <c r="AQ682" s="94"/>
      <c r="AR682" s="94"/>
      <c r="AS682" s="94"/>
      <c r="AT682" s="94"/>
      <c r="AU682" s="94"/>
      <c r="AV682" s="94"/>
    </row>
    <row r="683" spans="1:48" ht="12" customHeight="1" x14ac:dyDescent="0.25">
      <c r="A683" s="94"/>
      <c r="B683" s="94"/>
      <c r="C683" s="94"/>
      <c r="D683" s="94"/>
      <c r="E683" s="94"/>
      <c r="F683" s="94"/>
      <c r="G683" s="94"/>
      <c r="H683" s="94"/>
      <c r="I683" s="94"/>
      <c r="J683" s="94"/>
      <c r="K683" s="94"/>
      <c r="L683" s="94"/>
      <c r="M683" s="94"/>
      <c r="N683" s="94"/>
      <c r="O683" s="94"/>
      <c r="P683" s="94"/>
      <c r="Q683" s="94"/>
      <c r="R683" s="94"/>
      <c r="S683" s="94"/>
      <c r="T683" s="94"/>
      <c r="U683" s="94"/>
      <c r="V683" s="94"/>
      <c r="W683" s="94"/>
      <c r="X683" s="94"/>
      <c r="Y683" s="94"/>
      <c r="Z683" s="94"/>
      <c r="AA683" s="94"/>
      <c r="AB683" s="94"/>
      <c r="AC683" s="94"/>
      <c r="AD683" s="94"/>
      <c r="AE683" s="94"/>
      <c r="AF683" s="94"/>
      <c r="AG683" s="94"/>
      <c r="AH683" s="94"/>
      <c r="AI683" s="94"/>
      <c r="AJ683" s="94"/>
      <c r="AK683" s="94"/>
      <c r="AL683" s="94"/>
      <c r="AM683" s="94"/>
      <c r="AN683" s="94"/>
      <c r="AO683" s="94"/>
      <c r="AP683" s="94"/>
      <c r="AQ683" s="94"/>
      <c r="AR683" s="94"/>
      <c r="AS683" s="94"/>
      <c r="AT683" s="94"/>
      <c r="AU683" s="94"/>
      <c r="AV683" s="94"/>
    </row>
    <row r="684" spans="1:48" ht="12" customHeight="1" x14ac:dyDescent="0.25">
      <c r="A684" s="94"/>
      <c r="B684" s="94"/>
      <c r="C684" s="94"/>
      <c r="D684" s="94"/>
      <c r="E684" s="94"/>
      <c r="F684" s="94"/>
      <c r="G684" s="94"/>
      <c r="H684" s="94"/>
      <c r="I684" s="94"/>
      <c r="J684" s="94"/>
      <c r="K684" s="94"/>
      <c r="L684" s="94"/>
      <c r="M684" s="94"/>
      <c r="N684" s="94"/>
      <c r="O684" s="94"/>
      <c r="P684" s="94"/>
      <c r="Q684" s="94"/>
      <c r="R684" s="94"/>
      <c r="S684" s="94"/>
      <c r="T684" s="94"/>
      <c r="U684" s="94"/>
      <c r="V684" s="94"/>
      <c r="W684" s="94"/>
      <c r="X684" s="94"/>
      <c r="Y684" s="94"/>
      <c r="Z684" s="94"/>
      <c r="AA684" s="94"/>
      <c r="AB684" s="94"/>
      <c r="AC684" s="94"/>
      <c r="AD684" s="94"/>
      <c r="AE684" s="94"/>
      <c r="AF684" s="94"/>
      <c r="AG684" s="94"/>
      <c r="AH684" s="94"/>
      <c r="AI684" s="94"/>
      <c r="AJ684" s="94"/>
      <c r="AK684" s="94"/>
      <c r="AL684" s="94"/>
      <c r="AM684" s="94"/>
      <c r="AN684" s="94"/>
      <c r="AO684" s="94"/>
      <c r="AP684" s="94"/>
      <c r="AQ684" s="94"/>
      <c r="AR684" s="94"/>
      <c r="AS684" s="94"/>
      <c r="AT684" s="94"/>
      <c r="AU684" s="94"/>
      <c r="AV684" s="94"/>
    </row>
    <row r="685" spans="1:48" ht="12" customHeight="1" x14ac:dyDescent="0.25">
      <c r="A685" s="94"/>
      <c r="B685" s="94"/>
      <c r="C685" s="94"/>
      <c r="D685" s="94"/>
      <c r="E685" s="94"/>
      <c r="F685" s="94"/>
      <c r="G685" s="94"/>
      <c r="H685" s="94"/>
      <c r="I685" s="94"/>
      <c r="J685" s="94"/>
      <c r="K685" s="94"/>
      <c r="L685" s="94"/>
      <c r="M685" s="94"/>
      <c r="N685" s="94"/>
      <c r="O685" s="94"/>
      <c r="P685" s="94"/>
      <c r="Q685" s="94"/>
      <c r="R685" s="94"/>
      <c r="S685" s="94"/>
      <c r="T685" s="94"/>
      <c r="U685" s="94"/>
      <c r="V685" s="94"/>
      <c r="W685" s="94"/>
      <c r="X685" s="94"/>
      <c r="Y685" s="94"/>
      <c r="Z685" s="94"/>
      <c r="AA685" s="94"/>
      <c r="AB685" s="94"/>
      <c r="AC685" s="94"/>
      <c r="AD685" s="94"/>
      <c r="AE685" s="94"/>
      <c r="AF685" s="94"/>
      <c r="AG685" s="94"/>
      <c r="AH685" s="94"/>
      <c r="AI685" s="94"/>
      <c r="AJ685" s="94"/>
      <c r="AK685" s="94"/>
      <c r="AL685" s="94"/>
      <c r="AM685" s="94"/>
      <c r="AN685" s="94"/>
      <c r="AO685" s="94"/>
      <c r="AP685" s="94"/>
      <c r="AQ685" s="94"/>
      <c r="AR685" s="94"/>
      <c r="AS685" s="94"/>
      <c r="AT685" s="94"/>
      <c r="AU685" s="94"/>
      <c r="AV685" s="94"/>
    </row>
    <row r="686" spans="1:48" ht="12" customHeight="1" x14ac:dyDescent="0.25">
      <c r="A686" s="94"/>
      <c r="B686" s="94"/>
      <c r="C686" s="94"/>
      <c r="D686" s="94"/>
      <c r="E686" s="94"/>
      <c r="F686" s="94"/>
      <c r="G686" s="94"/>
      <c r="H686" s="94"/>
      <c r="I686" s="94"/>
      <c r="J686" s="94"/>
      <c r="K686" s="94"/>
      <c r="L686" s="94"/>
      <c r="M686" s="94"/>
      <c r="N686" s="94"/>
      <c r="O686" s="94"/>
      <c r="P686" s="94"/>
      <c r="Q686" s="94"/>
      <c r="R686" s="94"/>
      <c r="S686" s="94"/>
      <c r="T686" s="94"/>
      <c r="U686" s="94"/>
      <c r="V686" s="94"/>
      <c r="W686" s="94"/>
      <c r="X686" s="94"/>
      <c r="Y686" s="94"/>
      <c r="Z686" s="94"/>
      <c r="AA686" s="94"/>
      <c r="AB686" s="94"/>
      <c r="AC686" s="94"/>
      <c r="AD686" s="94"/>
      <c r="AE686" s="94"/>
      <c r="AF686" s="94"/>
      <c r="AG686" s="94"/>
      <c r="AH686" s="94"/>
      <c r="AI686" s="94"/>
      <c r="AJ686" s="94"/>
      <c r="AK686" s="94"/>
      <c r="AL686" s="94"/>
      <c r="AM686" s="94"/>
      <c r="AN686" s="94"/>
      <c r="AO686" s="94"/>
      <c r="AP686" s="94"/>
      <c r="AQ686" s="94"/>
      <c r="AR686" s="94"/>
      <c r="AS686" s="94"/>
      <c r="AT686" s="94"/>
      <c r="AU686" s="94"/>
      <c r="AV686" s="94"/>
    </row>
    <row r="687" spans="1:48" ht="12" customHeight="1" x14ac:dyDescent="0.25">
      <c r="A687" s="94"/>
      <c r="B687" s="94"/>
      <c r="C687" s="94"/>
      <c r="D687" s="94"/>
      <c r="E687" s="94"/>
      <c r="F687" s="94"/>
      <c r="G687" s="94"/>
      <c r="H687" s="94"/>
      <c r="I687" s="94"/>
      <c r="J687" s="94"/>
      <c r="K687" s="94"/>
      <c r="L687" s="94"/>
      <c r="M687" s="94"/>
      <c r="N687" s="94"/>
      <c r="O687" s="94"/>
      <c r="P687" s="94"/>
      <c r="Q687" s="94"/>
      <c r="R687" s="94"/>
      <c r="S687" s="94"/>
      <c r="T687" s="94"/>
      <c r="U687" s="94"/>
      <c r="V687" s="94"/>
      <c r="W687" s="94"/>
      <c r="X687" s="94"/>
      <c r="Y687" s="94"/>
      <c r="Z687" s="94"/>
      <c r="AA687" s="94"/>
      <c r="AB687" s="94"/>
      <c r="AC687" s="94"/>
      <c r="AD687" s="94"/>
      <c r="AE687" s="94"/>
      <c r="AF687" s="94"/>
      <c r="AG687" s="94"/>
      <c r="AH687" s="94"/>
      <c r="AI687" s="94"/>
      <c r="AJ687" s="94"/>
      <c r="AK687" s="94"/>
      <c r="AL687" s="94"/>
      <c r="AM687" s="94"/>
      <c r="AN687" s="94"/>
      <c r="AO687" s="94"/>
      <c r="AP687" s="94"/>
      <c r="AQ687" s="94"/>
      <c r="AR687" s="94"/>
      <c r="AS687" s="94"/>
      <c r="AT687" s="94"/>
      <c r="AU687" s="94"/>
      <c r="AV687" s="94"/>
    </row>
    <row r="688" spans="1:48" ht="12" customHeight="1" x14ac:dyDescent="0.25">
      <c r="A688" s="94"/>
      <c r="B688" s="94"/>
      <c r="C688" s="94"/>
      <c r="D688" s="94"/>
      <c r="E688" s="94"/>
      <c r="F688" s="94"/>
      <c r="G688" s="94"/>
      <c r="H688" s="94"/>
      <c r="I688" s="94"/>
      <c r="J688" s="94"/>
      <c r="K688" s="94"/>
      <c r="L688" s="94"/>
      <c r="M688" s="94"/>
      <c r="N688" s="94"/>
      <c r="O688" s="94"/>
      <c r="P688" s="94"/>
      <c r="Q688" s="94"/>
      <c r="R688" s="94"/>
      <c r="S688" s="94"/>
      <c r="T688" s="94"/>
      <c r="U688" s="94"/>
      <c r="V688" s="94"/>
      <c r="W688" s="94"/>
      <c r="X688" s="94"/>
      <c r="Y688" s="94"/>
      <c r="Z688" s="94"/>
      <c r="AA688" s="94"/>
      <c r="AB688" s="94"/>
      <c r="AC688" s="94"/>
      <c r="AD688" s="94"/>
      <c r="AE688" s="94"/>
      <c r="AF688" s="94"/>
      <c r="AG688" s="94"/>
      <c r="AH688" s="94"/>
      <c r="AI688" s="94"/>
      <c r="AJ688" s="94"/>
      <c r="AK688" s="94"/>
      <c r="AL688" s="94"/>
      <c r="AM688" s="94"/>
      <c r="AN688" s="94"/>
      <c r="AO688" s="94"/>
      <c r="AP688" s="94"/>
      <c r="AQ688" s="94"/>
      <c r="AR688" s="94"/>
      <c r="AS688" s="94"/>
      <c r="AT688" s="94"/>
      <c r="AU688" s="94"/>
      <c r="AV688" s="94"/>
    </row>
    <row r="689" spans="1:48" ht="12" customHeight="1" x14ac:dyDescent="0.25">
      <c r="A689" s="94"/>
      <c r="B689" s="94"/>
      <c r="C689" s="94"/>
      <c r="D689" s="94"/>
      <c r="E689" s="94"/>
      <c r="F689" s="94"/>
      <c r="G689" s="94"/>
      <c r="H689" s="94"/>
      <c r="I689" s="94"/>
      <c r="J689" s="94"/>
      <c r="K689" s="94"/>
      <c r="L689" s="94"/>
      <c r="M689" s="94"/>
      <c r="N689" s="94"/>
      <c r="O689" s="94"/>
      <c r="P689" s="94"/>
      <c r="Q689" s="94"/>
      <c r="R689" s="94"/>
      <c r="S689" s="94"/>
      <c r="T689" s="94"/>
      <c r="U689" s="94"/>
      <c r="V689" s="94"/>
      <c r="W689" s="94"/>
      <c r="X689" s="94"/>
      <c r="Y689" s="94"/>
      <c r="Z689" s="94"/>
      <c r="AA689" s="94"/>
      <c r="AB689" s="94"/>
      <c r="AC689" s="94"/>
      <c r="AD689" s="94"/>
      <c r="AE689" s="94"/>
      <c r="AF689" s="94"/>
      <c r="AG689" s="94"/>
      <c r="AH689" s="94"/>
      <c r="AI689" s="94"/>
      <c r="AJ689" s="94"/>
      <c r="AK689" s="94"/>
      <c r="AL689" s="94"/>
      <c r="AM689" s="94"/>
      <c r="AN689" s="94"/>
      <c r="AO689" s="94"/>
      <c r="AP689" s="94"/>
      <c r="AQ689" s="94"/>
      <c r="AR689" s="94"/>
      <c r="AS689" s="94"/>
      <c r="AT689" s="94"/>
      <c r="AU689" s="94"/>
      <c r="AV689" s="94"/>
    </row>
    <row r="690" spans="1:48" ht="12" customHeight="1" x14ac:dyDescent="0.25">
      <c r="A690" s="94"/>
      <c r="B690" s="94"/>
      <c r="C690" s="94"/>
      <c r="D690" s="94"/>
      <c r="E690" s="94"/>
      <c r="F690" s="94"/>
      <c r="G690" s="94"/>
      <c r="H690" s="94"/>
      <c r="I690" s="94"/>
      <c r="J690" s="94"/>
      <c r="K690" s="94"/>
      <c r="L690" s="94"/>
      <c r="M690" s="94"/>
      <c r="N690" s="94"/>
      <c r="O690" s="94"/>
      <c r="P690" s="94"/>
      <c r="Q690" s="94"/>
      <c r="R690" s="94"/>
      <c r="S690" s="94"/>
      <c r="T690" s="94"/>
      <c r="U690" s="94"/>
      <c r="V690" s="94"/>
      <c r="W690" s="94"/>
      <c r="X690" s="94"/>
      <c r="Y690" s="94"/>
      <c r="Z690" s="94"/>
      <c r="AA690" s="94"/>
      <c r="AB690" s="94"/>
      <c r="AC690" s="94"/>
      <c r="AD690" s="94"/>
      <c r="AE690" s="94"/>
      <c r="AF690" s="94"/>
      <c r="AG690" s="94"/>
      <c r="AH690" s="94"/>
      <c r="AI690" s="94"/>
      <c r="AJ690" s="94"/>
      <c r="AK690" s="94"/>
      <c r="AL690" s="94"/>
      <c r="AM690" s="94"/>
      <c r="AN690" s="94"/>
      <c r="AO690" s="94"/>
      <c r="AP690" s="94"/>
      <c r="AQ690" s="94"/>
      <c r="AR690" s="94"/>
      <c r="AS690" s="94"/>
      <c r="AT690" s="94"/>
      <c r="AU690" s="94"/>
      <c r="AV690" s="94"/>
    </row>
    <row r="691" spans="1:48" ht="12" customHeight="1" x14ac:dyDescent="0.25">
      <c r="A691" s="94"/>
      <c r="B691" s="94"/>
      <c r="C691" s="94"/>
      <c r="D691" s="94"/>
      <c r="E691" s="94"/>
      <c r="F691" s="94"/>
      <c r="G691" s="94"/>
      <c r="H691" s="94"/>
      <c r="I691" s="94"/>
      <c r="J691" s="94"/>
      <c r="K691" s="94"/>
      <c r="L691" s="94"/>
      <c r="M691" s="94"/>
      <c r="N691" s="94"/>
      <c r="O691" s="94"/>
      <c r="P691" s="94"/>
      <c r="Q691" s="94"/>
      <c r="R691" s="94"/>
      <c r="S691" s="94"/>
      <c r="T691" s="94"/>
      <c r="U691" s="94"/>
      <c r="V691" s="94"/>
      <c r="W691" s="94"/>
      <c r="X691" s="94"/>
      <c r="Y691" s="94"/>
      <c r="Z691" s="94"/>
      <c r="AA691" s="94"/>
      <c r="AB691" s="94"/>
      <c r="AC691" s="94"/>
      <c r="AD691" s="94"/>
      <c r="AE691" s="94"/>
      <c r="AF691" s="94"/>
      <c r="AG691" s="94"/>
      <c r="AH691" s="94"/>
      <c r="AI691" s="94"/>
      <c r="AJ691" s="94"/>
      <c r="AK691" s="94"/>
      <c r="AL691" s="94"/>
      <c r="AM691" s="94"/>
      <c r="AN691" s="94"/>
      <c r="AO691" s="94"/>
      <c r="AP691" s="94"/>
      <c r="AQ691" s="94"/>
      <c r="AR691" s="94"/>
      <c r="AS691" s="94"/>
      <c r="AT691" s="94"/>
      <c r="AU691" s="94"/>
      <c r="AV691" s="94"/>
    </row>
    <row r="692" spans="1:48" ht="12" customHeight="1" x14ac:dyDescent="0.25">
      <c r="A692" s="94"/>
      <c r="B692" s="94"/>
      <c r="C692" s="94"/>
      <c r="D692" s="94"/>
      <c r="E692" s="94"/>
      <c r="F692" s="94"/>
      <c r="G692" s="94"/>
      <c r="H692" s="94"/>
      <c r="I692" s="94"/>
      <c r="J692" s="94"/>
      <c r="K692" s="94"/>
      <c r="L692" s="94"/>
      <c r="M692" s="94"/>
      <c r="N692" s="94"/>
      <c r="O692" s="94"/>
      <c r="P692" s="94"/>
      <c r="Q692" s="94"/>
      <c r="R692" s="94"/>
      <c r="S692" s="94"/>
      <c r="T692" s="94"/>
      <c r="U692" s="94"/>
      <c r="V692" s="94"/>
      <c r="W692" s="94"/>
      <c r="X692" s="94"/>
      <c r="Y692" s="94"/>
      <c r="Z692" s="94"/>
      <c r="AA692" s="94"/>
      <c r="AB692" s="94"/>
      <c r="AC692" s="94"/>
      <c r="AD692" s="94"/>
      <c r="AE692" s="94"/>
      <c r="AF692" s="94"/>
      <c r="AG692" s="94"/>
      <c r="AH692" s="94"/>
      <c r="AI692" s="94"/>
      <c r="AJ692" s="94"/>
      <c r="AK692" s="94"/>
      <c r="AL692" s="94"/>
      <c r="AM692" s="94"/>
      <c r="AN692" s="94"/>
      <c r="AO692" s="94"/>
      <c r="AP692" s="94"/>
      <c r="AQ692" s="94"/>
      <c r="AR692" s="94"/>
      <c r="AS692" s="94"/>
      <c r="AT692" s="94"/>
      <c r="AU692" s="94"/>
      <c r="AV692" s="94"/>
    </row>
    <row r="693" spans="1:48" ht="12" customHeight="1" x14ac:dyDescent="0.25">
      <c r="A693" s="94"/>
      <c r="B693" s="94"/>
      <c r="C693" s="94"/>
      <c r="D693" s="94"/>
      <c r="E693" s="94"/>
      <c r="F693" s="94"/>
      <c r="G693" s="94"/>
      <c r="H693" s="94"/>
      <c r="I693" s="94"/>
      <c r="J693" s="94"/>
      <c r="K693" s="94"/>
      <c r="L693" s="94"/>
      <c r="M693" s="94"/>
      <c r="N693" s="94"/>
      <c r="O693" s="94"/>
      <c r="P693" s="94"/>
      <c r="Q693" s="94"/>
      <c r="R693" s="94"/>
      <c r="S693" s="94"/>
      <c r="T693" s="94"/>
      <c r="U693" s="94"/>
      <c r="V693" s="94"/>
      <c r="W693" s="94"/>
      <c r="X693" s="94"/>
      <c r="Y693" s="94"/>
      <c r="Z693" s="94"/>
      <c r="AA693" s="94"/>
      <c r="AB693" s="94"/>
      <c r="AC693" s="94"/>
      <c r="AD693" s="94"/>
      <c r="AE693" s="94"/>
      <c r="AF693" s="94"/>
      <c r="AG693" s="94"/>
      <c r="AH693" s="94"/>
      <c r="AI693" s="94"/>
      <c r="AJ693" s="94"/>
      <c r="AK693" s="94"/>
      <c r="AL693" s="94"/>
      <c r="AM693" s="94"/>
      <c r="AN693" s="94"/>
      <c r="AO693" s="94"/>
      <c r="AP693" s="94"/>
      <c r="AQ693" s="94"/>
      <c r="AR693" s="94"/>
      <c r="AS693" s="94"/>
      <c r="AT693" s="94"/>
      <c r="AU693" s="94"/>
      <c r="AV693" s="94"/>
    </row>
    <row r="694" spans="1:48" ht="12" customHeight="1" x14ac:dyDescent="0.25">
      <c r="A694" s="94"/>
      <c r="B694" s="94"/>
      <c r="C694" s="94"/>
      <c r="D694" s="94"/>
      <c r="E694" s="94"/>
      <c r="F694" s="94"/>
      <c r="G694" s="94"/>
      <c r="H694" s="94"/>
      <c r="I694" s="94"/>
      <c r="J694" s="94"/>
      <c r="K694" s="94"/>
      <c r="L694" s="94"/>
      <c r="M694" s="94"/>
      <c r="N694" s="94"/>
      <c r="O694" s="94"/>
      <c r="P694" s="94"/>
      <c r="Q694" s="94"/>
      <c r="R694" s="94"/>
      <c r="S694" s="94"/>
      <c r="T694" s="94"/>
      <c r="U694" s="94"/>
      <c r="V694" s="94"/>
      <c r="W694" s="94"/>
      <c r="X694" s="94"/>
      <c r="Y694" s="94"/>
      <c r="Z694" s="94"/>
      <c r="AA694" s="94"/>
      <c r="AB694" s="94"/>
      <c r="AC694" s="94"/>
      <c r="AD694" s="94"/>
      <c r="AE694" s="94"/>
      <c r="AF694" s="94"/>
      <c r="AG694" s="94"/>
      <c r="AH694" s="94"/>
      <c r="AI694" s="94"/>
      <c r="AJ694" s="94"/>
      <c r="AK694" s="94"/>
      <c r="AL694" s="94"/>
      <c r="AM694" s="94"/>
      <c r="AN694" s="94"/>
      <c r="AO694" s="94"/>
      <c r="AP694" s="94"/>
      <c r="AQ694" s="94"/>
      <c r="AR694" s="94"/>
      <c r="AS694" s="94"/>
      <c r="AT694" s="94"/>
      <c r="AU694" s="94"/>
      <c r="AV694" s="94"/>
    </row>
    <row r="695" spans="1:48" ht="12" customHeight="1" x14ac:dyDescent="0.25">
      <c r="A695" s="94"/>
      <c r="B695" s="94"/>
      <c r="C695" s="94"/>
      <c r="D695" s="94"/>
      <c r="E695" s="94"/>
      <c r="F695" s="94"/>
      <c r="G695" s="94"/>
      <c r="H695" s="94"/>
      <c r="I695" s="94"/>
      <c r="J695" s="94"/>
      <c r="K695" s="94"/>
      <c r="L695" s="94"/>
      <c r="M695" s="94"/>
      <c r="N695" s="94"/>
      <c r="O695" s="94"/>
      <c r="P695" s="94"/>
      <c r="Q695" s="94"/>
      <c r="R695" s="94"/>
      <c r="S695" s="94"/>
      <c r="T695" s="94"/>
      <c r="U695" s="94"/>
      <c r="V695" s="94"/>
      <c r="W695" s="94"/>
      <c r="X695" s="94"/>
      <c r="Y695" s="94"/>
      <c r="Z695" s="94"/>
      <c r="AA695" s="94"/>
      <c r="AB695" s="94"/>
      <c r="AC695" s="94"/>
      <c r="AD695" s="94"/>
      <c r="AE695" s="94"/>
      <c r="AF695" s="94"/>
      <c r="AG695" s="94"/>
      <c r="AH695" s="94"/>
      <c r="AI695" s="94"/>
      <c r="AJ695" s="94"/>
      <c r="AK695" s="94"/>
      <c r="AL695" s="94"/>
      <c r="AM695" s="94"/>
      <c r="AN695" s="94"/>
      <c r="AO695" s="94"/>
      <c r="AP695" s="94"/>
      <c r="AQ695" s="94"/>
      <c r="AR695" s="94"/>
      <c r="AS695" s="94"/>
      <c r="AT695" s="94"/>
      <c r="AU695" s="94"/>
      <c r="AV695" s="94"/>
    </row>
    <row r="696" spans="1:48" ht="12" customHeight="1" x14ac:dyDescent="0.25">
      <c r="A696" s="94"/>
      <c r="B696" s="94"/>
      <c r="C696" s="94"/>
      <c r="D696" s="94"/>
      <c r="E696" s="94"/>
      <c r="F696" s="94"/>
      <c r="G696" s="94"/>
      <c r="H696" s="94"/>
      <c r="I696" s="94"/>
      <c r="J696" s="94"/>
      <c r="K696" s="94"/>
      <c r="L696" s="94"/>
      <c r="M696" s="94"/>
      <c r="N696" s="94"/>
      <c r="O696" s="94"/>
      <c r="P696" s="94"/>
      <c r="Q696" s="94"/>
      <c r="R696" s="94"/>
      <c r="S696" s="94"/>
      <c r="T696" s="94"/>
      <c r="U696" s="94"/>
      <c r="V696" s="94"/>
      <c r="W696" s="94"/>
      <c r="X696" s="94"/>
      <c r="Y696" s="94"/>
      <c r="Z696" s="94"/>
      <c r="AA696" s="94"/>
      <c r="AB696" s="94"/>
      <c r="AC696" s="94"/>
      <c r="AD696" s="94"/>
      <c r="AE696" s="94"/>
      <c r="AF696" s="94"/>
      <c r="AG696" s="94"/>
      <c r="AH696" s="94"/>
      <c r="AI696" s="94"/>
      <c r="AJ696" s="94"/>
      <c r="AK696" s="94"/>
      <c r="AL696" s="94"/>
      <c r="AM696" s="94"/>
      <c r="AN696" s="94"/>
      <c r="AO696" s="94"/>
      <c r="AP696" s="94"/>
      <c r="AQ696" s="94"/>
      <c r="AR696" s="94"/>
      <c r="AS696" s="94"/>
      <c r="AT696" s="94"/>
      <c r="AU696" s="94"/>
      <c r="AV696" s="94"/>
    </row>
    <row r="697" spans="1:48" ht="12" customHeight="1" x14ac:dyDescent="0.25">
      <c r="A697" s="94"/>
      <c r="B697" s="94"/>
      <c r="C697" s="94"/>
      <c r="D697" s="94"/>
      <c r="E697" s="94"/>
      <c r="F697" s="94"/>
      <c r="G697" s="94"/>
      <c r="H697" s="94"/>
      <c r="I697" s="94"/>
      <c r="J697" s="94"/>
      <c r="K697" s="94"/>
      <c r="L697" s="94"/>
      <c r="M697" s="94"/>
      <c r="N697" s="94"/>
      <c r="O697" s="94"/>
      <c r="P697" s="94"/>
      <c r="Q697" s="94"/>
      <c r="R697" s="94"/>
      <c r="S697" s="94"/>
      <c r="T697" s="94"/>
      <c r="U697" s="94"/>
      <c r="V697" s="94"/>
      <c r="W697" s="94"/>
      <c r="X697" s="94"/>
      <c r="Y697" s="94"/>
      <c r="Z697" s="94"/>
      <c r="AA697" s="94"/>
      <c r="AB697" s="94"/>
      <c r="AC697" s="94"/>
      <c r="AD697" s="94"/>
      <c r="AE697" s="94"/>
      <c r="AF697" s="94"/>
      <c r="AG697" s="94"/>
      <c r="AH697" s="94"/>
      <c r="AI697" s="94"/>
      <c r="AJ697" s="94"/>
      <c r="AK697" s="94"/>
      <c r="AL697" s="94"/>
      <c r="AM697" s="94"/>
      <c r="AN697" s="94"/>
      <c r="AO697" s="94"/>
      <c r="AP697" s="94"/>
      <c r="AQ697" s="94"/>
      <c r="AR697" s="94"/>
      <c r="AS697" s="94"/>
      <c r="AT697" s="94"/>
      <c r="AU697" s="94"/>
      <c r="AV697" s="94"/>
    </row>
    <row r="698" spans="1:48" ht="12" customHeight="1" x14ac:dyDescent="0.25">
      <c r="A698" s="94"/>
      <c r="B698" s="94"/>
      <c r="C698" s="94"/>
      <c r="D698" s="94"/>
      <c r="E698" s="94"/>
      <c r="F698" s="94"/>
      <c r="G698" s="94"/>
      <c r="H698" s="94"/>
      <c r="I698" s="94"/>
      <c r="J698" s="94"/>
      <c r="K698" s="94"/>
      <c r="L698" s="94"/>
      <c r="M698" s="94"/>
      <c r="N698" s="94"/>
      <c r="O698" s="94"/>
      <c r="P698" s="94"/>
      <c r="Q698" s="94"/>
      <c r="R698" s="94"/>
      <c r="S698" s="94"/>
      <c r="T698" s="94"/>
      <c r="U698" s="94"/>
      <c r="V698" s="94"/>
      <c r="W698" s="94"/>
      <c r="X698" s="94"/>
      <c r="Y698" s="94"/>
      <c r="Z698" s="94"/>
      <c r="AA698" s="94"/>
      <c r="AB698" s="94"/>
      <c r="AC698" s="94"/>
      <c r="AD698" s="94"/>
      <c r="AE698" s="94"/>
      <c r="AF698" s="94"/>
      <c r="AG698" s="94"/>
      <c r="AH698" s="94"/>
      <c r="AI698" s="94"/>
      <c r="AJ698" s="94"/>
      <c r="AK698" s="94"/>
      <c r="AL698" s="94"/>
      <c r="AM698" s="94"/>
      <c r="AN698" s="94"/>
      <c r="AO698" s="94"/>
      <c r="AP698" s="94"/>
      <c r="AQ698" s="94"/>
      <c r="AR698" s="94"/>
      <c r="AS698" s="94"/>
      <c r="AT698" s="94"/>
      <c r="AU698" s="94"/>
      <c r="AV698" s="94"/>
    </row>
    <row r="699" spans="1:48" ht="12" customHeight="1" x14ac:dyDescent="0.25">
      <c r="A699" s="94"/>
      <c r="B699" s="94"/>
      <c r="C699" s="94"/>
      <c r="D699" s="94"/>
      <c r="E699" s="94"/>
      <c r="F699" s="94"/>
      <c r="G699" s="94"/>
      <c r="H699" s="94"/>
      <c r="I699" s="94"/>
      <c r="J699" s="94"/>
      <c r="K699" s="94"/>
      <c r="L699" s="94"/>
      <c r="M699" s="94"/>
      <c r="N699" s="94"/>
      <c r="O699" s="94"/>
      <c r="P699" s="94"/>
      <c r="Q699" s="94"/>
      <c r="R699" s="94"/>
      <c r="S699" s="94"/>
      <c r="T699" s="94"/>
      <c r="U699" s="94"/>
      <c r="V699" s="94"/>
      <c r="W699" s="94"/>
      <c r="X699" s="94"/>
      <c r="Y699" s="94"/>
      <c r="Z699" s="94"/>
      <c r="AA699" s="94"/>
      <c r="AB699" s="94"/>
      <c r="AC699" s="94"/>
      <c r="AD699" s="94"/>
      <c r="AE699" s="94"/>
      <c r="AF699" s="94"/>
      <c r="AG699" s="94"/>
      <c r="AH699" s="94"/>
      <c r="AI699" s="94"/>
      <c r="AJ699" s="94"/>
      <c r="AK699" s="94"/>
      <c r="AL699" s="94"/>
      <c r="AM699" s="94"/>
      <c r="AN699" s="94"/>
      <c r="AO699" s="94"/>
      <c r="AP699" s="94"/>
      <c r="AQ699" s="94"/>
      <c r="AR699" s="94"/>
      <c r="AS699" s="94"/>
      <c r="AT699" s="94"/>
      <c r="AU699" s="94"/>
      <c r="AV699" s="94"/>
    </row>
    <row r="700" spans="1:48" ht="12" customHeight="1" x14ac:dyDescent="0.25">
      <c r="A700" s="94"/>
      <c r="B700" s="94"/>
      <c r="C700" s="94"/>
      <c r="D700" s="94"/>
      <c r="E700" s="94"/>
      <c r="F700" s="94"/>
      <c r="G700" s="94"/>
      <c r="H700" s="94"/>
      <c r="I700" s="94"/>
      <c r="J700" s="94"/>
      <c r="K700" s="94"/>
      <c r="L700" s="94"/>
      <c r="M700" s="94"/>
      <c r="N700" s="94"/>
      <c r="O700" s="94"/>
      <c r="P700" s="94"/>
      <c r="Q700" s="94"/>
      <c r="R700" s="94"/>
      <c r="S700" s="94"/>
      <c r="T700" s="94"/>
      <c r="U700" s="94"/>
      <c r="V700" s="94"/>
      <c r="W700" s="94"/>
      <c r="X700" s="94"/>
      <c r="Y700" s="94"/>
      <c r="Z700" s="94"/>
      <c r="AA700" s="94"/>
      <c r="AB700" s="94"/>
      <c r="AC700" s="94"/>
      <c r="AD700" s="94"/>
      <c r="AE700" s="94"/>
      <c r="AF700" s="94"/>
      <c r="AG700" s="94"/>
      <c r="AH700" s="94"/>
      <c r="AI700" s="94"/>
      <c r="AJ700" s="94"/>
      <c r="AK700" s="94"/>
      <c r="AL700" s="94"/>
      <c r="AM700" s="94"/>
      <c r="AN700" s="94"/>
      <c r="AO700" s="94"/>
      <c r="AP700" s="94"/>
      <c r="AQ700" s="94"/>
      <c r="AR700" s="94"/>
      <c r="AS700" s="94"/>
      <c r="AT700" s="94"/>
      <c r="AU700" s="94"/>
      <c r="AV700" s="94"/>
    </row>
    <row r="701" spans="1:48" ht="12" customHeight="1" x14ac:dyDescent="0.25">
      <c r="A701" s="94"/>
      <c r="B701" s="94"/>
      <c r="C701" s="94"/>
      <c r="D701" s="94"/>
      <c r="E701" s="94"/>
      <c r="F701" s="94"/>
      <c r="G701" s="94"/>
      <c r="H701" s="94"/>
      <c r="I701" s="94"/>
      <c r="J701" s="94"/>
      <c r="K701" s="94"/>
      <c r="L701" s="94"/>
      <c r="M701" s="94"/>
      <c r="N701" s="94"/>
      <c r="O701" s="94"/>
      <c r="P701" s="94"/>
      <c r="Q701" s="94"/>
      <c r="R701" s="94"/>
      <c r="S701" s="94"/>
      <c r="T701" s="94"/>
      <c r="U701" s="94"/>
      <c r="V701" s="94"/>
      <c r="W701" s="94"/>
      <c r="X701" s="94"/>
      <c r="Y701" s="94"/>
      <c r="Z701" s="94"/>
      <c r="AA701" s="94"/>
      <c r="AB701" s="94"/>
      <c r="AC701" s="94"/>
      <c r="AD701" s="94"/>
      <c r="AE701" s="94"/>
      <c r="AF701" s="94"/>
      <c r="AG701" s="94"/>
      <c r="AH701" s="94"/>
      <c r="AI701" s="94"/>
      <c r="AJ701" s="94"/>
      <c r="AK701" s="94"/>
      <c r="AL701" s="94"/>
      <c r="AM701" s="94"/>
      <c r="AN701" s="94"/>
      <c r="AO701" s="94"/>
      <c r="AP701" s="94"/>
      <c r="AQ701" s="94"/>
      <c r="AR701" s="94"/>
      <c r="AS701" s="94"/>
      <c r="AT701" s="94"/>
      <c r="AU701" s="94"/>
      <c r="AV701" s="94"/>
    </row>
    <row r="702" spans="1:48" ht="12" customHeight="1" x14ac:dyDescent="0.25">
      <c r="A702" s="94"/>
      <c r="B702" s="94"/>
      <c r="C702" s="94"/>
      <c r="D702" s="94"/>
      <c r="E702" s="94"/>
      <c r="F702" s="94"/>
      <c r="G702" s="94"/>
      <c r="H702" s="94"/>
      <c r="I702" s="94"/>
      <c r="J702" s="94"/>
      <c r="K702" s="94"/>
      <c r="L702" s="94"/>
      <c r="M702" s="94"/>
      <c r="N702" s="94"/>
      <c r="O702" s="94"/>
      <c r="P702" s="94"/>
      <c r="Q702" s="94"/>
      <c r="R702" s="94"/>
      <c r="S702" s="94"/>
      <c r="T702" s="94"/>
      <c r="U702" s="94"/>
      <c r="V702" s="94"/>
      <c r="W702" s="94"/>
      <c r="X702" s="94"/>
      <c r="Y702" s="94"/>
      <c r="Z702" s="94"/>
      <c r="AA702" s="94"/>
      <c r="AB702" s="94"/>
      <c r="AC702" s="94"/>
      <c r="AD702" s="94"/>
      <c r="AE702" s="94"/>
      <c r="AF702" s="94"/>
      <c r="AG702" s="94"/>
      <c r="AH702" s="94"/>
      <c r="AI702" s="94"/>
      <c r="AJ702" s="94"/>
      <c r="AK702" s="94"/>
      <c r="AL702" s="94"/>
      <c r="AM702" s="94"/>
      <c r="AN702" s="94"/>
      <c r="AO702" s="94"/>
      <c r="AP702" s="94"/>
      <c r="AQ702" s="94"/>
      <c r="AR702" s="94"/>
      <c r="AS702" s="94"/>
      <c r="AT702" s="94"/>
      <c r="AU702" s="94"/>
      <c r="AV702" s="94"/>
    </row>
    <row r="703" spans="1:48" ht="12" customHeight="1" x14ac:dyDescent="0.25">
      <c r="A703" s="94"/>
      <c r="B703" s="94"/>
      <c r="C703" s="94"/>
      <c r="D703" s="94"/>
      <c r="E703" s="94"/>
      <c r="F703" s="94"/>
      <c r="G703" s="94"/>
      <c r="H703" s="94"/>
      <c r="I703" s="94"/>
      <c r="J703" s="94"/>
      <c r="K703" s="94"/>
      <c r="L703" s="94"/>
      <c r="M703" s="94"/>
      <c r="N703" s="94"/>
      <c r="O703" s="94"/>
      <c r="P703" s="94"/>
      <c r="Q703" s="94"/>
      <c r="R703" s="94"/>
      <c r="S703" s="94"/>
      <c r="T703" s="94"/>
      <c r="U703" s="94"/>
      <c r="V703" s="94"/>
      <c r="W703" s="94"/>
      <c r="X703" s="94"/>
      <c r="Y703" s="94"/>
      <c r="Z703" s="94"/>
      <c r="AA703" s="94"/>
      <c r="AB703" s="94"/>
      <c r="AC703" s="94"/>
      <c r="AD703" s="94"/>
      <c r="AE703" s="94"/>
      <c r="AF703" s="94"/>
      <c r="AG703" s="94"/>
      <c r="AH703" s="94"/>
      <c r="AI703" s="94"/>
      <c r="AJ703" s="94"/>
      <c r="AK703" s="94"/>
      <c r="AL703" s="94"/>
      <c r="AM703" s="94"/>
      <c r="AN703" s="94"/>
      <c r="AO703" s="94"/>
      <c r="AP703" s="94"/>
      <c r="AQ703" s="94"/>
      <c r="AR703" s="94"/>
      <c r="AS703" s="94"/>
      <c r="AT703" s="94"/>
      <c r="AU703" s="94"/>
      <c r="AV703" s="94"/>
    </row>
    <row r="704" spans="1:48" ht="12" customHeight="1" x14ac:dyDescent="0.25">
      <c r="A704" s="94"/>
      <c r="B704" s="94"/>
      <c r="C704" s="94"/>
      <c r="D704" s="94"/>
      <c r="E704" s="94"/>
      <c r="F704" s="94"/>
      <c r="G704" s="94"/>
      <c r="H704" s="94"/>
      <c r="I704" s="94"/>
      <c r="J704" s="94"/>
      <c r="K704" s="94"/>
      <c r="L704" s="94"/>
      <c r="M704" s="94"/>
      <c r="N704" s="94"/>
      <c r="O704" s="94"/>
      <c r="P704" s="94"/>
      <c r="Q704" s="94"/>
      <c r="R704" s="94"/>
      <c r="S704" s="94"/>
      <c r="T704" s="94"/>
      <c r="U704" s="94"/>
      <c r="V704" s="94"/>
      <c r="W704" s="94"/>
      <c r="X704" s="94"/>
      <c r="Y704" s="94"/>
      <c r="Z704" s="94"/>
      <c r="AA704" s="94"/>
      <c r="AB704" s="94"/>
      <c r="AC704" s="94"/>
      <c r="AD704" s="94"/>
      <c r="AE704" s="94"/>
      <c r="AF704" s="94"/>
      <c r="AG704" s="94"/>
      <c r="AH704" s="94"/>
      <c r="AI704" s="94"/>
      <c r="AJ704" s="94"/>
      <c r="AK704" s="94"/>
      <c r="AL704" s="94"/>
      <c r="AM704" s="94"/>
      <c r="AN704" s="94"/>
      <c r="AO704" s="94"/>
      <c r="AP704" s="94"/>
      <c r="AQ704" s="94"/>
      <c r="AR704" s="94"/>
      <c r="AS704" s="94"/>
      <c r="AT704" s="94"/>
      <c r="AU704" s="94"/>
      <c r="AV704" s="94"/>
    </row>
    <row r="705" spans="1:48" ht="12" customHeight="1" x14ac:dyDescent="0.25">
      <c r="A705" s="94"/>
      <c r="B705" s="94"/>
      <c r="C705" s="94"/>
      <c r="D705" s="94"/>
      <c r="E705" s="94"/>
      <c r="F705" s="94"/>
      <c r="G705" s="94"/>
      <c r="H705" s="94"/>
      <c r="I705" s="94"/>
      <c r="J705" s="94"/>
      <c r="K705" s="94"/>
      <c r="L705" s="94"/>
      <c r="M705" s="94"/>
      <c r="N705" s="94"/>
      <c r="O705" s="94"/>
      <c r="P705" s="94"/>
      <c r="Q705" s="94"/>
      <c r="R705" s="94"/>
      <c r="S705" s="94"/>
      <c r="T705" s="94"/>
      <c r="U705" s="94"/>
      <c r="V705" s="94"/>
      <c r="W705" s="94"/>
      <c r="X705" s="94"/>
      <c r="Y705" s="94"/>
      <c r="Z705" s="94"/>
      <c r="AA705" s="94"/>
      <c r="AB705" s="94"/>
      <c r="AC705" s="94"/>
      <c r="AD705" s="94"/>
      <c r="AE705" s="94"/>
      <c r="AF705" s="94"/>
      <c r="AG705" s="94"/>
      <c r="AH705" s="94"/>
      <c r="AI705" s="94"/>
      <c r="AJ705" s="94"/>
      <c r="AK705" s="94"/>
      <c r="AL705" s="94"/>
      <c r="AM705" s="94"/>
      <c r="AN705" s="94"/>
      <c r="AO705" s="94"/>
      <c r="AP705" s="94"/>
      <c r="AQ705" s="94"/>
      <c r="AR705" s="94"/>
      <c r="AS705" s="94"/>
      <c r="AT705" s="94"/>
      <c r="AU705" s="94"/>
      <c r="AV705" s="94"/>
    </row>
    <row r="706" spans="1:48" ht="12" customHeight="1" x14ac:dyDescent="0.25">
      <c r="A706" s="94"/>
      <c r="B706" s="94"/>
      <c r="C706" s="94"/>
      <c r="D706" s="94"/>
      <c r="E706" s="94"/>
      <c r="F706" s="94"/>
      <c r="G706" s="94"/>
      <c r="H706" s="94"/>
      <c r="I706" s="94"/>
      <c r="J706" s="94"/>
      <c r="K706" s="94"/>
      <c r="L706" s="94"/>
      <c r="M706" s="94"/>
      <c r="N706" s="94"/>
      <c r="O706" s="94"/>
      <c r="P706" s="94"/>
      <c r="Q706" s="94"/>
      <c r="R706" s="94"/>
      <c r="S706" s="94"/>
      <c r="T706" s="94"/>
      <c r="U706" s="94"/>
      <c r="V706" s="94"/>
      <c r="W706" s="94"/>
      <c r="X706" s="94"/>
      <c r="Y706" s="94"/>
      <c r="Z706" s="94"/>
      <c r="AA706" s="94"/>
      <c r="AB706" s="94"/>
      <c r="AC706" s="94"/>
      <c r="AD706" s="94"/>
      <c r="AE706" s="94"/>
      <c r="AF706" s="94"/>
      <c r="AG706" s="94"/>
      <c r="AH706" s="94"/>
      <c r="AI706" s="94"/>
      <c r="AJ706" s="94"/>
      <c r="AK706" s="94"/>
      <c r="AL706" s="94"/>
      <c r="AM706" s="94"/>
      <c r="AN706" s="94"/>
      <c r="AO706" s="94"/>
      <c r="AP706" s="94"/>
      <c r="AQ706" s="94"/>
      <c r="AR706" s="94"/>
      <c r="AS706" s="94"/>
      <c r="AT706" s="94"/>
      <c r="AU706" s="94"/>
      <c r="AV706" s="94"/>
    </row>
    <row r="707" spans="1:48" ht="12" customHeight="1" x14ac:dyDescent="0.25">
      <c r="A707" s="94"/>
      <c r="B707" s="94"/>
      <c r="C707" s="94"/>
      <c r="D707" s="94"/>
      <c r="E707" s="94"/>
      <c r="F707" s="94"/>
      <c r="G707" s="94"/>
      <c r="H707" s="94"/>
      <c r="I707" s="94"/>
      <c r="J707" s="94"/>
      <c r="K707" s="94"/>
      <c r="L707" s="94"/>
      <c r="M707" s="94"/>
      <c r="N707" s="94"/>
      <c r="O707" s="94"/>
      <c r="P707" s="94"/>
      <c r="Q707" s="94"/>
      <c r="R707" s="94"/>
      <c r="S707" s="94"/>
      <c r="T707" s="94"/>
      <c r="U707" s="94"/>
      <c r="V707" s="94"/>
      <c r="W707" s="94"/>
      <c r="X707" s="94"/>
      <c r="Y707" s="94"/>
      <c r="Z707" s="94"/>
      <c r="AA707" s="94"/>
      <c r="AB707" s="94"/>
      <c r="AC707" s="94"/>
      <c r="AD707" s="94"/>
      <c r="AE707" s="94"/>
      <c r="AF707" s="94"/>
      <c r="AG707" s="94"/>
      <c r="AH707" s="94"/>
      <c r="AI707" s="94"/>
      <c r="AJ707" s="94"/>
      <c r="AK707" s="94"/>
      <c r="AL707" s="94"/>
      <c r="AM707" s="94"/>
      <c r="AN707" s="94"/>
      <c r="AO707" s="94"/>
      <c r="AP707" s="94"/>
      <c r="AQ707" s="94"/>
      <c r="AR707" s="94"/>
      <c r="AS707" s="94"/>
      <c r="AT707" s="94"/>
      <c r="AU707" s="94"/>
      <c r="AV707" s="94"/>
    </row>
    <row r="708" spans="1:48" ht="12" customHeight="1" x14ac:dyDescent="0.25">
      <c r="A708" s="94"/>
      <c r="B708" s="94"/>
      <c r="C708" s="94"/>
      <c r="D708" s="94"/>
      <c r="E708" s="94"/>
      <c r="F708" s="94"/>
      <c r="G708" s="94"/>
      <c r="H708" s="94"/>
      <c r="I708" s="94"/>
      <c r="J708" s="94"/>
      <c r="K708" s="94"/>
      <c r="L708" s="94"/>
      <c r="M708" s="94"/>
      <c r="N708" s="94"/>
      <c r="O708" s="94"/>
      <c r="P708" s="94"/>
      <c r="Q708" s="94"/>
      <c r="R708" s="94"/>
      <c r="S708" s="94"/>
      <c r="T708" s="94"/>
      <c r="U708" s="94"/>
      <c r="V708" s="94"/>
      <c r="W708" s="94"/>
      <c r="X708" s="94"/>
      <c r="Y708" s="94"/>
      <c r="Z708" s="94"/>
      <c r="AA708" s="94"/>
      <c r="AB708" s="94"/>
      <c r="AC708" s="94"/>
      <c r="AD708" s="94"/>
      <c r="AE708" s="94"/>
      <c r="AF708" s="94"/>
      <c r="AG708" s="94"/>
      <c r="AH708" s="94"/>
      <c r="AI708" s="94"/>
      <c r="AJ708" s="94"/>
      <c r="AK708" s="94"/>
      <c r="AL708" s="94"/>
      <c r="AM708" s="94"/>
      <c r="AN708" s="94"/>
      <c r="AO708" s="94"/>
      <c r="AP708" s="94"/>
      <c r="AQ708" s="94"/>
      <c r="AR708" s="94"/>
      <c r="AS708" s="94"/>
      <c r="AT708" s="94"/>
      <c r="AU708" s="94"/>
      <c r="AV708" s="94"/>
    </row>
    <row r="709" spans="1:48" ht="12" customHeight="1" x14ac:dyDescent="0.25">
      <c r="A709" s="94"/>
      <c r="B709" s="94"/>
      <c r="C709" s="94"/>
      <c r="D709" s="94"/>
      <c r="E709" s="94"/>
      <c r="F709" s="94"/>
      <c r="G709" s="94"/>
      <c r="H709" s="94"/>
      <c r="I709" s="94"/>
      <c r="J709" s="94"/>
      <c r="K709" s="94"/>
      <c r="L709" s="94"/>
      <c r="M709" s="94"/>
      <c r="N709" s="94"/>
      <c r="O709" s="94"/>
      <c r="P709" s="94"/>
      <c r="Q709" s="94"/>
      <c r="R709" s="94"/>
      <c r="S709" s="94"/>
      <c r="T709" s="94"/>
      <c r="U709" s="94"/>
      <c r="V709" s="94"/>
      <c r="W709" s="94"/>
      <c r="X709" s="94"/>
      <c r="Y709" s="94"/>
      <c r="Z709" s="94"/>
      <c r="AA709" s="94"/>
      <c r="AB709" s="94"/>
      <c r="AC709" s="94"/>
      <c r="AD709" s="94"/>
      <c r="AE709" s="94"/>
      <c r="AF709" s="94"/>
      <c r="AG709" s="94"/>
      <c r="AH709" s="94"/>
      <c r="AI709" s="94"/>
      <c r="AJ709" s="94"/>
      <c r="AK709" s="94"/>
      <c r="AL709" s="94"/>
      <c r="AM709" s="94"/>
      <c r="AN709" s="94"/>
      <c r="AO709" s="94"/>
      <c r="AP709" s="94"/>
      <c r="AQ709" s="94"/>
      <c r="AR709" s="94"/>
      <c r="AS709" s="94"/>
      <c r="AT709" s="94"/>
      <c r="AU709" s="94"/>
      <c r="AV709" s="94"/>
    </row>
    <row r="710" spans="1:48" ht="12" customHeight="1" x14ac:dyDescent="0.25">
      <c r="A710" s="94"/>
      <c r="B710" s="94"/>
      <c r="C710" s="94"/>
      <c r="D710" s="94"/>
      <c r="E710" s="94"/>
      <c r="F710" s="94"/>
      <c r="G710" s="94"/>
      <c r="H710" s="94"/>
      <c r="I710" s="94"/>
      <c r="J710" s="94"/>
      <c r="K710" s="94"/>
      <c r="L710" s="94"/>
      <c r="M710" s="94"/>
      <c r="N710" s="94"/>
      <c r="O710" s="94"/>
      <c r="P710" s="94"/>
      <c r="Q710" s="94"/>
      <c r="R710" s="94"/>
      <c r="S710" s="94"/>
      <c r="T710" s="94"/>
      <c r="U710" s="94"/>
      <c r="V710" s="94"/>
      <c r="W710" s="94"/>
      <c r="X710" s="94"/>
      <c r="Y710" s="94"/>
      <c r="Z710" s="94"/>
      <c r="AA710" s="94"/>
      <c r="AB710" s="94"/>
      <c r="AC710" s="94"/>
      <c r="AD710" s="94"/>
      <c r="AE710" s="94"/>
      <c r="AF710" s="94"/>
      <c r="AG710" s="94"/>
      <c r="AH710" s="94"/>
      <c r="AI710" s="94"/>
      <c r="AJ710" s="94"/>
      <c r="AK710" s="94"/>
      <c r="AL710" s="94"/>
      <c r="AM710" s="94"/>
      <c r="AN710" s="94"/>
      <c r="AO710" s="94"/>
      <c r="AP710" s="94"/>
      <c r="AQ710" s="94"/>
      <c r="AR710" s="94"/>
      <c r="AS710" s="94"/>
      <c r="AT710" s="94"/>
      <c r="AU710" s="94"/>
      <c r="AV710" s="94"/>
    </row>
    <row r="711" spans="1:48" ht="12" customHeight="1" x14ac:dyDescent="0.25">
      <c r="A711" s="94"/>
      <c r="B711" s="94"/>
      <c r="C711" s="94"/>
      <c r="D711" s="94"/>
      <c r="E711" s="94"/>
      <c r="F711" s="94"/>
      <c r="G711" s="94"/>
      <c r="H711" s="94"/>
      <c r="I711" s="94"/>
      <c r="J711" s="94"/>
      <c r="K711" s="94"/>
      <c r="L711" s="94"/>
      <c r="M711" s="94"/>
      <c r="N711" s="94"/>
      <c r="O711" s="94"/>
      <c r="P711" s="94"/>
      <c r="Q711" s="94"/>
      <c r="R711" s="94"/>
      <c r="S711" s="94"/>
      <c r="T711" s="94"/>
      <c r="U711" s="94"/>
      <c r="V711" s="94"/>
      <c r="W711" s="94"/>
      <c r="X711" s="94"/>
      <c r="Y711" s="94"/>
      <c r="Z711" s="94"/>
      <c r="AA711" s="94"/>
      <c r="AB711" s="94"/>
      <c r="AC711" s="94"/>
      <c r="AD711" s="94"/>
      <c r="AE711" s="94"/>
      <c r="AF711" s="94"/>
      <c r="AG711" s="94"/>
      <c r="AH711" s="94"/>
      <c r="AI711" s="94"/>
      <c r="AJ711" s="94"/>
      <c r="AK711" s="94"/>
      <c r="AL711" s="94"/>
      <c r="AM711" s="94"/>
      <c r="AN711" s="94"/>
      <c r="AO711" s="94"/>
      <c r="AP711" s="94"/>
      <c r="AQ711" s="94"/>
      <c r="AR711" s="94"/>
      <c r="AS711" s="94"/>
      <c r="AT711" s="94"/>
      <c r="AU711" s="94"/>
      <c r="AV711" s="94"/>
    </row>
    <row r="712" spans="1:48" ht="12" customHeight="1" x14ac:dyDescent="0.25">
      <c r="A712" s="94"/>
      <c r="B712" s="94"/>
      <c r="C712" s="94"/>
      <c r="D712" s="94"/>
      <c r="E712" s="94"/>
      <c r="F712" s="94"/>
      <c r="G712" s="94"/>
      <c r="H712" s="94"/>
      <c r="I712" s="94"/>
      <c r="J712" s="94"/>
      <c r="K712" s="94"/>
      <c r="L712" s="94"/>
      <c r="M712" s="94"/>
      <c r="N712" s="94"/>
      <c r="O712" s="94"/>
      <c r="P712" s="94"/>
      <c r="Q712" s="94"/>
      <c r="R712" s="94"/>
      <c r="S712" s="94"/>
      <c r="T712" s="94"/>
      <c r="U712" s="94"/>
      <c r="V712" s="94"/>
      <c r="W712" s="94"/>
      <c r="X712" s="94"/>
      <c r="Y712" s="94"/>
      <c r="Z712" s="94"/>
      <c r="AA712" s="94"/>
      <c r="AB712" s="94"/>
      <c r="AC712" s="94"/>
      <c r="AD712" s="94"/>
      <c r="AE712" s="94"/>
      <c r="AF712" s="94"/>
      <c r="AG712" s="94"/>
      <c r="AH712" s="94"/>
      <c r="AI712" s="94"/>
      <c r="AJ712" s="94"/>
      <c r="AK712" s="94"/>
      <c r="AL712" s="94"/>
      <c r="AM712" s="94"/>
      <c r="AN712" s="94"/>
      <c r="AO712" s="94"/>
      <c r="AP712" s="94"/>
      <c r="AQ712" s="94"/>
      <c r="AR712" s="94"/>
      <c r="AS712" s="94"/>
      <c r="AT712" s="94"/>
      <c r="AU712" s="94"/>
      <c r="AV712" s="94"/>
    </row>
    <row r="713" spans="1:48" ht="12" customHeight="1" x14ac:dyDescent="0.25">
      <c r="A713" s="94"/>
      <c r="B713" s="94"/>
      <c r="C713" s="94"/>
      <c r="D713" s="94"/>
      <c r="E713" s="94"/>
      <c r="F713" s="94"/>
      <c r="G713" s="94"/>
      <c r="H713" s="94"/>
      <c r="I713" s="94"/>
      <c r="J713" s="94"/>
      <c r="K713" s="94"/>
      <c r="L713" s="94"/>
      <c r="M713" s="94"/>
      <c r="N713" s="94"/>
      <c r="O713" s="94"/>
      <c r="P713" s="94"/>
      <c r="Q713" s="94"/>
      <c r="R713" s="94"/>
      <c r="S713" s="94"/>
      <c r="T713" s="94"/>
      <c r="U713" s="94"/>
      <c r="V713" s="94"/>
      <c r="W713" s="94"/>
      <c r="X713" s="94"/>
      <c r="Y713" s="94"/>
      <c r="Z713" s="94"/>
      <c r="AA713" s="94"/>
      <c r="AB713" s="94"/>
      <c r="AC713" s="94"/>
      <c r="AD713" s="94"/>
      <c r="AE713" s="94"/>
      <c r="AF713" s="94"/>
      <c r="AG713" s="94"/>
      <c r="AH713" s="94"/>
      <c r="AI713" s="94"/>
      <c r="AJ713" s="94"/>
      <c r="AK713" s="94"/>
      <c r="AL713" s="94"/>
      <c r="AM713" s="94"/>
      <c r="AN713" s="94"/>
      <c r="AO713" s="94"/>
      <c r="AP713" s="94"/>
      <c r="AQ713" s="94"/>
      <c r="AR713" s="94"/>
      <c r="AS713" s="94"/>
      <c r="AT713" s="94"/>
      <c r="AU713" s="94"/>
      <c r="AV713" s="94"/>
    </row>
    <row r="714" spans="1:48" ht="12" customHeight="1" x14ac:dyDescent="0.25">
      <c r="A714" s="94"/>
      <c r="B714" s="94"/>
      <c r="C714" s="94"/>
      <c r="D714" s="94"/>
      <c r="E714" s="94"/>
      <c r="F714" s="94"/>
      <c r="G714" s="94"/>
      <c r="H714" s="94"/>
      <c r="I714" s="94"/>
      <c r="J714" s="94"/>
      <c r="K714" s="94"/>
      <c r="L714" s="94"/>
      <c r="M714" s="94"/>
      <c r="N714" s="94"/>
      <c r="O714" s="94"/>
      <c r="P714" s="94"/>
      <c r="Q714" s="94"/>
      <c r="R714" s="94"/>
      <c r="S714" s="94"/>
      <c r="T714" s="94"/>
      <c r="U714" s="94"/>
      <c r="V714" s="94"/>
      <c r="W714" s="94"/>
      <c r="X714" s="94"/>
      <c r="Y714" s="94"/>
      <c r="Z714" s="94"/>
      <c r="AA714" s="94"/>
      <c r="AB714" s="94"/>
      <c r="AC714" s="94"/>
      <c r="AD714" s="94"/>
      <c r="AE714" s="94"/>
      <c r="AF714" s="94"/>
      <c r="AG714" s="94"/>
      <c r="AH714" s="94"/>
      <c r="AI714" s="94"/>
      <c r="AJ714" s="94"/>
      <c r="AK714" s="94"/>
      <c r="AL714" s="94"/>
      <c r="AM714" s="94"/>
      <c r="AN714" s="94"/>
      <c r="AO714" s="94"/>
      <c r="AP714" s="94"/>
      <c r="AQ714" s="94"/>
      <c r="AR714" s="94"/>
      <c r="AS714" s="94"/>
      <c r="AT714" s="94"/>
      <c r="AU714" s="94"/>
      <c r="AV714" s="94"/>
    </row>
    <row r="715" spans="1:48" ht="12" customHeight="1" x14ac:dyDescent="0.25">
      <c r="A715" s="94"/>
      <c r="B715" s="94"/>
      <c r="C715" s="94"/>
      <c r="D715" s="94"/>
      <c r="E715" s="94"/>
      <c r="F715" s="94"/>
      <c r="G715" s="94"/>
      <c r="H715" s="94"/>
      <c r="I715" s="94"/>
      <c r="J715" s="94"/>
      <c r="K715" s="94"/>
      <c r="L715" s="94"/>
      <c r="M715" s="94"/>
      <c r="N715" s="94"/>
      <c r="O715" s="94"/>
      <c r="P715" s="94"/>
      <c r="Q715" s="94"/>
      <c r="R715" s="94"/>
      <c r="S715" s="94"/>
      <c r="T715" s="94"/>
      <c r="U715" s="94"/>
      <c r="V715" s="94"/>
      <c r="W715" s="94"/>
      <c r="X715" s="94"/>
      <c r="Y715" s="94"/>
      <c r="Z715" s="94"/>
      <c r="AA715" s="94"/>
      <c r="AB715" s="94"/>
      <c r="AC715" s="94"/>
      <c r="AD715" s="94"/>
      <c r="AE715" s="94"/>
      <c r="AF715" s="94"/>
      <c r="AG715" s="94"/>
      <c r="AH715" s="94"/>
      <c r="AI715" s="94"/>
      <c r="AJ715" s="94"/>
      <c r="AK715" s="94"/>
      <c r="AL715" s="94"/>
      <c r="AM715" s="94"/>
      <c r="AN715" s="94"/>
      <c r="AO715" s="94"/>
      <c r="AP715" s="94"/>
      <c r="AQ715" s="94"/>
      <c r="AR715" s="94"/>
      <c r="AS715" s="94"/>
      <c r="AT715" s="94"/>
      <c r="AU715" s="94"/>
      <c r="AV715" s="94"/>
    </row>
    <row r="716" spans="1:48" ht="12" customHeight="1" x14ac:dyDescent="0.25">
      <c r="A716" s="94"/>
      <c r="B716" s="94"/>
      <c r="C716" s="94"/>
      <c r="D716" s="94"/>
      <c r="E716" s="94"/>
      <c r="F716" s="94"/>
      <c r="G716" s="94"/>
      <c r="H716" s="94"/>
      <c r="I716" s="94"/>
      <c r="J716" s="94"/>
      <c r="K716" s="94"/>
      <c r="L716" s="94"/>
      <c r="M716" s="94"/>
      <c r="N716" s="94"/>
      <c r="O716" s="94"/>
      <c r="P716" s="94"/>
      <c r="Q716" s="94"/>
      <c r="R716" s="94"/>
      <c r="S716" s="94"/>
      <c r="T716" s="94"/>
      <c r="U716" s="94"/>
      <c r="V716" s="94"/>
      <c r="W716" s="94"/>
      <c r="X716" s="94"/>
      <c r="Y716" s="94"/>
      <c r="Z716" s="94"/>
      <c r="AA716" s="94"/>
      <c r="AB716" s="94"/>
      <c r="AC716" s="94"/>
      <c r="AD716" s="94"/>
      <c r="AE716" s="94"/>
      <c r="AF716" s="94"/>
      <c r="AG716" s="94"/>
      <c r="AH716" s="94"/>
      <c r="AI716" s="94"/>
      <c r="AJ716" s="94"/>
      <c r="AK716" s="94"/>
      <c r="AL716" s="94"/>
      <c r="AM716" s="94"/>
      <c r="AN716" s="94"/>
      <c r="AO716" s="94"/>
      <c r="AP716" s="94"/>
      <c r="AQ716" s="94"/>
      <c r="AR716" s="94"/>
      <c r="AS716" s="94"/>
      <c r="AT716" s="94"/>
      <c r="AU716" s="94"/>
      <c r="AV716" s="94"/>
    </row>
    <row r="717" spans="1:48" ht="12" customHeight="1" x14ac:dyDescent="0.25">
      <c r="A717" s="94"/>
      <c r="B717" s="94"/>
      <c r="C717" s="94"/>
      <c r="D717" s="94"/>
      <c r="E717" s="94"/>
      <c r="F717" s="94"/>
      <c r="G717" s="94"/>
      <c r="H717" s="94"/>
      <c r="I717" s="94"/>
      <c r="J717" s="94"/>
      <c r="K717" s="94"/>
      <c r="L717" s="94"/>
      <c r="M717" s="94"/>
      <c r="N717" s="94"/>
      <c r="O717" s="94"/>
      <c r="P717" s="94"/>
      <c r="Q717" s="94"/>
      <c r="R717" s="94"/>
      <c r="S717" s="94"/>
      <c r="T717" s="94"/>
      <c r="U717" s="94"/>
      <c r="V717" s="94"/>
      <c r="W717" s="94"/>
      <c r="X717" s="94"/>
      <c r="Y717" s="94"/>
      <c r="Z717" s="94"/>
      <c r="AA717" s="94"/>
      <c r="AB717" s="94"/>
      <c r="AC717" s="94"/>
      <c r="AD717" s="94"/>
      <c r="AE717" s="94"/>
      <c r="AF717" s="94"/>
      <c r="AG717" s="94"/>
      <c r="AH717" s="94"/>
      <c r="AI717" s="94"/>
      <c r="AJ717" s="94"/>
      <c r="AK717" s="94"/>
      <c r="AL717" s="94"/>
      <c r="AM717" s="94"/>
      <c r="AN717" s="94"/>
      <c r="AO717" s="94"/>
      <c r="AP717" s="94"/>
      <c r="AQ717" s="94"/>
      <c r="AR717" s="94"/>
      <c r="AS717" s="94"/>
      <c r="AT717" s="94"/>
      <c r="AU717" s="94"/>
      <c r="AV717" s="94"/>
    </row>
    <row r="718" spans="1:48" ht="12" customHeight="1" x14ac:dyDescent="0.25">
      <c r="A718" s="94"/>
      <c r="B718" s="94"/>
      <c r="C718" s="94"/>
      <c r="D718" s="94"/>
      <c r="E718" s="94"/>
      <c r="F718" s="94"/>
      <c r="G718" s="94"/>
      <c r="H718" s="94"/>
      <c r="I718" s="94"/>
      <c r="J718" s="94"/>
      <c r="K718" s="94"/>
      <c r="L718" s="94"/>
      <c r="M718" s="94"/>
      <c r="N718" s="94"/>
      <c r="O718" s="94"/>
      <c r="P718" s="94"/>
      <c r="Q718" s="94"/>
      <c r="R718" s="94"/>
      <c r="S718" s="94"/>
      <c r="T718" s="94"/>
      <c r="U718" s="94"/>
      <c r="V718" s="94"/>
      <c r="W718" s="94"/>
      <c r="X718" s="94"/>
      <c r="Y718" s="94"/>
      <c r="Z718" s="94"/>
      <c r="AA718" s="94"/>
      <c r="AB718" s="94"/>
      <c r="AC718" s="94"/>
      <c r="AD718" s="94"/>
      <c r="AE718" s="94"/>
      <c r="AF718" s="94"/>
      <c r="AG718" s="94"/>
      <c r="AH718" s="94"/>
      <c r="AI718" s="94"/>
      <c r="AJ718" s="94"/>
      <c r="AK718" s="94"/>
      <c r="AL718" s="94"/>
      <c r="AM718" s="94"/>
      <c r="AN718" s="94"/>
      <c r="AO718" s="94"/>
      <c r="AP718" s="94"/>
      <c r="AQ718" s="94"/>
      <c r="AR718" s="94"/>
      <c r="AS718" s="94"/>
      <c r="AT718" s="94"/>
      <c r="AU718" s="94"/>
      <c r="AV718" s="94"/>
    </row>
    <row r="719" spans="1:48" ht="12" customHeight="1" x14ac:dyDescent="0.25">
      <c r="A719" s="94"/>
      <c r="B719" s="94"/>
      <c r="C719" s="94"/>
      <c r="D719" s="94"/>
      <c r="E719" s="94"/>
      <c r="F719" s="94"/>
      <c r="G719" s="94"/>
      <c r="H719" s="94"/>
      <c r="I719" s="94"/>
      <c r="J719" s="94"/>
      <c r="K719" s="94"/>
      <c r="L719" s="94"/>
      <c r="M719" s="94"/>
      <c r="N719" s="94"/>
      <c r="O719" s="94"/>
      <c r="P719" s="94"/>
      <c r="Q719" s="94"/>
      <c r="R719" s="94"/>
      <c r="S719" s="94"/>
      <c r="T719" s="94"/>
      <c r="U719" s="94"/>
      <c r="V719" s="94"/>
      <c r="W719" s="94"/>
      <c r="X719" s="94"/>
      <c r="Y719" s="94"/>
      <c r="Z719" s="94"/>
      <c r="AA719" s="94"/>
      <c r="AB719" s="94"/>
      <c r="AC719" s="94"/>
      <c r="AD719" s="94"/>
      <c r="AE719" s="94"/>
      <c r="AF719" s="94"/>
      <c r="AG719" s="94"/>
      <c r="AH719" s="94"/>
      <c r="AI719" s="94"/>
      <c r="AJ719" s="94"/>
      <c r="AK719" s="94"/>
      <c r="AL719" s="94"/>
      <c r="AM719" s="94"/>
      <c r="AN719" s="94"/>
      <c r="AO719" s="94"/>
      <c r="AP719" s="94"/>
      <c r="AQ719" s="94"/>
      <c r="AR719" s="94"/>
      <c r="AS719" s="94"/>
      <c r="AT719" s="94"/>
      <c r="AU719" s="94"/>
      <c r="AV719" s="94"/>
    </row>
    <row r="720" spans="1:48" ht="12" customHeight="1" x14ac:dyDescent="0.25">
      <c r="A720" s="94"/>
      <c r="B720" s="94"/>
      <c r="C720" s="94"/>
      <c r="D720" s="94"/>
      <c r="E720" s="94"/>
      <c r="F720" s="94"/>
      <c r="G720" s="94"/>
      <c r="H720" s="94"/>
      <c r="I720" s="94"/>
      <c r="J720" s="94"/>
      <c r="K720" s="94"/>
      <c r="L720" s="94"/>
      <c r="M720" s="94"/>
      <c r="N720" s="94"/>
      <c r="O720" s="94"/>
      <c r="P720" s="94"/>
      <c r="Q720" s="94"/>
      <c r="R720" s="94"/>
      <c r="S720" s="94"/>
      <c r="T720" s="94"/>
      <c r="U720" s="94"/>
      <c r="V720" s="94"/>
      <c r="W720" s="94"/>
      <c r="X720" s="94"/>
      <c r="Y720" s="94"/>
      <c r="Z720" s="94"/>
      <c r="AA720" s="94"/>
      <c r="AB720" s="94"/>
      <c r="AC720" s="94"/>
      <c r="AD720" s="94"/>
      <c r="AE720" s="94"/>
      <c r="AF720" s="94"/>
      <c r="AG720" s="94"/>
      <c r="AH720" s="94"/>
      <c r="AI720" s="94"/>
      <c r="AJ720" s="94"/>
      <c r="AK720" s="94"/>
      <c r="AL720" s="94"/>
      <c r="AM720" s="94"/>
      <c r="AN720" s="94"/>
      <c r="AO720" s="94"/>
      <c r="AP720" s="94"/>
      <c r="AQ720" s="94"/>
      <c r="AR720" s="94"/>
      <c r="AS720" s="94"/>
      <c r="AT720" s="94"/>
      <c r="AU720" s="94"/>
      <c r="AV720" s="94"/>
    </row>
    <row r="721" spans="1:48" ht="12" customHeight="1" x14ac:dyDescent="0.25">
      <c r="A721" s="94"/>
      <c r="B721" s="94"/>
      <c r="C721" s="94"/>
      <c r="D721" s="94"/>
      <c r="E721" s="94"/>
      <c r="F721" s="94"/>
      <c r="G721" s="94"/>
      <c r="H721" s="94"/>
      <c r="I721" s="94"/>
      <c r="J721" s="94"/>
      <c r="K721" s="94"/>
      <c r="L721" s="94"/>
      <c r="M721" s="94"/>
      <c r="N721" s="94"/>
      <c r="O721" s="94"/>
      <c r="P721" s="94"/>
      <c r="Q721" s="94"/>
      <c r="R721" s="94"/>
      <c r="S721" s="94"/>
      <c r="T721" s="94"/>
      <c r="U721" s="94"/>
      <c r="V721" s="94"/>
      <c r="W721" s="94"/>
      <c r="X721" s="94"/>
      <c r="Y721" s="94"/>
      <c r="Z721" s="94"/>
      <c r="AA721" s="94"/>
      <c r="AB721" s="94"/>
      <c r="AC721" s="94"/>
      <c r="AD721" s="94"/>
      <c r="AE721" s="94"/>
      <c r="AF721" s="94"/>
      <c r="AG721" s="94"/>
      <c r="AH721" s="94"/>
      <c r="AI721" s="94"/>
      <c r="AJ721" s="94"/>
      <c r="AK721" s="94"/>
      <c r="AL721" s="94"/>
      <c r="AM721" s="94"/>
      <c r="AN721" s="94"/>
      <c r="AO721" s="94"/>
      <c r="AP721" s="94"/>
      <c r="AQ721" s="94"/>
      <c r="AR721" s="94"/>
      <c r="AS721" s="94"/>
      <c r="AT721" s="94"/>
      <c r="AU721" s="94"/>
      <c r="AV721" s="94"/>
    </row>
    <row r="722" spans="1:48" ht="12" customHeight="1" x14ac:dyDescent="0.25">
      <c r="A722" s="94"/>
      <c r="B722" s="94"/>
      <c r="C722" s="94"/>
      <c r="D722" s="94"/>
      <c r="E722" s="94"/>
      <c r="F722" s="94"/>
      <c r="G722" s="94"/>
      <c r="H722" s="94"/>
      <c r="I722" s="94"/>
      <c r="J722" s="94"/>
      <c r="K722" s="94"/>
      <c r="L722" s="94"/>
      <c r="M722" s="94"/>
      <c r="N722" s="94"/>
      <c r="O722" s="94"/>
      <c r="P722" s="94"/>
      <c r="Q722" s="94"/>
      <c r="R722" s="94"/>
      <c r="S722" s="94"/>
      <c r="T722" s="94"/>
      <c r="U722" s="94"/>
      <c r="V722" s="94"/>
      <c r="W722" s="94"/>
      <c r="X722" s="94"/>
      <c r="Y722" s="94"/>
      <c r="Z722" s="94"/>
      <c r="AA722" s="94"/>
      <c r="AB722" s="94"/>
      <c r="AC722" s="94"/>
      <c r="AD722" s="94"/>
      <c r="AE722" s="94"/>
      <c r="AF722" s="94"/>
      <c r="AG722" s="94"/>
      <c r="AH722" s="94"/>
      <c r="AI722" s="94"/>
      <c r="AJ722" s="94"/>
      <c r="AK722" s="94"/>
      <c r="AL722" s="94"/>
      <c r="AM722" s="94"/>
      <c r="AN722" s="94"/>
      <c r="AO722" s="94"/>
      <c r="AP722" s="94"/>
      <c r="AQ722" s="94"/>
      <c r="AR722" s="94"/>
      <c r="AS722" s="94"/>
      <c r="AT722" s="94"/>
      <c r="AU722" s="94"/>
      <c r="AV722" s="94"/>
    </row>
    <row r="723" spans="1:48" ht="12" customHeight="1" x14ac:dyDescent="0.25">
      <c r="A723" s="94"/>
      <c r="B723" s="94"/>
      <c r="C723" s="94"/>
      <c r="D723" s="94"/>
      <c r="E723" s="94"/>
      <c r="F723" s="94"/>
      <c r="G723" s="94"/>
      <c r="H723" s="94"/>
      <c r="I723" s="94"/>
      <c r="J723" s="94"/>
      <c r="K723" s="94"/>
      <c r="L723" s="94"/>
      <c r="M723" s="94"/>
      <c r="N723" s="94"/>
      <c r="O723" s="94"/>
      <c r="P723" s="94"/>
      <c r="Q723" s="94"/>
      <c r="R723" s="94"/>
      <c r="S723" s="94"/>
      <c r="T723" s="94"/>
      <c r="U723" s="94"/>
      <c r="V723" s="94"/>
      <c r="W723" s="94"/>
      <c r="X723" s="94"/>
      <c r="Y723" s="94"/>
      <c r="Z723" s="94"/>
      <c r="AA723" s="94"/>
      <c r="AB723" s="94"/>
      <c r="AC723" s="94"/>
      <c r="AD723" s="94"/>
      <c r="AE723" s="94"/>
      <c r="AF723" s="94"/>
      <c r="AG723" s="94"/>
      <c r="AH723" s="94"/>
      <c r="AI723" s="94"/>
      <c r="AJ723" s="94"/>
      <c r="AK723" s="94"/>
      <c r="AL723" s="94"/>
      <c r="AM723" s="94"/>
      <c r="AN723" s="94"/>
      <c r="AO723" s="94"/>
      <c r="AP723" s="94"/>
      <c r="AQ723" s="94"/>
      <c r="AR723" s="94"/>
      <c r="AS723" s="94"/>
      <c r="AT723" s="94"/>
      <c r="AU723" s="94"/>
      <c r="AV723" s="94"/>
    </row>
    <row r="724" spans="1:48" ht="12" customHeight="1" x14ac:dyDescent="0.25">
      <c r="A724" s="94"/>
      <c r="B724" s="94"/>
      <c r="C724" s="94"/>
      <c r="D724" s="94"/>
      <c r="E724" s="94"/>
      <c r="F724" s="94"/>
      <c r="G724" s="94"/>
      <c r="H724" s="94"/>
      <c r="I724" s="94"/>
      <c r="J724" s="94"/>
      <c r="K724" s="94"/>
      <c r="L724" s="94"/>
      <c r="M724" s="94"/>
      <c r="N724" s="94"/>
      <c r="O724" s="94"/>
      <c r="P724" s="94"/>
      <c r="Q724" s="94"/>
      <c r="R724" s="94"/>
      <c r="S724" s="94"/>
      <c r="T724" s="94"/>
      <c r="U724" s="94"/>
      <c r="V724" s="94"/>
      <c r="W724" s="94"/>
      <c r="X724" s="94"/>
      <c r="Y724" s="94"/>
      <c r="Z724" s="94"/>
      <c r="AA724" s="94"/>
      <c r="AB724" s="94"/>
      <c r="AC724" s="94"/>
      <c r="AD724" s="94"/>
      <c r="AE724" s="94"/>
      <c r="AF724" s="94"/>
      <c r="AG724" s="94"/>
      <c r="AH724" s="94"/>
      <c r="AI724" s="94"/>
      <c r="AJ724" s="94"/>
      <c r="AK724" s="94"/>
      <c r="AL724" s="94"/>
      <c r="AM724" s="94"/>
      <c r="AN724" s="94"/>
      <c r="AO724" s="94"/>
      <c r="AP724" s="94"/>
      <c r="AQ724" s="94"/>
      <c r="AR724" s="94"/>
      <c r="AS724" s="94"/>
      <c r="AT724" s="94"/>
      <c r="AU724" s="94"/>
      <c r="AV724" s="94"/>
    </row>
    <row r="725" spans="1:48" ht="12" customHeight="1" x14ac:dyDescent="0.25">
      <c r="A725" s="94"/>
      <c r="B725" s="94"/>
      <c r="C725" s="94"/>
      <c r="D725" s="94"/>
      <c r="E725" s="94"/>
      <c r="F725" s="94"/>
      <c r="G725" s="94"/>
      <c r="H725" s="94"/>
      <c r="I725" s="94"/>
      <c r="J725" s="94"/>
      <c r="K725" s="94"/>
      <c r="L725" s="94"/>
      <c r="M725" s="94"/>
      <c r="N725" s="94"/>
      <c r="O725" s="94"/>
      <c r="P725" s="94"/>
      <c r="Q725" s="94"/>
      <c r="R725" s="94"/>
      <c r="S725" s="94"/>
      <c r="T725" s="94"/>
      <c r="U725" s="94"/>
      <c r="V725" s="94"/>
      <c r="W725" s="94"/>
      <c r="X725" s="94"/>
      <c r="Y725" s="94"/>
      <c r="Z725" s="94"/>
      <c r="AA725" s="94"/>
      <c r="AB725" s="94"/>
      <c r="AC725" s="94"/>
      <c r="AD725" s="94"/>
      <c r="AE725" s="94"/>
      <c r="AF725" s="94"/>
      <c r="AG725" s="94"/>
      <c r="AH725" s="94"/>
      <c r="AI725" s="94"/>
      <c r="AJ725" s="94"/>
      <c r="AK725" s="94"/>
      <c r="AL725" s="94"/>
      <c r="AM725" s="94"/>
      <c r="AN725" s="94"/>
      <c r="AO725" s="94"/>
      <c r="AP725" s="94"/>
      <c r="AQ725" s="94"/>
      <c r="AR725" s="94"/>
      <c r="AS725" s="94"/>
      <c r="AT725" s="94"/>
      <c r="AU725" s="94"/>
      <c r="AV725" s="94"/>
    </row>
    <row r="726" spans="1:48" ht="12" customHeight="1" x14ac:dyDescent="0.25">
      <c r="A726" s="94"/>
      <c r="B726" s="94"/>
      <c r="C726" s="94"/>
      <c r="D726" s="94"/>
      <c r="E726" s="94"/>
      <c r="F726" s="94"/>
      <c r="G726" s="94"/>
      <c r="H726" s="94"/>
      <c r="I726" s="94"/>
      <c r="J726" s="94"/>
      <c r="K726" s="94"/>
      <c r="L726" s="94"/>
      <c r="M726" s="94"/>
      <c r="N726" s="94"/>
      <c r="O726" s="94"/>
      <c r="P726" s="94"/>
      <c r="Q726" s="94"/>
      <c r="R726" s="94"/>
      <c r="S726" s="94"/>
      <c r="T726" s="94"/>
      <c r="U726" s="94"/>
      <c r="V726" s="94"/>
      <c r="W726" s="94"/>
      <c r="X726" s="94"/>
      <c r="Y726" s="94"/>
      <c r="Z726" s="94"/>
      <c r="AA726" s="94"/>
      <c r="AB726" s="94"/>
      <c r="AC726" s="94"/>
      <c r="AD726" s="94"/>
      <c r="AE726" s="94"/>
      <c r="AF726" s="94"/>
      <c r="AG726" s="94"/>
      <c r="AH726" s="94"/>
      <c r="AI726" s="94"/>
      <c r="AJ726" s="94"/>
      <c r="AK726" s="94"/>
      <c r="AL726" s="94"/>
      <c r="AM726" s="94"/>
      <c r="AN726" s="94"/>
      <c r="AO726" s="94"/>
      <c r="AP726" s="94"/>
      <c r="AQ726" s="94"/>
      <c r="AR726" s="94"/>
      <c r="AS726" s="94"/>
      <c r="AT726" s="94"/>
      <c r="AU726" s="94"/>
      <c r="AV726" s="94"/>
    </row>
    <row r="727" spans="1:48" ht="12" customHeight="1" x14ac:dyDescent="0.25">
      <c r="A727" s="94"/>
      <c r="B727" s="94"/>
      <c r="C727" s="94"/>
      <c r="D727" s="94"/>
      <c r="E727" s="94"/>
      <c r="F727" s="94"/>
      <c r="G727" s="94"/>
      <c r="H727" s="94"/>
      <c r="I727" s="94"/>
      <c r="J727" s="94"/>
      <c r="K727" s="94"/>
      <c r="L727" s="94"/>
      <c r="M727" s="94"/>
      <c r="N727" s="94"/>
      <c r="O727" s="94"/>
      <c r="P727" s="94"/>
      <c r="Q727" s="94"/>
      <c r="R727" s="94"/>
      <c r="S727" s="94"/>
      <c r="T727" s="94"/>
      <c r="U727" s="94"/>
      <c r="V727" s="94"/>
      <c r="W727" s="94"/>
      <c r="X727" s="94"/>
      <c r="Y727" s="94"/>
      <c r="Z727" s="94"/>
      <c r="AA727" s="94"/>
      <c r="AB727" s="94"/>
      <c r="AC727" s="94"/>
      <c r="AD727" s="94"/>
      <c r="AE727" s="94"/>
      <c r="AF727" s="94"/>
      <c r="AG727" s="94"/>
      <c r="AH727" s="94"/>
      <c r="AI727" s="94"/>
      <c r="AJ727" s="94"/>
      <c r="AK727" s="94"/>
      <c r="AL727" s="94"/>
      <c r="AM727" s="94"/>
      <c r="AN727" s="94"/>
      <c r="AO727" s="94"/>
      <c r="AP727" s="94"/>
      <c r="AQ727" s="94"/>
      <c r="AR727" s="94"/>
      <c r="AS727" s="94"/>
      <c r="AT727" s="94"/>
      <c r="AU727" s="94"/>
      <c r="AV727" s="94"/>
    </row>
    <row r="728" spans="1:48" ht="12" customHeight="1" x14ac:dyDescent="0.25">
      <c r="A728" s="94"/>
      <c r="B728" s="94"/>
      <c r="C728" s="94"/>
      <c r="D728" s="94"/>
      <c r="E728" s="94"/>
      <c r="F728" s="94"/>
      <c r="G728" s="94"/>
      <c r="H728" s="94"/>
      <c r="I728" s="94"/>
      <c r="J728" s="94"/>
      <c r="K728" s="94"/>
      <c r="L728" s="94"/>
      <c r="M728" s="94"/>
      <c r="N728" s="94"/>
      <c r="O728" s="94"/>
      <c r="P728" s="94"/>
      <c r="Q728" s="94"/>
      <c r="R728" s="94"/>
      <c r="S728" s="94"/>
      <c r="T728" s="94"/>
      <c r="U728" s="94"/>
      <c r="V728" s="94"/>
      <c r="W728" s="94"/>
      <c r="X728" s="94"/>
      <c r="Y728" s="94"/>
      <c r="Z728" s="94"/>
      <c r="AA728" s="94"/>
      <c r="AB728" s="94"/>
      <c r="AC728" s="94"/>
      <c r="AD728" s="94"/>
      <c r="AE728" s="94"/>
      <c r="AF728" s="94"/>
      <c r="AG728" s="94"/>
      <c r="AH728" s="94"/>
      <c r="AI728" s="94"/>
      <c r="AJ728" s="94"/>
      <c r="AK728" s="94"/>
      <c r="AL728" s="94"/>
      <c r="AM728" s="94"/>
      <c r="AN728" s="94"/>
      <c r="AO728" s="94"/>
      <c r="AP728" s="94"/>
      <c r="AQ728" s="94"/>
      <c r="AR728" s="94"/>
      <c r="AS728" s="94"/>
      <c r="AT728" s="94"/>
      <c r="AU728" s="94"/>
      <c r="AV728" s="94"/>
    </row>
    <row r="729" spans="1:48" ht="12" customHeight="1" x14ac:dyDescent="0.25">
      <c r="A729" s="94"/>
      <c r="B729" s="94"/>
      <c r="C729" s="94"/>
      <c r="D729" s="94"/>
      <c r="E729" s="94"/>
      <c r="F729" s="94"/>
      <c r="G729" s="94"/>
      <c r="H729" s="94"/>
      <c r="I729" s="94"/>
      <c r="J729" s="94"/>
      <c r="K729" s="94"/>
      <c r="L729" s="94"/>
      <c r="M729" s="94"/>
      <c r="N729" s="94"/>
      <c r="O729" s="94"/>
      <c r="P729" s="94"/>
      <c r="Q729" s="94"/>
      <c r="R729" s="94"/>
      <c r="S729" s="94"/>
      <c r="T729" s="94"/>
      <c r="U729" s="94"/>
      <c r="V729" s="94"/>
      <c r="W729" s="94"/>
      <c r="X729" s="94"/>
      <c r="Y729" s="94"/>
      <c r="Z729" s="94"/>
      <c r="AA729" s="94"/>
      <c r="AB729" s="94"/>
      <c r="AC729" s="94"/>
      <c r="AD729" s="94"/>
      <c r="AE729" s="94"/>
      <c r="AF729" s="94"/>
      <c r="AG729" s="94"/>
      <c r="AH729" s="94"/>
      <c r="AI729" s="94"/>
      <c r="AJ729" s="94"/>
      <c r="AK729" s="94"/>
      <c r="AL729" s="94"/>
      <c r="AM729" s="94"/>
      <c r="AN729" s="94"/>
      <c r="AO729" s="94"/>
      <c r="AP729" s="94"/>
      <c r="AQ729" s="94"/>
      <c r="AR729" s="94"/>
      <c r="AS729" s="94"/>
      <c r="AT729" s="94"/>
      <c r="AU729" s="94"/>
      <c r="AV729" s="94"/>
    </row>
    <row r="730" spans="1:48" ht="12" customHeight="1" x14ac:dyDescent="0.25">
      <c r="A730" s="94"/>
      <c r="B730" s="94"/>
      <c r="C730" s="94"/>
      <c r="D730" s="94"/>
      <c r="E730" s="94"/>
      <c r="F730" s="94"/>
      <c r="G730" s="94"/>
      <c r="H730" s="94"/>
      <c r="I730" s="94"/>
      <c r="J730" s="94"/>
      <c r="K730" s="94"/>
      <c r="L730" s="94"/>
      <c r="M730" s="94"/>
      <c r="N730" s="94"/>
      <c r="O730" s="94"/>
      <c r="P730" s="94"/>
      <c r="Q730" s="94"/>
      <c r="R730" s="94"/>
      <c r="S730" s="94"/>
      <c r="T730" s="94"/>
      <c r="U730" s="94"/>
      <c r="V730" s="94"/>
      <c r="W730" s="94"/>
      <c r="X730" s="94"/>
      <c r="Y730" s="94"/>
      <c r="Z730" s="94"/>
      <c r="AA730" s="94"/>
      <c r="AB730" s="94"/>
      <c r="AC730" s="94"/>
      <c r="AD730" s="94"/>
      <c r="AE730" s="94"/>
      <c r="AF730" s="94"/>
      <c r="AG730" s="94"/>
      <c r="AH730" s="94"/>
      <c r="AI730" s="94"/>
      <c r="AJ730" s="94"/>
      <c r="AK730" s="94"/>
      <c r="AL730" s="94"/>
      <c r="AM730" s="94"/>
      <c r="AN730" s="94"/>
      <c r="AO730" s="94"/>
      <c r="AP730" s="94"/>
      <c r="AQ730" s="94"/>
      <c r="AR730" s="94"/>
      <c r="AS730" s="94"/>
      <c r="AT730" s="94"/>
      <c r="AU730" s="94"/>
      <c r="AV730" s="94"/>
    </row>
    <row r="731" spans="1:48" ht="12" customHeight="1" x14ac:dyDescent="0.25">
      <c r="A731" s="94"/>
      <c r="B731" s="94"/>
      <c r="C731" s="94"/>
      <c r="D731" s="94"/>
      <c r="E731" s="94"/>
      <c r="F731" s="94"/>
      <c r="G731" s="94"/>
      <c r="H731" s="94"/>
      <c r="I731" s="94"/>
      <c r="J731" s="94"/>
      <c r="K731" s="94"/>
      <c r="L731" s="94"/>
      <c r="M731" s="94"/>
      <c r="N731" s="94"/>
      <c r="O731" s="94"/>
      <c r="P731" s="94"/>
      <c r="Q731" s="94"/>
      <c r="R731" s="94"/>
      <c r="S731" s="94"/>
      <c r="T731" s="94"/>
      <c r="U731" s="94"/>
      <c r="V731" s="94"/>
      <c r="W731" s="94"/>
      <c r="X731" s="94"/>
      <c r="Y731" s="94"/>
      <c r="Z731" s="94"/>
      <c r="AA731" s="94"/>
      <c r="AB731" s="94"/>
      <c r="AC731" s="94"/>
      <c r="AD731" s="94"/>
      <c r="AE731" s="94"/>
      <c r="AF731" s="94"/>
      <c r="AG731" s="94"/>
      <c r="AH731" s="94"/>
      <c r="AI731" s="94"/>
      <c r="AJ731" s="94"/>
      <c r="AK731" s="94"/>
      <c r="AL731" s="94"/>
      <c r="AM731" s="94"/>
      <c r="AN731" s="94"/>
      <c r="AO731" s="94"/>
      <c r="AP731" s="94"/>
      <c r="AQ731" s="94"/>
      <c r="AR731" s="94"/>
      <c r="AS731" s="94"/>
      <c r="AT731" s="94"/>
      <c r="AU731" s="94"/>
      <c r="AV731" s="94"/>
    </row>
    <row r="732" spans="1:48" ht="12" customHeight="1" x14ac:dyDescent="0.25">
      <c r="A732" s="94"/>
      <c r="B732" s="94"/>
      <c r="C732" s="94"/>
      <c r="D732" s="94"/>
      <c r="E732" s="94"/>
      <c r="F732" s="94"/>
      <c r="G732" s="94"/>
      <c r="H732" s="94"/>
      <c r="I732" s="94"/>
      <c r="J732" s="94"/>
      <c r="K732" s="94"/>
      <c r="L732" s="94"/>
      <c r="M732" s="94"/>
      <c r="N732" s="94"/>
      <c r="O732" s="94"/>
      <c r="P732" s="94"/>
      <c r="Q732" s="94"/>
      <c r="R732" s="94"/>
      <c r="S732" s="94"/>
      <c r="T732" s="94"/>
      <c r="U732" s="94"/>
      <c r="V732" s="94"/>
      <c r="W732" s="94"/>
      <c r="X732" s="94"/>
      <c r="Y732" s="94"/>
      <c r="Z732" s="94"/>
      <c r="AA732" s="94"/>
      <c r="AB732" s="94"/>
      <c r="AC732" s="94"/>
      <c r="AD732" s="94"/>
      <c r="AE732" s="94"/>
      <c r="AF732" s="94"/>
      <c r="AG732" s="94"/>
      <c r="AH732" s="94"/>
      <c r="AI732" s="94"/>
      <c r="AJ732" s="94"/>
      <c r="AK732" s="94"/>
      <c r="AL732" s="94"/>
      <c r="AM732" s="94"/>
      <c r="AN732" s="94"/>
      <c r="AO732" s="94"/>
      <c r="AP732" s="94"/>
      <c r="AQ732" s="94"/>
      <c r="AR732" s="94"/>
      <c r="AS732" s="94"/>
      <c r="AT732" s="94"/>
      <c r="AU732" s="94"/>
      <c r="AV732" s="94"/>
    </row>
    <row r="733" spans="1:48" ht="12" customHeight="1" x14ac:dyDescent="0.25">
      <c r="A733" s="94"/>
      <c r="B733" s="94"/>
      <c r="C733" s="94"/>
      <c r="D733" s="94"/>
      <c r="E733" s="94"/>
      <c r="F733" s="94"/>
      <c r="G733" s="94"/>
      <c r="H733" s="94"/>
      <c r="I733" s="94"/>
      <c r="J733" s="94"/>
      <c r="K733" s="94"/>
      <c r="L733" s="94"/>
      <c r="M733" s="94"/>
      <c r="N733" s="94"/>
      <c r="O733" s="94"/>
      <c r="P733" s="94"/>
      <c r="Q733" s="94"/>
      <c r="R733" s="94"/>
      <c r="S733" s="94"/>
      <c r="T733" s="94"/>
      <c r="U733" s="94"/>
      <c r="V733" s="94"/>
      <c r="W733" s="94"/>
      <c r="X733" s="94"/>
      <c r="Y733" s="94"/>
      <c r="Z733" s="94"/>
      <c r="AA733" s="94"/>
      <c r="AB733" s="94"/>
      <c r="AC733" s="94"/>
      <c r="AD733" s="94"/>
      <c r="AE733" s="94"/>
      <c r="AF733" s="94"/>
      <c r="AG733" s="94"/>
      <c r="AH733" s="94"/>
      <c r="AI733" s="94"/>
      <c r="AJ733" s="94"/>
      <c r="AK733" s="94"/>
      <c r="AL733" s="94"/>
      <c r="AM733" s="94"/>
      <c r="AN733" s="94"/>
      <c r="AO733" s="94"/>
      <c r="AP733" s="94"/>
      <c r="AQ733" s="94"/>
      <c r="AR733" s="94"/>
      <c r="AS733" s="94"/>
      <c r="AT733" s="94"/>
      <c r="AU733" s="94"/>
      <c r="AV733" s="94"/>
    </row>
    <row r="734" spans="1:48" ht="12" customHeight="1" x14ac:dyDescent="0.25">
      <c r="A734" s="94"/>
      <c r="B734" s="94"/>
      <c r="C734" s="94"/>
      <c r="D734" s="94"/>
      <c r="E734" s="94"/>
      <c r="F734" s="94"/>
      <c r="G734" s="94"/>
      <c r="H734" s="94"/>
      <c r="I734" s="94"/>
      <c r="J734" s="94"/>
      <c r="K734" s="94"/>
      <c r="L734" s="94"/>
      <c r="M734" s="94"/>
      <c r="N734" s="94"/>
      <c r="O734" s="94"/>
      <c r="P734" s="94"/>
      <c r="Q734" s="94"/>
      <c r="R734" s="94"/>
      <c r="S734" s="94"/>
      <c r="T734" s="94"/>
      <c r="U734" s="94"/>
      <c r="V734" s="94"/>
      <c r="W734" s="94"/>
      <c r="X734" s="94"/>
      <c r="Y734" s="94"/>
      <c r="Z734" s="94"/>
      <c r="AA734" s="94"/>
      <c r="AB734" s="94"/>
      <c r="AC734" s="94"/>
      <c r="AD734" s="94"/>
      <c r="AE734" s="94"/>
      <c r="AF734" s="94"/>
      <c r="AG734" s="94"/>
      <c r="AH734" s="94"/>
      <c r="AI734" s="94"/>
      <c r="AJ734" s="94"/>
      <c r="AK734" s="94"/>
      <c r="AL734" s="94"/>
      <c r="AM734" s="94"/>
      <c r="AN734" s="94"/>
      <c r="AO734" s="94"/>
      <c r="AP734" s="94"/>
      <c r="AQ734" s="94"/>
      <c r="AR734" s="94"/>
      <c r="AS734" s="94"/>
      <c r="AT734" s="94"/>
      <c r="AU734" s="94"/>
      <c r="AV734" s="94"/>
    </row>
    <row r="735" spans="1:48" ht="12" customHeight="1" x14ac:dyDescent="0.25">
      <c r="A735" s="94"/>
      <c r="B735" s="94"/>
      <c r="C735" s="94"/>
      <c r="D735" s="94"/>
      <c r="E735" s="94"/>
      <c r="F735" s="94"/>
      <c r="G735" s="94"/>
      <c r="H735" s="94"/>
      <c r="I735" s="94"/>
      <c r="J735" s="94"/>
      <c r="K735" s="94"/>
      <c r="L735" s="94"/>
      <c r="M735" s="94"/>
      <c r="N735" s="94"/>
      <c r="O735" s="94"/>
      <c r="P735" s="94"/>
      <c r="Q735" s="94"/>
      <c r="R735" s="94"/>
      <c r="S735" s="94"/>
      <c r="T735" s="94"/>
      <c r="U735" s="94"/>
      <c r="V735" s="94"/>
      <c r="W735" s="94"/>
      <c r="X735" s="94"/>
      <c r="Y735" s="94"/>
      <c r="Z735" s="94"/>
      <c r="AA735" s="94"/>
      <c r="AB735" s="94"/>
      <c r="AC735" s="94"/>
      <c r="AD735" s="94"/>
      <c r="AE735" s="94"/>
      <c r="AF735" s="94"/>
      <c r="AG735" s="94"/>
      <c r="AH735" s="94"/>
      <c r="AI735" s="94"/>
      <c r="AJ735" s="94"/>
      <c r="AK735" s="94"/>
      <c r="AL735" s="94"/>
      <c r="AM735" s="94"/>
      <c r="AN735" s="94"/>
      <c r="AO735" s="94"/>
      <c r="AP735" s="94"/>
      <c r="AQ735" s="94"/>
      <c r="AR735" s="94"/>
      <c r="AS735" s="94"/>
      <c r="AT735" s="94"/>
      <c r="AU735" s="94"/>
      <c r="AV735" s="94"/>
    </row>
    <row r="736" spans="1:48" ht="12" customHeight="1" x14ac:dyDescent="0.25">
      <c r="A736" s="94"/>
      <c r="B736" s="94"/>
      <c r="C736" s="94"/>
      <c r="D736" s="94"/>
      <c r="E736" s="94"/>
      <c r="F736" s="94"/>
      <c r="G736" s="94"/>
      <c r="H736" s="94"/>
      <c r="I736" s="94"/>
      <c r="J736" s="94"/>
      <c r="K736" s="94"/>
      <c r="L736" s="94"/>
      <c r="M736" s="94"/>
      <c r="N736" s="94"/>
      <c r="O736" s="94"/>
      <c r="P736" s="94"/>
      <c r="Q736" s="94"/>
      <c r="R736" s="94"/>
      <c r="S736" s="94"/>
      <c r="T736" s="94"/>
      <c r="U736" s="94"/>
      <c r="V736" s="94"/>
      <c r="W736" s="94"/>
      <c r="X736" s="94"/>
      <c r="Y736" s="94"/>
      <c r="Z736" s="94"/>
      <c r="AA736" s="94"/>
      <c r="AB736" s="94"/>
      <c r="AC736" s="94"/>
      <c r="AD736" s="94"/>
      <c r="AE736" s="94"/>
      <c r="AF736" s="94"/>
      <c r="AG736" s="94"/>
      <c r="AH736" s="94"/>
      <c r="AI736" s="94"/>
      <c r="AJ736" s="94"/>
      <c r="AK736" s="94"/>
      <c r="AL736" s="94"/>
      <c r="AM736" s="94"/>
      <c r="AN736" s="94"/>
      <c r="AO736" s="94"/>
      <c r="AP736" s="94"/>
      <c r="AQ736" s="94"/>
      <c r="AR736" s="94"/>
      <c r="AS736" s="94"/>
      <c r="AT736" s="94"/>
      <c r="AU736" s="94"/>
      <c r="AV736" s="94"/>
    </row>
    <row r="737" spans="1:48" ht="12" customHeight="1" x14ac:dyDescent="0.25">
      <c r="A737" s="94"/>
      <c r="B737" s="94"/>
      <c r="C737" s="94"/>
      <c r="D737" s="94"/>
      <c r="E737" s="94"/>
      <c r="F737" s="94"/>
      <c r="G737" s="94"/>
      <c r="H737" s="94"/>
      <c r="I737" s="94"/>
      <c r="J737" s="94"/>
      <c r="K737" s="94"/>
      <c r="L737" s="94"/>
      <c r="M737" s="94"/>
      <c r="N737" s="94"/>
      <c r="O737" s="94"/>
      <c r="P737" s="94"/>
      <c r="Q737" s="94"/>
      <c r="R737" s="94"/>
      <c r="S737" s="94"/>
      <c r="T737" s="94"/>
      <c r="U737" s="94"/>
      <c r="V737" s="94"/>
      <c r="W737" s="94"/>
      <c r="X737" s="94"/>
      <c r="Y737" s="94"/>
      <c r="Z737" s="94"/>
      <c r="AA737" s="94"/>
      <c r="AB737" s="94"/>
      <c r="AC737" s="94"/>
      <c r="AD737" s="94"/>
      <c r="AE737" s="94"/>
      <c r="AF737" s="94"/>
      <c r="AG737" s="94"/>
      <c r="AH737" s="94"/>
      <c r="AI737" s="94"/>
      <c r="AJ737" s="94"/>
      <c r="AK737" s="94"/>
      <c r="AL737" s="94"/>
      <c r="AM737" s="94"/>
      <c r="AN737" s="94"/>
      <c r="AO737" s="94"/>
      <c r="AP737" s="94"/>
      <c r="AQ737" s="94"/>
      <c r="AR737" s="94"/>
      <c r="AS737" s="94"/>
      <c r="AT737" s="94"/>
      <c r="AU737" s="94"/>
      <c r="AV737" s="94"/>
    </row>
    <row r="738" spans="1:48" ht="12" customHeight="1" x14ac:dyDescent="0.25">
      <c r="A738" s="94"/>
      <c r="B738" s="94"/>
      <c r="C738" s="94"/>
      <c r="D738" s="94"/>
      <c r="E738" s="94"/>
      <c r="F738" s="94"/>
      <c r="G738" s="94"/>
      <c r="H738" s="94"/>
      <c r="I738" s="94"/>
      <c r="J738" s="94"/>
      <c r="K738" s="94"/>
      <c r="L738" s="94"/>
      <c r="M738" s="94"/>
      <c r="N738" s="94"/>
      <c r="O738" s="94"/>
      <c r="P738" s="94"/>
      <c r="Q738" s="94"/>
      <c r="R738" s="94"/>
      <c r="S738" s="94"/>
      <c r="T738" s="94"/>
      <c r="U738" s="94"/>
      <c r="V738" s="94"/>
      <c r="W738" s="94"/>
      <c r="X738" s="94"/>
      <c r="Y738" s="94"/>
      <c r="Z738" s="94"/>
      <c r="AA738" s="94"/>
      <c r="AB738" s="94"/>
      <c r="AC738" s="94"/>
      <c r="AD738" s="94"/>
      <c r="AE738" s="94"/>
      <c r="AF738" s="94"/>
      <c r="AG738" s="94"/>
      <c r="AH738" s="94"/>
      <c r="AI738" s="94"/>
      <c r="AJ738" s="94"/>
      <c r="AK738" s="94"/>
      <c r="AL738" s="94"/>
      <c r="AM738" s="94"/>
      <c r="AN738" s="94"/>
      <c r="AO738" s="94"/>
      <c r="AP738" s="94"/>
      <c r="AQ738" s="94"/>
      <c r="AR738" s="94"/>
      <c r="AS738" s="94"/>
      <c r="AT738" s="94"/>
      <c r="AU738" s="94"/>
      <c r="AV738" s="94"/>
    </row>
    <row r="739" spans="1:48" ht="12" customHeight="1" x14ac:dyDescent="0.25">
      <c r="A739" s="94"/>
      <c r="B739" s="94"/>
      <c r="C739" s="94"/>
      <c r="D739" s="94"/>
      <c r="E739" s="94"/>
      <c r="F739" s="94"/>
      <c r="G739" s="94"/>
      <c r="H739" s="94"/>
      <c r="I739" s="94"/>
      <c r="J739" s="94"/>
      <c r="K739" s="94"/>
      <c r="L739" s="94"/>
      <c r="M739" s="94"/>
      <c r="N739" s="94"/>
      <c r="O739" s="94"/>
      <c r="P739" s="94"/>
      <c r="Q739" s="94"/>
      <c r="R739" s="94"/>
      <c r="S739" s="94"/>
      <c r="T739" s="94"/>
      <c r="U739" s="94"/>
      <c r="V739" s="94"/>
      <c r="W739" s="94"/>
      <c r="X739" s="94"/>
      <c r="Y739" s="94"/>
      <c r="Z739" s="94"/>
      <c r="AA739" s="94"/>
      <c r="AB739" s="94"/>
      <c r="AC739" s="94"/>
      <c r="AD739" s="94"/>
      <c r="AE739" s="94"/>
      <c r="AF739" s="94"/>
      <c r="AG739" s="94"/>
      <c r="AH739" s="94"/>
      <c r="AI739" s="94"/>
      <c r="AJ739" s="94"/>
      <c r="AK739" s="94"/>
      <c r="AL739" s="94"/>
      <c r="AM739" s="94"/>
      <c r="AN739" s="94"/>
      <c r="AO739" s="94"/>
      <c r="AP739" s="94"/>
      <c r="AQ739" s="94"/>
      <c r="AR739" s="94"/>
      <c r="AS739" s="94"/>
      <c r="AT739" s="94"/>
      <c r="AU739" s="94"/>
      <c r="AV739" s="94"/>
    </row>
    <row r="740" spans="1:48" ht="12" customHeight="1" x14ac:dyDescent="0.25">
      <c r="A740" s="94"/>
      <c r="B740" s="94"/>
      <c r="C740" s="94"/>
      <c r="D740" s="94"/>
      <c r="E740" s="94"/>
      <c r="F740" s="94"/>
      <c r="G740" s="94"/>
      <c r="H740" s="94"/>
      <c r="I740" s="94"/>
      <c r="J740" s="94"/>
      <c r="K740" s="94"/>
      <c r="L740" s="94"/>
      <c r="M740" s="94"/>
      <c r="N740" s="94"/>
      <c r="O740" s="94"/>
      <c r="P740" s="94"/>
      <c r="Q740" s="94"/>
      <c r="R740" s="94"/>
      <c r="S740" s="94"/>
      <c r="T740" s="94"/>
      <c r="U740" s="94"/>
      <c r="V740" s="94"/>
      <c r="W740" s="94"/>
      <c r="X740" s="94"/>
      <c r="Y740" s="94"/>
      <c r="Z740" s="94"/>
      <c r="AA740" s="94"/>
      <c r="AB740" s="94"/>
      <c r="AC740" s="94"/>
      <c r="AD740" s="94"/>
      <c r="AE740" s="94"/>
      <c r="AF740" s="94"/>
      <c r="AG740" s="94"/>
      <c r="AH740" s="94"/>
      <c r="AI740" s="94"/>
      <c r="AJ740" s="94"/>
      <c r="AK740" s="94"/>
      <c r="AL740" s="94"/>
      <c r="AM740" s="94"/>
      <c r="AN740" s="94"/>
      <c r="AO740" s="94"/>
      <c r="AP740" s="94"/>
      <c r="AQ740" s="94"/>
      <c r="AR740" s="94"/>
      <c r="AS740" s="94"/>
      <c r="AT740" s="94"/>
      <c r="AU740" s="94"/>
      <c r="AV740" s="94"/>
    </row>
    <row r="741" spans="1:48" ht="12" customHeight="1" x14ac:dyDescent="0.25">
      <c r="A741" s="94"/>
      <c r="B741" s="94"/>
      <c r="C741" s="94"/>
      <c r="D741" s="94"/>
      <c r="E741" s="94"/>
      <c r="F741" s="94"/>
      <c r="G741" s="94"/>
      <c r="H741" s="94"/>
      <c r="I741" s="94"/>
      <c r="J741" s="94"/>
      <c r="K741" s="94"/>
      <c r="L741" s="94"/>
      <c r="M741" s="94"/>
      <c r="N741" s="94"/>
      <c r="O741" s="94"/>
      <c r="P741" s="94"/>
      <c r="Q741" s="94"/>
      <c r="R741" s="94"/>
      <c r="S741" s="94"/>
      <c r="T741" s="94"/>
      <c r="U741" s="94"/>
      <c r="V741" s="94"/>
      <c r="W741" s="94"/>
      <c r="X741" s="94"/>
      <c r="Y741" s="94"/>
      <c r="Z741" s="94"/>
      <c r="AA741" s="94"/>
      <c r="AB741" s="94"/>
      <c r="AC741" s="94"/>
      <c r="AD741" s="94"/>
      <c r="AE741" s="94"/>
      <c r="AF741" s="94"/>
      <c r="AG741" s="94"/>
      <c r="AH741" s="94"/>
      <c r="AI741" s="94"/>
      <c r="AJ741" s="94"/>
      <c r="AK741" s="94"/>
      <c r="AL741" s="94"/>
      <c r="AM741" s="94"/>
      <c r="AN741" s="94"/>
      <c r="AO741" s="94"/>
      <c r="AP741" s="94"/>
      <c r="AQ741" s="94"/>
      <c r="AR741" s="94"/>
      <c r="AS741" s="94"/>
      <c r="AT741" s="94"/>
      <c r="AU741" s="94"/>
      <c r="AV741" s="94"/>
    </row>
    <row r="742" spans="1:48" ht="12" customHeight="1" x14ac:dyDescent="0.25">
      <c r="A742" s="94"/>
      <c r="B742" s="94"/>
      <c r="C742" s="94"/>
      <c r="D742" s="94"/>
      <c r="E742" s="94"/>
      <c r="F742" s="94"/>
      <c r="G742" s="94"/>
      <c r="H742" s="94"/>
      <c r="I742" s="94"/>
      <c r="J742" s="94"/>
      <c r="K742" s="94"/>
      <c r="L742" s="94"/>
      <c r="M742" s="94"/>
      <c r="N742" s="94"/>
      <c r="O742" s="94"/>
      <c r="P742" s="94"/>
      <c r="Q742" s="94"/>
      <c r="R742" s="94"/>
      <c r="S742" s="94"/>
      <c r="T742" s="94"/>
      <c r="U742" s="94"/>
      <c r="V742" s="94"/>
      <c r="W742" s="94"/>
      <c r="X742" s="94"/>
      <c r="Y742" s="94"/>
      <c r="Z742" s="94"/>
      <c r="AA742" s="94"/>
      <c r="AB742" s="94"/>
      <c r="AC742" s="94"/>
      <c r="AD742" s="94"/>
      <c r="AE742" s="94"/>
      <c r="AF742" s="94"/>
      <c r="AG742" s="94"/>
      <c r="AH742" s="94"/>
      <c r="AI742" s="94"/>
      <c r="AJ742" s="94"/>
      <c r="AK742" s="94"/>
      <c r="AL742" s="94"/>
      <c r="AM742" s="94"/>
      <c r="AN742" s="94"/>
      <c r="AO742" s="94"/>
      <c r="AP742" s="94"/>
      <c r="AQ742" s="94"/>
      <c r="AR742" s="94"/>
      <c r="AS742" s="94"/>
      <c r="AT742" s="94"/>
      <c r="AU742" s="94"/>
      <c r="AV742" s="94"/>
    </row>
    <row r="743" spans="1:48" ht="12" customHeight="1" x14ac:dyDescent="0.25">
      <c r="A743" s="94"/>
      <c r="B743" s="94"/>
      <c r="C743" s="94"/>
      <c r="D743" s="94"/>
      <c r="E743" s="94"/>
      <c r="F743" s="94"/>
      <c r="G743" s="94"/>
      <c r="H743" s="94"/>
      <c r="I743" s="94"/>
      <c r="J743" s="94"/>
      <c r="K743" s="94"/>
      <c r="L743" s="94"/>
      <c r="M743" s="94"/>
      <c r="N743" s="94"/>
      <c r="O743" s="94"/>
      <c r="P743" s="94"/>
      <c r="Q743" s="94"/>
      <c r="R743" s="94"/>
      <c r="S743" s="94"/>
      <c r="T743" s="94"/>
      <c r="U743" s="94"/>
      <c r="V743" s="94"/>
      <c r="W743" s="94"/>
      <c r="X743" s="94"/>
      <c r="Y743" s="94"/>
      <c r="Z743" s="94"/>
      <c r="AA743" s="94"/>
      <c r="AB743" s="94"/>
      <c r="AC743" s="94"/>
      <c r="AD743" s="94"/>
      <c r="AE743" s="94"/>
      <c r="AF743" s="94"/>
      <c r="AG743" s="94"/>
      <c r="AH743" s="94"/>
      <c r="AI743" s="94"/>
      <c r="AJ743" s="94"/>
      <c r="AK743" s="94"/>
      <c r="AL743" s="94"/>
      <c r="AM743" s="94"/>
      <c r="AN743" s="94"/>
      <c r="AO743" s="94"/>
      <c r="AP743" s="94"/>
      <c r="AQ743" s="94"/>
      <c r="AR743" s="94"/>
      <c r="AS743" s="94"/>
      <c r="AT743" s="94"/>
      <c r="AU743" s="94"/>
      <c r="AV743" s="94"/>
    </row>
    <row r="744" spans="1:48" ht="12" customHeight="1" x14ac:dyDescent="0.25">
      <c r="A744" s="94"/>
      <c r="B744" s="94"/>
      <c r="C744" s="94"/>
      <c r="D744" s="94"/>
      <c r="E744" s="94"/>
      <c r="F744" s="94"/>
      <c r="G744" s="94"/>
      <c r="H744" s="94"/>
      <c r="I744" s="94"/>
      <c r="J744" s="94"/>
      <c r="K744" s="94"/>
      <c r="L744" s="94"/>
      <c r="M744" s="94"/>
      <c r="N744" s="94"/>
      <c r="O744" s="94"/>
      <c r="P744" s="94"/>
      <c r="Q744" s="94"/>
      <c r="R744" s="94"/>
      <c r="S744" s="94"/>
      <c r="T744" s="94"/>
      <c r="U744" s="94"/>
      <c r="V744" s="94"/>
      <c r="W744" s="94"/>
      <c r="X744" s="94"/>
      <c r="Y744" s="94"/>
      <c r="Z744" s="94"/>
      <c r="AA744" s="94"/>
      <c r="AB744" s="94"/>
      <c r="AC744" s="94"/>
      <c r="AD744" s="94"/>
      <c r="AE744" s="94"/>
      <c r="AF744" s="94"/>
      <c r="AG744" s="94"/>
      <c r="AH744" s="94"/>
      <c r="AI744" s="94"/>
      <c r="AJ744" s="94"/>
      <c r="AK744" s="94"/>
      <c r="AL744" s="94"/>
      <c r="AM744" s="94"/>
      <c r="AN744" s="94"/>
      <c r="AO744" s="94"/>
      <c r="AP744" s="94"/>
      <c r="AQ744" s="94"/>
      <c r="AR744" s="94"/>
      <c r="AS744" s="94"/>
      <c r="AT744" s="94"/>
      <c r="AU744" s="94"/>
      <c r="AV744" s="94"/>
    </row>
    <row r="745" spans="1:48" ht="12" customHeight="1" x14ac:dyDescent="0.25">
      <c r="A745" s="94"/>
      <c r="B745" s="94"/>
      <c r="C745" s="94"/>
      <c r="D745" s="94"/>
      <c r="E745" s="94"/>
      <c r="F745" s="94"/>
      <c r="G745" s="94"/>
      <c r="H745" s="94"/>
      <c r="I745" s="94"/>
      <c r="J745" s="94"/>
      <c r="K745" s="94"/>
      <c r="L745" s="94"/>
      <c r="M745" s="94"/>
      <c r="N745" s="94"/>
      <c r="O745" s="94"/>
      <c r="P745" s="94"/>
      <c r="Q745" s="94"/>
      <c r="R745" s="94"/>
      <c r="S745" s="94"/>
      <c r="T745" s="94"/>
      <c r="U745" s="94"/>
      <c r="V745" s="94"/>
      <c r="W745" s="94"/>
      <c r="X745" s="94"/>
      <c r="Y745" s="94"/>
      <c r="Z745" s="94"/>
      <c r="AA745" s="94"/>
      <c r="AB745" s="94"/>
      <c r="AC745" s="94"/>
      <c r="AD745" s="94"/>
      <c r="AE745" s="94"/>
      <c r="AF745" s="94"/>
      <c r="AG745" s="94"/>
      <c r="AH745" s="94"/>
      <c r="AI745" s="94"/>
      <c r="AJ745" s="94"/>
      <c r="AK745" s="94"/>
      <c r="AL745" s="94"/>
      <c r="AM745" s="94"/>
      <c r="AN745" s="94"/>
      <c r="AO745" s="94"/>
      <c r="AP745" s="94"/>
      <c r="AQ745" s="94"/>
      <c r="AR745" s="94"/>
      <c r="AS745" s="94"/>
      <c r="AT745" s="94"/>
      <c r="AU745" s="94"/>
      <c r="AV745" s="94"/>
    </row>
    <row r="746" spans="1:48" ht="12" customHeight="1" x14ac:dyDescent="0.25">
      <c r="A746" s="94"/>
      <c r="B746" s="94"/>
      <c r="C746" s="94"/>
      <c r="D746" s="94"/>
      <c r="E746" s="94"/>
      <c r="F746" s="94"/>
      <c r="G746" s="94"/>
      <c r="H746" s="94"/>
      <c r="I746" s="94"/>
      <c r="J746" s="94"/>
      <c r="K746" s="94"/>
      <c r="L746" s="94"/>
      <c r="M746" s="94"/>
      <c r="N746" s="94"/>
      <c r="O746" s="94"/>
      <c r="P746" s="94"/>
      <c r="Q746" s="94"/>
      <c r="R746" s="94"/>
      <c r="S746" s="94"/>
      <c r="T746" s="94"/>
      <c r="U746" s="94"/>
      <c r="V746" s="94"/>
      <c r="W746" s="94"/>
      <c r="X746" s="94"/>
      <c r="Y746" s="94"/>
      <c r="Z746" s="94"/>
      <c r="AA746" s="94"/>
      <c r="AB746" s="94"/>
      <c r="AC746" s="94"/>
      <c r="AD746" s="94"/>
      <c r="AE746" s="94"/>
      <c r="AF746" s="94"/>
      <c r="AG746" s="94"/>
      <c r="AH746" s="94"/>
      <c r="AI746" s="94"/>
      <c r="AJ746" s="94"/>
      <c r="AK746" s="94"/>
      <c r="AL746" s="94"/>
      <c r="AM746" s="94"/>
      <c r="AN746" s="94"/>
      <c r="AO746" s="94"/>
      <c r="AP746" s="94"/>
      <c r="AQ746" s="94"/>
      <c r="AR746" s="94"/>
      <c r="AS746" s="94"/>
      <c r="AT746" s="94"/>
      <c r="AU746" s="94"/>
      <c r="AV746" s="94"/>
    </row>
    <row r="747" spans="1:48" ht="12" customHeight="1" x14ac:dyDescent="0.25">
      <c r="A747" s="94"/>
      <c r="B747" s="94"/>
      <c r="C747" s="94"/>
      <c r="D747" s="94"/>
      <c r="E747" s="94"/>
      <c r="F747" s="94"/>
      <c r="G747" s="94"/>
      <c r="H747" s="94"/>
      <c r="I747" s="94"/>
      <c r="J747" s="94"/>
      <c r="K747" s="94"/>
      <c r="L747" s="94"/>
      <c r="M747" s="94"/>
      <c r="N747" s="94"/>
      <c r="O747" s="94"/>
      <c r="P747" s="94"/>
      <c r="Q747" s="94"/>
      <c r="R747" s="94"/>
      <c r="S747" s="94"/>
      <c r="T747" s="94"/>
      <c r="U747" s="94"/>
      <c r="V747" s="94"/>
      <c r="W747" s="94"/>
      <c r="X747" s="94"/>
      <c r="Y747" s="94"/>
      <c r="Z747" s="94"/>
      <c r="AA747" s="94"/>
      <c r="AB747" s="94"/>
      <c r="AC747" s="94"/>
      <c r="AD747" s="94"/>
      <c r="AE747" s="94"/>
      <c r="AF747" s="94"/>
      <c r="AG747" s="94"/>
      <c r="AH747" s="94"/>
      <c r="AI747" s="94"/>
      <c r="AJ747" s="94"/>
      <c r="AK747" s="94"/>
      <c r="AL747" s="94"/>
      <c r="AM747" s="94"/>
      <c r="AN747" s="94"/>
      <c r="AO747" s="94"/>
      <c r="AP747" s="94"/>
      <c r="AQ747" s="94"/>
      <c r="AR747" s="94"/>
      <c r="AS747" s="94"/>
      <c r="AT747" s="94"/>
      <c r="AU747" s="94"/>
      <c r="AV747" s="94"/>
    </row>
    <row r="748" spans="1:48" ht="12" customHeight="1" x14ac:dyDescent="0.25">
      <c r="A748" s="94"/>
      <c r="B748" s="94"/>
      <c r="C748" s="94"/>
      <c r="D748" s="94"/>
      <c r="E748" s="94"/>
      <c r="F748" s="94"/>
      <c r="G748" s="94"/>
      <c r="H748" s="94"/>
      <c r="I748" s="94"/>
      <c r="J748" s="94"/>
      <c r="K748" s="94"/>
      <c r="L748" s="94"/>
      <c r="M748" s="94"/>
      <c r="N748" s="94"/>
      <c r="O748" s="94"/>
      <c r="P748" s="94"/>
      <c r="Q748" s="94"/>
      <c r="R748" s="94"/>
      <c r="S748" s="94"/>
      <c r="T748" s="94"/>
      <c r="U748" s="94"/>
      <c r="V748" s="94"/>
      <c r="W748" s="94"/>
      <c r="X748" s="94"/>
      <c r="Y748" s="94"/>
      <c r="Z748" s="94"/>
      <c r="AA748" s="94"/>
      <c r="AB748" s="94"/>
      <c r="AC748" s="94"/>
      <c r="AD748" s="94"/>
      <c r="AE748" s="94"/>
      <c r="AF748" s="94"/>
      <c r="AG748" s="94"/>
      <c r="AH748" s="94"/>
      <c r="AI748" s="94"/>
      <c r="AJ748" s="94"/>
      <c r="AK748" s="94"/>
      <c r="AL748" s="94"/>
      <c r="AM748" s="94"/>
      <c r="AN748" s="94"/>
      <c r="AO748" s="94"/>
      <c r="AP748" s="94"/>
      <c r="AQ748" s="94"/>
      <c r="AR748" s="94"/>
      <c r="AS748" s="94"/>
      <c r="AT748" s="94"/>
      <c r="AU748" s="94"/>
      <c r="AV748" s="94"/>
    </row>
    <row r="749" spans="1:48" ht="12" customHeight="1" x14ac:dyDescent="0.25">
      <c r="A749" s="94"/>
      <c r="B749" s="94"/>
      <c r="C749" s="94"/>
      <c r="D749" s="94"/>
      <c r="E749" s="94"/>
      <c r="F749" s="94"/>
      <c r="G749" s="94"/>
      <c r="H749" s="94"/>
      <c r="I749" s="94"/>
      <c r="J749" s="94"/>
      <c r="K749" s="94"/>
      <c r="L749" s="94"/>
      <c r="M749" s="94"/>
      <c r="N749" s="94"/>
      <c r="O749" s="94"/>
      <c r="P749" s="94"/>
      <c r="Q749" s="94"/>
      <c r="R749" s="94"/>
      <c r="S749" s="94"/>
      <c r="T749" s="94"/>
      <c r="U749" s="94"/>
      <c r="V749" s="94"/>
      <c r="W749" s="94"/>
      <c r="X749" s="94"/>
      <c r="Y749" s="94"/>
      <c r="Z749" s="94"/>
      <c r="AA749" s="94"/>
      <c r="AB749" s="94"/>
      <c r="AC749" s="94"/>
      <c r="AD749" s="94"/>
      <c r="AE749" s="94"/>
      <c r="AF749" s="94"/>
      <c r="AG749" s="94"/>
      <c r="AH749" s="94"/>
      <c r="AI749" s="94"/>
      <c r="AJ749" s="94"/>
      <c r="AK749" s="94"/>
      <c r="AL749" s="94"/>
      <c r="AM749" s="94"/>
      <c r="AN749" s="94"/>
      <c r="AO749" s="94"/>
      <c r="AP749" s="94"/>
      <c r="AQ749" s="94"/>
      <c r="AR749" s="94"/>
      <c r="AS749" s="94"/>
      <c r="AT749" s="94"/>
      <c r="AU749" s="94"/>
      <c r="AV749" s="94"/>
    </row>
    <row r="750" spans="1:48" ht="12" customHeight="1" x14ac:dyDescent="0.25">
      <c r="A750" s="94"/>
      <c r="B750" s="94"/>
      <c r="C750" s="94"/>
      <c r="D750" s="94"/>
      <c r="E750" s="94"/>
      <c r="F750" s="94"/>
      <c r="G750" s="94"/>
      <c r="H750" s="94"/>
      <c r="I750" s="94"/>
      <c r="J750" s="94"/>
      <c r="K750" s="94"/>
      <c r="L750" s="94"/>
      <c r="M750" s="94"/>
      <c r="N750" s="94"/>
      <c r="O750" s="94"/>
      <c r="P750" s="94"/>
      <c r="Q750" s="94"/>
      <c r="R750" s="94"/>
      <c r="S750" s="94"/>
      <c r="T750" s="94"/>
      <c r="U750" s="94"/>
      <c r="V750" s="94"/>
      <c r="W750" s="94"/>
      <c r="X750" s="94"/>
      <c r="Y750" s="94"/>
      <c r="Z750" s="94"/>
      <c r="AA750" s="94"/>
      <c r="AB750" s="94"/>
      <c r="AC750" s="94"/>
      <c r="AD750" s="94"/>
      <c r="AE750" s="94"/>
      <c r="AF750" s="94"/>
      <c r="AG750" s="94"/>
      <c r="AH750" s="94"/>
      <c r="AI750" s="94"/>
      <c r="AJ750" s="94"/>
      <c r="AK750" s="94"/>
      <c r="AL750" s="94"/>
      <c r="AM750" s="94"/>
      <c r="AN750" s="94"/>
      <c r="AO750" s="94"/>
      <c r="AP750" s="94"/>
      <c r="AQ750" s="94"/>
      <c r="AR750" s="94"/>
      <c r="AS750" s="94"/>
      <c r="AT750" s="94"/>
      <c r="AU750" s="94"/>
      <c r="AV750" s="94"/>
    </row>
    <row r="751" spans="1:48" ht="12" customHeight="1" x14ac:dyDescent="0.25">
      <c r="A751" s="94"/>
      <c r="B751" s="94"/>
      <c r="C751" s="94"/>
      <c r="D751" s="94"/>
      <c r="E751" s="94"/>
      <c r="F751" s="94"/>
      <c r="G751" s="94"/>
      <c r="H751" s="94"/>
      <c r="I751" s="94"/>
      <c r="J751" s="94"/>
      <c r="K751" s="94"/>
      <c r="L751" s="94"/>
      <c r="M751" s="94"/>
      <c r="N751" s="94"/>
      <c r="O751" s="94"/>
      <c r="P751" s="94"/>
      <c r="Q751" s="94"/>
      <c r="R751" s="94"/>
      <c r="S751" s="94"/>
      <c r="T751" s="94"/>
      <c r="U751" s="94"/>
      <c r="V751" s="94"/>
      <c r="W751" s="94"/>
      <c r="X751" s="94"/>
      <c r="Y751" s="94"/>
      <c r="Z751" s="94"/>
      <c r="AA751" s="94"/>
      <c r="AB751" s="94"/>
      <c r="AC751" s="94"/>
      <c r="AD751" s="94"/>
      <c r="AE751" s="94"/>
      <c r="AF751" s="94"/>
      <c r="AG751" s="94"/>
      <c r="AH751" s="94"/>
      <c r="AI751" s="94"/>
      <c r="AJ751" s="94"/>
      <c r="AK751" s="94"/>
      <c r="AL751" s="94"/>
      <c r="AM751" s="94"/>
      <c r="AN751" s="94"/>
      <c r="AO751" s="94"/>
      <c r="AP751" s="94"/>
      <c r="AQ751" s="94"/>
      <c r="AR751" s="94"/>
      <c r="AS751" s="94"/>
      <c r="AT751" s="94"/>
      <c r="AU751" s="94"/>
      <c r="AV751" s="94"/>
    </row>
    <row r="752" spans="1:48" ht="12" customHeight="1" x14ac:dyDescent="0.25">
      <c r="A752" s="94"/>
      <c r="B752" s="94"/>
      <c r="C752" s="94"/>
      <c r="D752" s="94"/>
      <c r="E752" s="94"/>
      <c r="F752" s="94"/>
      <c r="G752" s="94"/>
      <c r="H752" s="94"/>
      <c r="I752" s="94"/>
      <c r="J752" s="94"/>
      <c r="K752" s="94"/>
      <c r="L752" s="94"/>
      <c r="M752" s="94"/>
      <c r="N752" s="94"/>
      <c r="O752" s="94"/>
      <c r="P752" s="94"/>
      <c r="Q752" s="94"/>
      <c r="R752" s="94"/>
      <c r="S752" s="94"/>
      <c r="T752" s="94"/>
      <c r="U752" s="94"/>
      <c r="V752" s="94"/>
      <c r="W752" s="94"/>
      <c r="X752" s="94"/>
      <c r="Y752" s="94"/>
      <c r="Z752" s="94"/>
      <c r="AA752" s="94"/>
      <c r="AB752" s="94"/>
      <c r="AC752" s="94"/>
      <c r="AD752" s="94"/>
      <c r="AE752" s="94"/>
      <c r="AF752" s="94"/>
      <c r="AG752" s="94"/>
      <c r="AH752" s="94"/>
      <c r="AI752" s="94"/>
      <c r="AJ752" s="94"/>
      <c r="AK752" s="94"/>
      <c r="AL752" s="94"/>
      <c r="AM752" s="94"/>
      <c r="AN752" s="94"/>
      <c r="AO752" s="94"/>
      <c r="AP752" s="94"/>
      <c r="AQ752" s="94"/>
      <c r="AR752" s="94"/>
      <c r="AS752" s="94"/>
      <c r="AT752" s="94"/>
      <c r="AU752" s="94"/>
      <c r="AV752" s="94"/>
    </row>
    <row r="753" spans="1:48" ht="12" customHeight="1" x14ac:dyDescent="0.25">
      <c r="A753" s="94"/>
      <c r="B753" s="94"/>
      <c r="C753" s="94"/>
      <c r="D753" s="94"/>
      <c r="E753" s="94"/>
      <c r="F753" s="94"/>
      <c r="G753" s="94"/>
      <c r="H753" s="94"/>
      <c r="I753" s="94"/>
      <c r="J753" s="94"/>
      <c r="K753" s="94"/>
      <c r="L753" s="94"/>
      <c r="M753" s="94"/>
      <c r="N753" s="94"/>
      <c r="O753" s="94"/>
      <c r="P753" s="94"/>
      <c r="Q753" s="94"/>
      <c r="R753" s="94"/>
      <c r="S753" s="94"/>
      <c r="T753" s="94"/>
      <c r="U753" s="94"/>
      <c r="V753" s="94"/>
      <c r="W753" s="94"/>
      <c r="X753" s="94"/>
      <c r="Y753" s="94"/>
      <c r="Z753" s="94"/>
      <c r="AA753" s="94"/>
      <c r="AB753" s="94"/>
      <c r="AC753" s="94"/>
      <c r="AD753" s="94"/>
      <c r="AE753" s="94"/>
      <c r="AF753" s="94"/>
      <c r="AG753" s="94"/>
      <c r="AH753" s="94"/>
      <c r="AI753" s="94"/>
      <c r="AJ753" s="94"/>
      <c r="AK753" s="94"/>
      <c r="AL753" s="94"/>
      <c r="AM753" s="94"/>
      <c r="AN753" s="94"/>
      <c r="AO753" s="94"/>
      <c r="AP753" s="94"/>
      <c r="AQ753" s="94"/>
      <c r="AR753" s="94"/>
      <c r="AS753" s="94"/>
      <c r="AT753" s="94"/>
      <c r="AU753" s="94"/>
      <c r="AV753" s="94"/>
    </row>
    <row r="754" spans="1:48" ht="12" customHeight="1" x14ac:dyDescent="0.25">
      <c r="A754" s="94"/>
      <c r="B754" s="94"/>
      <c r="C754" s="94"/>
      <c r="D754" s="94"/>
      <c r="E754" s="94"/>
      <c r="F754" s="94"/>
      <c r="G754" s="94"/>
      <c r="H754" s="94"/>
      <c r="I754" s="94"/>
      <c r="J754" s="94"/>
      <c r="K754" s="94"/>
      <c r="L754" s="94"/>
      <c r="M754" s="94"/>
      <c r="N754" s="94"/>
      <c r="O754" s="94"/>
      <c r="P754" s="94"/>
      <c r="Q754" s="94"/>
      <c r="R754" s="94"/>
      <c r="S754" s="94"/>
      <c r="T754" s="94"/>
      <c r="U754" s="94"/>
      <c r="V754" s="94"/>
      <c r="W754" s="94"/>
      <c r="X754" s="94"/>
      <c r="Y754" s="94"/>
      <c r="Z754" s="94"/>
      <c r="AA754" s="94"/>
      <c r="AB754" s="94"/>
      <c r="AC754" s="94"/>
      <c r="AD754" s="94"/>
      <c r="AE754" s="94"/>
      <c r="AF754" s="94"/>
      <c r="AG754" s="94"/>
      <c r="AH754" s="94"/>
      <c r="AI754" s="94"/>
      <c r="AJ754" s="94"/>
      <c r="AK754" s="94"/>
      <c r="AL754" s="94"/>
      <c r="AM754" s="94"/>
      <c r="AN754" s="94"/>
      <c r="AO754" s="94"/>
      <c r="AP754" s="94"/>
      <c r="AQ754" s="94"/>
      <c r="AR754" s="94"/>
      <c r="AS754" s="94"/>
      <c r="AT754" s="94"/>
      <c r="AU754" s="94"/>
      <c r="AV754" s="94"/>
    </row>
    <row r="755" spans="1:48" ht="12" customHeight="1" x14ac:dyDescent="0.25">
      <c r="A755" s="94"/>
      <c r="B755" s="94"/>
      <c r="C755" s="94"/>
      <c r="D755" s="94"/>
      <c r="E755" s="94"/>
      <c r="F755" s="94"/>
      <c r="G755" s="94"/>
      <c r="H755" s="94"/>
      <c r="I755" s="94"/>
      <c r="J755" s="94"/>
      <c r="K755" s="94"/>
      <c r="L755" s="94"/>
      <c r="M755" s="94"/>
      <c r="N755" s="94"/>
      <c r="O755" s="94"/>
      <c r="P755" s="94"/>
      <c r="Q755" s="94"/>
      <c r="R755" s="94"/>
      <c r="S755" s="94"/>
      <c r="T755" s="94"/>
      <c r="U755" s="94"/>
      <c r="V755" s="94"/>
      <c r="W755" s="94"/>
      <c r="X755" s="94"/>
      <c r="Y755" s="94"/>
      <c r="Z755" s="94"/>
      <c r="AA755" s="94"/>
      <c r="AB755" s="94"/>
      <c r="AC755" s="94"/>
      <c r="AD755" s="94"/>
      <c r="AE755" s="94"/>
      <c r="AF755" s="94"/>
      <c r="AG755" s="94"/>
      <c r="AH755" s="94"/>
      <c r="AI755" s="94"/>
      <c r="AJ755" s="94"/>
      <c r="AK755" s="94"/>
      <c r="AL755" s="94"/>
      <c r="AM755" s="94"/>
      <c r="AN755" s="94"/>
      <c r="AO755" s="94"/>
      <c r="AP755" s="94"/>
      <c r="AQ755" s="94"/>
      <c r="AR755" s="94"/>
      <c r="AS755" s="94"/>
      <c r="AT755" s="94"/>
      <c r="AU755" s="94"/>
      <c r="AV755" s="94"/>
    </row>
    <row r="756" spans="1:48" ht="12" customHeight="1" x14ac:dyDescent="0.25">
      <c r="A756" s="94"/>
      <c r="B756" s="94"/>
      <c r="C756" s="94"/>
      <c r="D756" s="94"/>
      <c r="E756" s="94"/>
      <c r="F756" s="94"/>
      <c r="G756" s="94"/>
      <c r="H756" s="94"/>
      <c r="I756" s="94"/>
      <c r="J756" s="94"/>
      <c r="K756" s="94"/>
      <c r="L756" s="94"/>
      <c r="M756" s="94"/>
      <c r="N756" s="94"/>
      <c r="O756" s="94"/>
      <c r="P756" s="94"/>
      <c r="Q756" s="94"/>
      <c r="R756" s="94"/>
      <c r="S756" s="94"/>
      <c r="T756" s="94"/>
      <c r="U756" s="94"/>
      <c r="V756" s="94"/>
      <c r="W756" s="94"/>
      <c r="X756" s="94"/>
      <c r="Y756" s="94"/>
      <c r="Z756" s="94"/>
      <c r="AA756" s="94"/>
      <c r="AB756" s="94"/>
      <c r="AC756" s="94"/>
      <c r="AD756" s="94"/>
      <c r="AE756" s="94"/>
      <c r="AF756" s="94"/>
      <c r="AG756" s="94"/>
      <c r="AH756" s="94"/>
      <c r="AI756" s="94"/>
      <c r="AJ756" s="94"/>
      <c r="AK756" s="94"/>
      <c r="AL756" s="94"/>
      <c r="AM756" s="94"/>
      <c r="AN756" s="94"/>
      <c r="AO756" s="94"/>
      <c r="AP756" s="94"/>
      <c r="AQ756" s="94"/>
      <c r="AR756" s="94"/>
      <c r="AS756" s="94"/>
      <c r="AT756" s="94"/>
      <c r="AU756" s="94"/>
      <c r="AV756" s="94"/>
    </row>
    <row r="757" spans="1:48" ht="12" customHeight="1" x14ac:dyDescent="0.25">
      <c r="A757" s="94"/>
      <c r="B757" s="94"/>
      <c r="C757" s="94"/>
      <c r="D757" s="94"/>
      <c r="E757" s="94"/>
      <c r="F757" s="94"/>
      <c r="G757" s="94"/>
      <c r="H757" s="94"/>
      <c r="I757" s="94"/>
      <c r="J757" s="94"/>
      <c r="K757" s="94"/>
      <c r="L757" s="94"/>
      <c r="M757" s="94"/>
      <c r="N757" s="94"/>
      <c r="O757" s="94"/>
      <c r="P757" s="94"/>
      <c r="Q757" s="94"/>
      <c r="R757" s="94"/>
      <c r="S757" s="94"/>
      <c r="T757" s="94"/>
      <c r="U757" s="94"/>
      <c r="V757" s="94"/>
      <c r="W757" s="94"/>
      <c r="X757" s="94"/>
      <c r="Y757" s="94"/>
      <c r="Z757" s="94"/>
      <c r="AA757" s="94"/>
      <c r="AB757" s="94"/>
      <c r="AC757" s="94"/>
      <c r="AD757" s="94"/>
      <c r="AE757" s="94"/>
      <c r="AF757" s="94"/>
      <c r="AG757" s="94"/>
      <c r="AH757" s="94"/>
      <c r="AI757" s="94"/>
      <c r="AJ757" s="94"/>
      <c r="AK757" s="94"/>
      <c r="AL757" s="94"/>
      <c r="AM757" s="94"/>
      <c r="AN757" s="94"/>
      <c r="AO757" s="94"/>
      <c r="AP757" s="94"/>
      <c r="AQ757" s="94"/>
      <c r="AR757" s="94"/>
      <c r="AS757" s="94"/>
      <c r="AT757" s="94"/>
      <c r="AU757" s="94"/>
      <c r="AV757" s="94"/>
    </row>
    <row r="758" spans="1:48" ht="12" customHeight="1" x14ac:dyDescent="0.25">
      <c r="A758" s="94"/>
      <c r="B758" s="94"/>
      <c r="C758" s="94"/>
      <c r="D758" s="94"/>
      <c r="E758" s="94"/>
      <c r="F758" s="94"/>
      <c r="G758" s="94"/>
      <c r="H758" s="94"/>
      <c r="I758" s="94"/>
      <c r="J758" s="94"/>
      <c r="K758" s="94"/>
      <c r="L758" s="94"/>
      <c r="M758" s="94"/>
      <c r="N758" s="94"/>
      <c r="O758" s="94"/>
      <c r="P758" s="94"/>
      <c r="Q758" s="94"/>
      <c r="R758" s="94"/>
      <c r="S758" s="94"/>
      <c r="T758" s="94"/>
      <c r="U758" s="94"/>
      <c r="V758" s="94"/>
      <c r="W758" s="94"/>
      <c r="X758" s="94"/>
      <c r="Y758" s="94"/>
      <c r="Z758" s="94"/>
      <c r="AA758" s="94"/>
      <c r="AB758" s="94"/>
      <c r="AC758" s="94"/>
      <c r="AD758" s="94"/>
      <c r="AE758" s="94"/>
      <c r="AF758" s="94"/>
      <c r="AG758" s="94"/>
      <c r="AH758" s="94"/>
      <c r="AI758" s="94"/>
      <c r="AJ758" s="94"/>
      <c r="AK758" s="94"/>
      <c r="AL758" s="94"/>
      <c r="AM758" s="94"/>
      <c r="AN758" s="94"/>
      <c r="AO758" s="94"/>
      <c r="AP758" s="94"/>
      <c r="AQ758" s="94"/>
      <c r="AR758" s="94"/>
      <c r="AS758" s="94"/>
      <c r="AT758" s="94"/>
      <c r="AU758" s="94"/>
      <c r="AV758" s="94"/>
    </row>
    <row r="759" spans="1:48" ht="12" customHeight="1" x14ac:dyDescent="0.25">
      <c r="A759" s="94"/>
      <c r="B759" s="94"/>
      <c r="C759" s="94"/>
      <c r="D759" s="94"/>
      <c r="E759" s="94"/>
      <c r="F759" s="94"/>
      <c r="G759" s="94"/>
      <c r="H759" s="94"/>
      <c r="I759" s="94"/>
      <c r="J759" s="94"/>
      <c r="K759" s="94"/>
      <c r="L759" s="94"/>
      <c r="M759" s="94"/>
      <c r="N759" s="94"/>
      <c r="O759" s="94"/>
      <c r="P759" s="94"/>
      <c r="Q759" s="94"/>
      <c r="R759" s="94"/>
      <c r="S759" s="94"/>
      <c r="T759" s="94"/>
      <c r="U759" s="94"/>
      <c r="V759" s="94"/>
      <c r="W759" s="94"/>
      <c r="X759" s="94"/>
      <c r="Y759" s="94"/>
      <c r="Z759" s="94"/>
      <c r="AA759" s="94"/>
      <c r="AB759" s="94"/>
      <c r="AC759" s="94"/>
      <c r="AD759" s="94"/>
      <c r="AE759" s="94"/>
      <c r="AF759" s="94"/>
      <c r="AG759" s="94"/>
      <c r="AH759" s="94"/>
      <c r="AI759" s="94"/>
      <c r="AJ759" s="94"/>
      <c r="AK759" s="94"/>
      <c r="AL759" s="94"/>
      <c r="AM759" s="94"/>
      <c r="AN759" s="94"/>
      <c r="AO759" s="94"/>
      <c r="AP759" s="94"/>
      <c r="AQ759" s="94"/>
      <c r="AR759" s="94"/>
      <c r="AS759" s="94"/>
      <c r="AT759" s="94"/>
      <c r="AU759" s="94"/>
      <c r="AV759" s="94"/>
    </row>
    <row r="760" spans="1:48" ht="12" customHeight="1" x14ac:dyDescent="0.25">
      <c r="A760" s="94"/>
      <c r="B760" s="94"/>
      <c r="C760" s="94"/>
      <c r="D760" s="94"/>
      <c r="E760" s="94"/>
      <c r="F760" s="94"/>
      <c r="G760" s="94"/>
      <c r="H760" s="94"/>
      <c r="I760" s="94"/>
      <c r="J760" s="94"/>
      <c r="K760" s="94"/>
      <c r="L760" s="94"/>
      <c r="M760" s="94"/>
      <c r="N760" s="94"/>
      <c r="O760" s="94"/>
      <c r="P760" s="94"/>
      <c r="Q760" s="94"/>
      <c r="R760" s="94"/>
      <c r="S760" s="94"/>
      <c r="T760" s="94"/>
      <c r="U760" s="94"/>
      <c r="V760" s="94"/>
      <c r="W760" s="94"/>
      <c r="X760" s="94"/>
      <c r="Y760" s="94"/>
      <c r="Z760" s="94"/>
      <c r="AA760" s="94"/>
      <c r="AB760" s="94"/>
      <c r="AC760" s="94"/>
      <c r="AD760" s="94"/>
      <c r="AE760" s="94"/>
      <c r="AF760" s="94"/>
      <c r="AG760" s="94"/>
      <c r="AH760" s="94"/>
      <c r="AI760" s="94"/>
      <c r="AJ760" s="94"/>
      <c r="AK760" s="94"/>
      <c r="AL760" s="94"/>
      <c r="AM760" s="94"/>
      <c r="AN760" s="94"/>
      <c r="AO760" s="94"/>
      <c r="AP760" s="94"/>
      <c r="AQ760" s="94"/>
      <c r="AR760" s="94"/>
      <c r="AS760" s="94"/>
      <c r="AT760" s="94"/>
      <c r="AU760" s="94"/>
      <c r="AV760" s="94"/>
    </row>
    <row r="761" spans="1:48" ht="12" customHeight="1" x14ac:dyDescent="0.25">
      <c r="A761" s="94"/>
      <c r="B761" s="94"/>
      <c r="C761" s="94"/>
      <c r="D761" s="94"/>
      <c r="E761" s="94"/>
      <c r="F761" s="94"/>
      <c r="G761" s="94"/>
      <c r="H761" s="94"/>
      <c r="I761" s="94"/>
      <c r="J761" s="94"/>
      <c r="K761" s="94"/>
      <c r="L761" s="94"/>
      <c r="M761" s="94"/>
      <c r="N761" s="94"/>
      <c r="O761" s="94"/>
      <c r="P761" s="94"/>
      <c r="Q761" s="94"/>
      <c r="R761" s="94"/>
      <c r="S761" s="94"/>
      <c r="T761" s="94"/>
      <c r="U761" s="94"/>
      <c r="V761" s="94"/>
      <c r="W761" s="94"/>
      <c r="X761" s="94"/>
      <c r="Y761" s="94"/>
      <c r="Z761" s="94"/>
      <c r="AA761" s="94"/>
      <c r="AB761" s="94"/>
      <c r="AC761" s="94"/>
      <c r="AD761" s="94"/>
      <c r="AE761" s="94"/>
      <c r="AF761" s="94"/>
      <c r="AG761" s="94"/>
      <c r="AH761" s="94"/>
      <c r="AI761" s="94"/>
      <c r="AJ761" s="94"/>
      <c r="AK761" s="94"/>
      <c r="AL761" s="94"/>
      <c r="AM761" s="94"/>
      <c r="AN761" s="94"/>
      <c r="AO761" s="94"/>
      <c r="AP761" s="94"/>
      <c r="AQ761" s="94"/>
      <c r="AR761" s="94"/>
      <c r="AS761" s="94"/>
      <c r="AT761" s="94"/>
      <c r="AU761" s="94"/>
      <c r="AV761" s="94"/>
    </row>
    <row r="762" spans="1:48" ht="12" customHeight="1" x14ac:dyDescent="0.25">
      <c r="A762" s="94"/>
      <c r="B762" s="94"/>
      <c r="C762" s="94"/>
      <c r="D762" s="94"/>
      <c r="E762" s="94"/>
      <c r="F762" s="94"/>
      <c r="G762" s="94"/>
      <c r="H762" s="94"/>
      <c r="I762" s="94"/>
      <c r="J762" s="94"/>
      <c r="K762" s="94"/>
      <c r="L762" s="94"/>
      <c r="M762" s="94"/>
      <c r="N762" s="94"/>
      <c r="O762" s="94"/>
      <c r="P762" s="94"/>
      <c r="Q762" s="94"/>
      <c r="R762" s="94"/>
      <c r="S762" s="94"/>
      <c r="T762" s="94"/>
      <c r="U762" s="94"/>
      <c r="V762" s="94"/>
      <c r="W762" s="94"/>
      <c r="X762" s="94"/>
      <c r="Y762" s="94"/>
      <c r="Z762" s="94"/>
      <c r="AA762" s="94"/>
      <c r="AB762" s="94"/>
      <c r="AC762" s="94"/>
      <c r="AD762" s="94"/>
      <c r="AE762" s="94"/>
      <c r="AF762" s="94"/>
      <c r="AG762" s="94"/>
      <c r="AH762" s="94"/>
      <c r="AI762" s="94"/>
      <c r="AJ762" s="94"/>
      <c r="AK762" s="94"/>
      <c r="AL762" s="94"/>
      <c r="AM762" s="94"/>
      <c r="AN762" s="94"/>
      <c r="AO762" s="94"/>
      <c r="AP762" s="94"/>
      <c r="AQ762" s="94"/>
      <c r="AR762" s="94"/>
      <c r="AS762" s="94"/>
      <c r="AT762" s="94"/>
      <c r="AU762" s="94"/>
      <c r="AV762" s="94"/>
    </row>
    <row r="763" spans="1:48" ht="12" customHeight="1" x14ac:dyDescent="0.25">
      <c r="A763" s="94"/>
      <c r="B763" s="94"/>
      <c r="C763" s="94"/>
      <c r="D763" s="94"/>
      <c r="E763" s="94"/>
      <c r="F763" s="94"/>
      <c r="G763" s="94"/>
      <c r="H763" s="94"/>
      <c r="I763" s="94"/>
      <c r="J763" s="94"/>
      <c r="K763" s="94"/>
      <c r="L763" s="94"/>
      <c r="M763" s="94"/>
      <c r="N763" s="94"/>
      <c r="O763" s="94"/>
      <c r="P763" s="94"/>
      <c r="Q763" s="94"/>
      <c r="R763" s="94"/>
      <c r="S763" s="94"/>
      <c r="T763" s="94"/>
      <c r="U763" s="94"/>
      <c r="V763" s="94"/>
      <c r="W763" s="94"/>
      <c r="X763" s="94"/>
      <c r="Y763" s="94"/>
      <c r="Z763" s="94"/>
      <c r="AA763" s="94"/>
      <c r="AB763" s="94"/>
      <c r="AC763" s="94"/>
      <c r="AD763" s="94"/>
      <c r="AE763" s="94"/>
      <c r="AF763" s="94"/>
      <c r="AG763" s="94"/>
      <c r="AH763" s="94"/>
      <c r="AI763" s="94"/>
      <c r="AJ763" s="94"/>
      <c r="AK763" s="94"/>
      <c r="AL763" s="94"/>
      <c r="AM763" s="94"/>
      <c r="AN763" s="94"/>
      <c r="AO763" s="94"/>
      <c r="AP763" s="94"/>
      <c r="AQ763" s="94"/>
      <c r="AR763" s="94"/>
      <c r="AS763" s="94"/>
      <c r="AT763" s="94"/>
      <c r="AU763" s="94"/>
      <c r="AV763" s="94"/>
    </row>
    <row r="764" spans="1:48" ht="12" customHeight="1" x14ac:dyDescent="0.25">
      <c r="A764" s="94"/>
      <c r="B764" s="94"/>
      <c r="C764" s="94"/>
      <c r="D764" s="94"/>
      <c r="E764" s="94"/>
      <c r="F764" s="94"/>
      <c r="G764" s="94"/>
      <c r="H764" s="94"/>
      <c r="I764" s="94"/>
      <c r="J764" s="94"/>
      <c r="K764" s="94"/>
      <c r="L764" s="94"/>
      <c r="M764" s="94"/>
      <c r="N764" s="94"/>
      <c r="O764" s="94"/>
      <c r="P764" s="94"/>
      <c r="Q764" s="94"/>
      <c r="R764" s="94"/>
      <c r="S764" s="94"/>
      <c r="T764" s="94"/>
      <c r="U764" s="94"/>
      <c r="V764" s="94"/>
      <c r="W764" s="94"/>
      <c r="X764" s="94"/>
      <c r="Y764" s="94"/>
      <c r="Z764" s="94"/>
      <c r="AA764" s="94"/>
      <c r="AB764" s="94"/>
      <c r="AC764" s="94"/>
      <c r="AD764" s="94"/>
      <c r="AE764" s="94"/>
      <c r="AF764" s="94"/>
      <c r="AG764" s="94"/>
      <c r="AH764" s="94"/>
      <c r="AI764" s="94"/>
      <c r="AJ764" s="94"/>
      <c r="AK764" s="94"/>
      <c r="AL764" s="94"/>
      <c r="AM764" s="94"/>
      <c r="AN764" s="94"/>
      <c r="AO764" s="94"/>
      <c r="AP764" s="94"/>
      <c r="AQ764" s="94"/>
      <c r="AR764" s="94"/>
      <c r="AS764" s="94"/>
      <c r="AT764" s="94"/>
      <c r="AU764" s="94"/>
      <c r="AV764" s="94"/>
    </row>
    <row r="765" spans="1:48" ht="12" customHeight="1" x14ac:dyDescent="0.25">
      <c r="A765" s="94"/>
      <c r="B765" s="94"/>
      <c r="C765" s="94"/>
      <c r="D765" s="94"/>
      <c r="E765" s="94"/>
      <c r="F765" s="94"/>
      <c r="G765" s="94"/>
      <c r="H765" s="94"/>
      <c r="I765" s="94"/>
      <c r="J765" s="94"/>
      <c r="K765" s="94"/>
      <c r="L765" s="94"/>
      <c r="M765" s="94"/>
      <c r="N765" s="94"/>
      <c r="O765" s="94"/>
      <c r="P765" s="94"/>
      <c r="Q765" s="94"/>
      <c r="R765" s="94"/>
      <c r="S765" s="94"/>
      <c r="T765" s="94"/>
      <c r="U765" s="94"/>
      <c r="V765" s="94"/>
      <c r="W765" s="94"/>
      <c r="X765" s="94"/>
      <c r="Y765" s="94"/>
      <c r="Z765" s="94"/>
      <c r="AA765" s="94"/>
      <c r="AB765" s="94"/>
      <c r="AC765" s="94"/>
      <c r="AD765" s="94"/>
      <c r="AE765" s="94"/>
      <c r="AF765" s="94"/>
      <c r="AG765" s="94"/>
      <c r="AH765" s="94"/>
      <c r="AI765" s="94"/>
      <c r="AJ765" s="94"/>
      <c r="AK765" s="94"/>
      <c r="AL765" s="94"/>
      <c r="AM765" s="94"/>
      <c r="AN765" s="94"/>
      <c r="AO765" s="94"/>
      <c r="AP765" s="94"/>
      <c r="AQ765" s="94"/>
      <c r="AR765" s="94"/>
      <c r="AS765" s="94"/>
      <c r="AT765" s="94"/>
      <c r="AU765" s="94"/>
      <c r="AV765" s="94"/>
    </row>
    <row r="766" spans="1:48" ht="12" customHeight="1" x14ac:dyDescent="0.25">
      <c r="A766" s="94"/>
      <c r="B766" s="94"/>
      <c r="C766" s="94"/>
      <c r="D766" s="94"/>
      <c r="E766" s="94"/>
      <c r="F766" s="94"/>
      <c r="G766" s="94"/>
      <c r="H766" s="94"/>
      <c r="I766" s="94"/>
      <c r="J766" s="94"/>
      <c r="K766" s="94"/>
      <c r="L766" s="94"/>
      <c r="M766" s="94"/>
      <c r="N766" s="94"/>
      <c r="O766" s="94"/>
      <c r="P766" s="94"/>
      <c r="Q766" s="94"/>
      <c r="R766" s="94"/>
      <c r="S766" s="94"/>
      <c r="T766" s="94"/>
      <c r="U766" s="94"/>
      <c r="V766" s="94"/>
      <c r="W766" s="94"/>
      <c r="X766" s="94"/>
      <c r="Y766" s="94"/>
      <c r="Z766" s="94"/>
      <c r="AA766" s="94"/>
      <c r="AB766" s="94"/>
      <c r="AC766" s="94"/>
      <c r="AD766" s="94"/>
      <c r="AE766" s="94"/>
      <c r="AF766" s="94"/>
      <c r="AG766" s="94"/>
      <c r="AH766" s="94"/>
      <c r="AI766" s="94"/>
      <c r="AJ766" s="94"/>
      <c r="AK766" s="94"/>
      <c r="AL766" s="94"/>
      <c r="AM766" s="94"/>
      <c r="AN766" s="94"/>
      <c r="AO766" s="94"/>
      <c r="AP766" s="94"/>
      <c r="AQ766" s="94"/>
      <c r="AR766" s="94"/>
      <c r="AS766" s="94"/>
      <c r="AT766" s="94"/>
      <c r="AU766" s="94"/>
      <c r="AV766" s="94"/>
    </row>
    <row r="767" spans="1:48" ht="12" customHeight="1" x14ac:dyDescent="0.25">
      <c r="A767" s="94"/>
      <c r="B767" s="94"/>
      <c r="C767" s="94"/>
      <c r="D767" s="94"/>
      <c r="E767" s="94"/>
      <c r="F767" s="94"/>
      <c r="G767" s="94"/>
      <c r="H767" s="94"/>
      <c r="I767" s="94"/>
      <c r="J767" s="94"/>
      <c r="K767" s="94"/>
      <c r="L767" s="94"/>
      <c r="M767" s="94"/>
      <c r="N767" s="94"/>
      <c r="O767" s="94"/>
      <c r="P767" s="94"/>
      <c r="Q767" s="94"/>
      <c r="R767" s="94"/>
      <c r="S767" s="94"/>
      <c r="T767" s="94"/>
      <c r="U767" s="94"/>
      <c r="V767" s="94"/>
      <c r="W767" s="94"/>
      <c r="X767" s="94"/>
      <c r="Y767" s="94"/>
      <c r="Z767" s="94"/>
      <c r="AA767" s="94"/>
      <c r="AB767" s="94"/>
      <c r="AC767" s="94"/>
      <c r="AD767" s="94"/>
      <c r="AE767" s="94"/>
      <c r="AF767" s="94"/>
      <c r="AG767" s="94"/>
      <c r="AH767" s="94"/>
      <c r="AI767" s="94"/>
      <c r="AJ767" s="94"/>
      <c r="AK767" s="94"/>
      <c r="AL767" s="94"/>
      <c r="AM767" s="94"/>
      <c r="AN767" s="94"/>
      <c r="AO767" s="94"/>
      <c r="AP767" s="94"/>
      <c r="AQ767" s="94"/>
      <c r="AR767" s="94"/>
      <c r="AS767" s="94"/>
      <c r="AT767" s="94"/>
      <c r="AU767" s="94"/>
      <c r="AV767" s="94"/>
    </row>
    <row r="768" spans="1:48" ht="12" customHeight="1" x14ac:dyDescent="0.25">
      <c r="A768" s="94"/>
      <c r="B768" s="94"/>
      <c r="C768" s="94"/>
      <c r="D768" s="94"/>
      <c r="E768" s="94"/>
      <c r="F768" s="94"/>
      <c r="G768" s="94"/>
      <c r="H768" s="94"/>
      <c r="I768" s="94"/>
      <c r="J768" s="94"/>
      <c r="K768" s="94"/>
      <c r="L768" s="94"/>
      <c r="M768" s="94"/>
      <c r="N768" s="94"/>
      <c r="O768" s="94"/>
      <c r="P768" s="94"/>
      <c r="Q768" s="94"/>
      <c r="R768" s="94"/>
      <c r="S768" s="94"/>
      <c r="T768" s="94"/>
      <c r="U768" s="94"/>
      <c r="V768" s="94"/>
      <c r="W768" s="94"/>
      <c r="X768" s="94"/>
      <c r="Y768" s="94"/>
      <c r="Z768" s="94"/>
      <c r="AA768" s="94"/>
      <c r="AB768" s="94"/>
      <c r="AC768" s="94"/>
      <c r="AD768" s="94"/>
      <c r="AE768" s="94"/>
      <c r="AF768" s="94"/>
      <c r="AG768" s="94"/>
      <c r="AH768" s="94"/>
      <c r="AI768" s="94"/>
      <c r="AJ768" s="94"/>
      <c r="AK768" s="94"/>
      <c r="AL768" s="94"/>
      <c r="AM768" s="94"/>
      <c r="AN768" s="94"/>
      <c r="AO768" s="94"/>
      <c r="AP768" s="94"/>
      <c r="AQ768" s="94"/>
      <c r="AR768" s="94"/>
      <c r="AS768" s="94"/>
      <c r="AT768" s="94"/>
      <c r="AU768" s="94"/>
      <c r="AV768" s="94"/>
    </row>
    <row r="769" spans="1:48" ht="12" customHeight="1" x14ac:dyDescent="0.25">
      <c r="A769" s="94"/>
      <c r="B769" s="94"/>
      <c r="C769" s="94"/>
      <c r="D769" s="94"/>
      <c r="E769" s="94"/>
      <c r="F769" s="94"/>
      <c r="G769" s="94"/>
      <c r="H769" s="94"/>
      <c r="I769" s="94"/>
      <c r="J769" s="94"/>
      <c r="K769" s="94"/>
      <c r="L769" s="94"/>
      <c r="M769" s="94"/>
      <c r="N769" s="94"/>
      <c r="O769" s="94"/>
      <c r="P769" s="94"/>
      <c r="Q769" s="94"/>
      <c r="R769" s="94"/>
      <c r="S769" s="94"/>
      <c r="T769" s="94"/>
      <c r="U769" s="94"/>
      <c r="V769" s="94"/>
      <c r="W769" s="94"/>
      <c r="X769" s="94"/>
      <c r="Y769" s="94"/>
      <c r="Z769" s="94"/>
      <c r="AA769" s="94"/>
      <c r="AB769" s="94"/>
      <c r="AC769" s="94"/>
      <c r="AD769" s="94"/>
      <c r="AE769" s="94"/>
      <c r="AF769" s="94"/>
      <c r="AG769" s="94"/>
      <c r="AH769" s="94"/>
      <c r="AI769" s="94"/>
      <c r="AJ769" s="94"/>
      <c r="AK769" s="94"/>
      <c r="AL769" s="94"/>
      <c r="AM769" s="94"/>
      <c r="AN769" s="94"/>
      <c r="AO769" s="94"/>
      <c r="AP769" s="94"/>
      <c r="AQ769" s="94"/>
      <c r="AR769" s="94"/>
      <c r="AS769" s="94"/>
      <c r="AT769" s="94"/>
      <c r="AU769" s="94"/>
      <c r="AV769" s="94"/>
    </row>
    <row r="770" spans="1:48" ht="12" customHeight="1" x14ac:dyDescent="0.25">
      <c r="A770" s="94"/>
      <c r="B770" s="94"/>
      <c r="C770" s="94"/>
      <c r="D770" s="94"/>
      <c r="E770" s="94"/>
      <c r="F770" s="94"/>
      <c r="G770" s="94"/>
      <c r="H770" s="94"/>
      <c r="I770" s="94"/>
      <c r="J770" s="94"/>
      <c r="K770" s="94"/>
      <c r="L770" s="94"/>
      <c r="M770" s="94"/>
      <c r="N770" s="94"/>
      <c r="O770" s="94"/>
      <c r="P770" s="94"/>
      <c r="Q770" s="94"/>
      <c r="R770" s="94"/>
      <c r="S770" s="94"/>
      <c r="T770" s="94"/>
      <c r="U770" s="94"/>
      <c r="V770" s="94"/>
      <c r="W770" s="94"/>
      <c r="X770" s="94"/>
      <c r="Y770" s="94"/>
      <c r="Z770" s="94"/>
      <c r="AA770" s="94"/>
      <c r="AB770" s="94"/>
      <c r="AC770" s="94"/>
      <c r="AD770" s="94"/>
      <c r="AE770" s="94"/>
      <c r="AF770" s="94"/>
      <c r="AG770" s="94"/>
      <c r="AH770" s="94"/>
      <c r="AI770" s="94"/>
      <c r="AJ770" s="94"/>
      <c r="AK770" s="94"/>
      <c r="AL770" s="94"/>
      <c r="AM770" s="94"/>
      <c r="AN770" s="94"/>
      <c r="AO770" s="94"/>
      <c r="AP770" s="94"/>
      <c r="AQ770" s="94"/>
      <c r="AR770" s="94"/>
      <c r="AS770" s="94"/>
      <c r="AT770" s="94"/>
      <c r="AU770" s="94"/>
      <c r="AV770" s="94"/>
    </row>
    <row r="771" spans="1:48" ht="12" customHeight="1" x14ac:dyDescent="0.25">
      <c r="A771" s="94"/>
      <c r="B771" s="94"/>
      <c r="C771" s="94"/>
      <c r="D771" s="94"/>
      <c r="E771" s="94"/>
      <c r="F771" s="94"/>
      <c r="G771" s="94"/>
      <c r="H771" s="94"/>
      <c r="I771" s="94"/>
      <c r="J771" s="94"/>
      <c r="K771" s="94"/>
      <c r="L771" s="94"/>
      <c r="M771" s="94"/>
      <c r="N771" s="94"/>
      <c r="O771" s="94"/>
      <c r="P771" s="94"/>
      <c r="Q771" s="94"/>
      <c r="R771" s="94"/>
      <c r="S771" s="94"/>
      <c r="T771" s="94"/>
      <c r="U771" s="94"/>
      <c r="V771" s="94"/>
      <c r="W771" s="94"/>
      <c r="X771" s="94"/>
      <c r="Y771" s="94"/>
      <c r="Z771" s="94"/>
      <c r="AA771" s="94"/>
      <c r="AB771" s="94"/>
      <c r="AC771" s="94"/>
      <c r="AD771" s="94"/>
      <c r="AE771" s="94"/>
      <c r="AF771" s="94"/>
      <c r="AG771" s="94"/>
      <c r="AH771" s="94"/>
      <c r="AI771" s="94"/>
      <c r="AJ771" s="94"/>
      <c r="AK771" s="94"/>
      <c r="AL771" s="94"/>
      <c r="AM771" s="94"/>
      <c r="AN771" s="94"/>
      <c r="AO771" s="94"/>
      <c r="AP771" s="94"/>
      <c r="AQ771" s="94"/>
      <c r="AR771" s="94"/>
      <c r="AS771" s="94"/>
      <c r="AT771" s="94"/>
      <c r="AU771" s="94"/>
      <c r="AV771" s="94"/>
    </row>
    <row r="772" spans="1:48" ht="12" customHeight="1" x14ac:dyDescent="0.25">
      <c r="A772" s="94"/>
      <c r="B772" s="94"/>
      <c r="C772" s="94"/>
      <c r="D772" s="94"/>
      <c r="E772" s="94"/>
      <c r="F772" s="94"/>
      <c r="G772" s="94"/>
      <c r="H772" s="94"/>
      <c r="I772" s="94"/>
      <c r="J772" s="94"/>
      <c r="K772" s="94"/>
      <c r="L772" s="94"/>
      <c r="M772" s="94"/>
      <c r="N772" s="94"/>
      <c r="O772" s="94"/>
      <c r="P772" s="94"/>
      <c r="Q772" s="94"/>
      <c r="R772" s="94"/>
      <c r="S772" s="94"/>
      <c r="T772" s="94"/>
      <c r="U772" s="94"/>
      <c r="V772" s="94"/>
      <c r="W772" s="94"/>
      <c r="X772" s="94"/>
      <c r="Y772" s="94"/>
      <c r="Z772" s="94"/>
      <c r="AA772" s="94"/>
      <c r="AB772" s="94"/>
      <c r="AC772" s="94"/>
      <c r="AD772" s="94"/>
      <c r="AE772" s="94"/>
      <c r="AF772" s="94"/>
      <c r="AG772" s="94"/>
      <c r="AH772" s="94"/>
      <c r="AI772" s="94"/>
      <c r="AJ772" s="94"/>
      <c r="AK772" s="94"/>
      <c r="AL772" s="94"/>
      <c r="AM772" s="94"/>
      <c r="AN772" s="94"/>
      <c r="AO772" s="94"/>
      <c r="AP772" s="94"/>
      <c r="AQ772" s="94"/>
      <c r="AR772" s="94"/>
      <c r="AS772" s="94"/>
      <c r="AT772" s="94"/>
      <c r="AU772" s="94"/>
      <c r="AV772" s="94"/>
    </row>
    <row r="773" spans="1:48" ht="12" customHeight="1" x14ac:dyDescent="0.25">
      <c r="A773" s="94"/>
      <c r="B773" s="94"/>
      <c r="C773" s="94"/>
      <c r="D773" s="94"/>
      <c r="E773" s="94"/>
      <c r="F773" s="94"/>
      <c r="G773" s="94"/>
      <c r="H773" s="94"/>
      <c r="I773" s="94"/>
      <c r="J773" s="94"/>
      <c r="K773" s="94"/>
      <c r="L773" s="94"/>
      <c r="M773" s="94"/>
      <c r="N773" s="94"/>
      <c r="O773" s="94"/>
      <c r="P773" s="94"/>
      <c r="Q773" s="94"/>
      <c r="R773" s="94"/>
      <c r="S773" s="94"/>
      <c r="T773" s="94"/>
      <c r="U773" s="94"/>
      <c r="V773" s="94"/>
      <c r="W773" s="94"/>
      <c r="X773" s="94"/>
      <c r="Y773" s="94"/>
      <c r="Z773" s="94"/>
      <c r="AA773" s="94"/>
      <c r="AB773" s="94"/>
      <c r="AC773" s="94"/>
      <c r="AD773" s="94"/>
      <c r="AE773" s="94"/>
      <c r="AF773" s="94"/>
      <c r="AG773" s="94"/>
      <c r="AH773" s="94"/>
      <c r="AI773" s="94"/>
      <c r="AJ773" s="94"/>
      <c r="AK773" s="94"/>
      <c r="AL773" s="94"/>
      <c r="AM773" s="94"/>
      <c r="AN773" s="94"/>
      <c r="AO773" s="94"/>
      <c r="AP773" s="94"/>
      <c r="AQ773" s="94"/>
      <c r="AR773" s="94"/>
      <c r="AS773" s="94"/>
      <c r="AT773" s="94"/>
      <c r="AU773" s="94"/>
      <c r="AV773" s="94"/>
    </row>
    <row r="774" spans="1:48" ht="12" customHeight="1" x14ac:dyDescent="0.25">
      <c r="A774" s="94"/>
      <c r="B774" s="94"/>
      <c r="C774" s="94"/>
      <c r="D774" s="94"/>
      <c r="E774" s="94"/>
      <c r="F774" s="94"/>
      <c r="G774" s="94"/>
      <c r="H774" s="94"/>
      <c r="I774" s="94"/>
      <c r="J774" s="94"/>
      <c r="K774" s="94"/>
      <c r="L774" s="94"/>
      <c r="M774" s="94"/>
      <c r="N774" s="94"/>
      <c r="O774" s="94"/>
      <c r="P774" s="94"/>
      <c r="Q774" s="94"/>
      <c r="R774" s="94"/>
      <c r="S774" s="94"/>
      <c r="T774" s="94"/>
      <c r="U774" s="94"/>
      <c r="V774" s="94"/>
      <c r="W774" s="94"/>
      <c r="X774" s="94"/>
      <c r="Y774" s="94"/>
      <c r="Z774" s="94"/>
      <c r="AA774" s="94"/>
      <c r="AB774" s="94"/>
      <c r="AC774" s="94"/>
      <c r="AD774" s="94"/>
      <c r="AE774" s="94"/>
      <c r="AF774" s="94"/>
      <c r="AG774" s="94"/>
      <c r="AH774" s="94"/>
      <c r="AI774" s="94"/>
      <c r="AJ774" s="94"/>
      <c r="AK774" s="94"/>
      <c r="AL774" s="94"/>
      <c r="AM774" s="94"/>
      <c r="AN774" s="94"/>
      <c r="AO774" s="94"/>
      <c r="AP774" s="94"/>
      <c r="AQ774" s="94"/>
      <c r="AR774" s="94"/>
      <c r="AS774" s="94"/>
      <c r="AT774" s="94"/>
      <c r="AU774" s="94"/>
      <c r="AV774" s="94"/>
    </row>
    <row r="775" spans="1:48" ht="12" customHeight="1" x14ac:dyDescent="0.25">
      <c r="A775" s="94"/>
      <c r="B775" s="94"/>
      <c r="C775" s="94"/>
      <c r="D775" s="94"/>
      <c r="E775" s="94"/>
      <c r="F775" s="94"/>
      <c r="G775" s="94"/>
      <c r="H775" s="94"/>
      <c r="I775" s="94"/>
      <c r="J775" s="94"/>
      <c r="K775" s="94"/>
      <c r="L775" s="94"/>
      <c r="M775" s="94"/>
      <c r="N775" s="94"/>
      <c r="O775" s="94"/>
      <c r="P775" s="94"/>
      <c r="Q775" s="94"/>
      <c r="R775" s="94"/>
      <c r="S775" s="94"/>
      <c r="T775" s="94"/>
      <c r="U775" s="94"/>
      <c r="V775" s="94"/>
      <c r="W775" s="94"/>
      <c r="X775" s="94"/>
      <c r="Y775" s="94"/>
      <c r="Z775" s="94"/>
      <c r="AA775" s="94"/>
      <c r="AB775" s="94"/>
      <c r="AC775" s="94"/>
      <c r="AD775" s="94"/>
      <c r="AE775" s="94"/>
      <c r="AF775" s="94"/>
      <c r="AG775" s="94"/>
      <c r="AH775" s="94"/>
      <c r="AI775" s="94"/>
      <c r="AJ775" s="94"/>
      <c r="AK775" s="94"/>
      <c r="AL775" s="94"/>
      <c r="AM775" s="94"/>
      <c r="AN775" s="94"/>
      <c r="AO775" s="94"/>
      <c r="AP775" s="94"/>
      <c r="AQ775" s="94"/>
      <c r="AR775" s="94"/>
      <c r="AS775" s="94"/>
      <c r="AT775" s="94"/>
      <c r="AU775" s="94"/>
      <c r="AV775" s="94"/>
    </row>
    <row r="776" spans="1:48" ht="12" customHeight="1" x14ac:dyDescent="0.25">
      <c r="A776" s="94"/>
      <c r="B776" s="94"/>
      <c r="C776" s="94"/>
      <c r="D776" s="94"/>
      <c r="E776" s="94"/>
      <c r="F776" s="94"/>
      <c r="G776" s="94"/>
      <c r="H776" s="94"/>
      <c r="I776" s="94"/>
      <c r="J776" s="94"/>
      <c r="K776" s="94"/>
      <c r="L776" s="94"/>
      <c r="M776" s="94"/>
      <c r="N776" s="94"/>
      <c r="O776" s="94"/>
      <c r="P776" s="94"/>
      <c r="Q776" s="94"/>
      <c r="R776" s="94"/>
      <c r="S776" s="94"/>
      <c r="T776" s="94"/>
      <c r="U776" s="94"/>
      <c r="V776" s="94"/>
      <c r="W776" s="94"/>
      <c r="X776" s="94"/>
      <c r="Y776" s="94"/>
      <c r="Z776" s="94"/>
      <c r="AA776" s="94"/>
      <c r="AB776" s="94"/>
      <c r="AC776" s="94"/>
      <c r="AD776" s="94"/>
      <c r="AE776" s="94"/>
      <c r="AF776" s="94"/>
      <c r="AG776" s="94"/>
      <c r="AH776" s="94"/>
      <c r="AI776" s="94"/>
      <c r="AJ776" s="94"/>
      <c r="AK776" s="94"/>
      <c r="AL776" s="94"/>
      <c r="AM776" s="94"/>
      <c r="AN776" s="94"/>
      <c r="AO776" s="94"/>
      <c r="AP776" s="94"/>
      <c r="AQ776" s="94"/>
      <c r="AR776" s="94"/>
      <c r="AS776" s="94"/>
      <c r="AT776" s="94"/>
      <c r="AU776" s="94"/>
      <c r="AV776" s="94"/>
    </row>
    <row r="777" spans="1:48" ht="12" customHeight="1" x14ac:dyDescent="0.25">
      <c r="A777" s="94"/>
      <c r="B777" s="94"/>
      <c r="C777" s="94"/>
      <c r="D777" s="94"/>
      <c r="E777" s="94"/>
      <c r="F777" s="94"/>
      <c r="G777" s="94"/>
      <c r="H777" s="94"/>
      <c r="I777" s="94"/>
      <c r="J777" s="94"/>
      <c r="K777" s="94"/>
      <c r="L777" s="94"/>
      <c r="M777" s="94"/>
      <c r="N777" s="94"/>
      <c r="O777" s="94"/>
      <c r="P777" s="94"/>
      <c r="Q777" s="94"/>
      <c r="R777" s="94"/>
      <c r="S777" s="94"/>
      <c r="T777" s="94"/>
      <c r="U777" s="94"/>
      <c r="V777" s="94"/>
      <c r="W777" s="94"/>
      <c r="X777" s="94"/>
      <c r="Y777" s="94"/>
      <c r="Z777" s="94"/>
      <c r="AA777" s="94"/>
      <c r="AB777" s="94"/>
      <c r="AC777" s="94"/>
      <c r="AD777" s="94"/>
      <c r="AE777" s="94"/>
      <c r="AF777" s="94"/>
      <c r="AG777" s="94"/>
      <c r="AH777" s="94"/>
      <c r="AI777" s="94"/>
      <c r="AJ777" s="94"/>
      <c r="AK777" s="94"/>
      <c r="AL777" s="94"/>
      <c r="AM777" s="94"/>
      <c r="AN777" s="94"/>
      <c r="AO777" s="94"/>
      <c r="AP777" s="94"/>
      <c r="AQ777" s="94"/>
      <c r="AR777" s="94"/>
      <c r="AS777" s="94"/>
      <c r="AT777" s="94"/>
      <c r="AU777" s="94"/>
      <c r="AV777" s="94"/>
    </row>
    <row r="778" spans="1:48" ht="12" customHeight="1" x14ac:dyDescent="0.25">
      <c r="A778" s="94"/>
      <c r="B778" s="94"/>
      <c r="C778" s="94"/>
      <c r="D778" s="94"/>
      <c r="E778" s="94"/>
      <c r="F778" s="94"/>
      <c r="G778" s="94"/>
      <c r="H778" s="94"/>
      <c r="I778" s="94"/>
      <c r="J778" s="94"/>
      <c r="K778" s="94"/>
      <c r="L778" s="94"/>
      <c r="M778" s="94"/>
      <c r="N778" s="94"/>
      <c r="O778" s="94"/>
      <c r="P778" s="94"/>
      <c r="Q778" s="94"/>
      <c r="R778" s="94"/>
      <c r="S778" s="94"/>
      <c r="T778" s="94"/>
      <c r="U778" s="94"/>
      <c r="V778" s="94"/>
      <c r="W778" s="94"/>
      <c r="X778" s="94"/>
      <c r="Y778" s="94"/>
      <c r="Z778" s="94"/>
      <c r="AA778" s="94"/>
      <c r="AB778" s="94"/>
      <c r="AC778" s="94"/>
      <c r="AD778" s="94"/>
      <c r="AE778" s="94"/>
      <c r="AF778" s="94"/>
      <c r="AG778" s="94"/>
      <c r="AH778" s="94"/>
      <c r="AI778" s="94"/>
      <c r="AJ778" s="94"/>
      <c r="AK778" s="94"/>
      <c r="AL778" s="94"/>
      <c r="AM778" s="94"/>
      <c r="AN778" s="94"/>
      <c r="AO778" s="94"/>
      <c r="AP778" s="94"/>
      <c r="AQ778" s="94"/>
      <c r="AR778" s="94"/>
      <c r="AS778" s="94"/>
      <c r="AT778" s="94"/>
      <c r="AU778" s="94"/>
      <c r="AV778" s="94"/>
    </row>
    <row r="779" spans="1:48" ht="12" customHeight="1" x14ac:dyDescent="0.25">
      <c r="A779" s="94"/>
      <c r="B779" s="94"/>
      <c r="C779" s="94"/>
      <c r="D779" s="94"/>
      <c r="E779" s="94"/>
      <c r="F779" s="94"/>
      <c r="G779" s="94"/>
      <c r="H779" s="94"/>
      <c r="I779" s="94"/>
      <c r="J779" s="94"/>
      <c r="K779" s="94"/>
      <c r="L779" s="94"/>
      <c r="M779" s="94"/>
      <c r="N779" s="94"/>
      <c r="O779" s="94"/>
      <c r="P779" s="94"/>
      <c r="Q779" s="94"/>
      <c r="R779" s="94"/>
      <c r="S779" s="94"/>
      <c r="T779" s="94"/>
      <c r="U779" s="94"/>
      <c r="V779" s="94"/>
      <c r="W779" s="94"/>
      <c r="X779" s="94"/>
      <c r="Y779" s="94"/>
      <c r="Z779" s="94"/>
      <c r="AA779" s="94"/>
      <c r="AB779" s="94"/>
      <c r="AC779" s="94"/>
      <c r="AD779" s="94"/>
      <c r="AE779" s="94"/>
      <c r="AF779" s="94"/>
      <c r="AG779" s="94"/>
      <c r="AH779" s="94"/>
      <c r="AI779" s="94"/>
      <c r="AJ779" s="94"/>
      <c r="AK779" s="94"/>
      <c r="AL779" s="94"/>
      <c r="AM779" s="94"/>
      <c r="AN779" s="94"/>
      <c r="AO779" s="94"/>
      <c r="AP779" s="94"/>
      <c r="AQ779" s="94"/>
      <c r="AR779" s="94"/>
      <c r="AS779" s="94"/>
      <c r="AT779" s="94"/>
      <c r="AU779" s="94"/>
      <c r="AV779" s="94"/>
    </row>
    <row r="780" spans="1:48" ht="12" customHeight="1" x14ac:dyDescent="0.25">
      <c r="A780" s="94"/>
      <c r="B780" s="94"/>
      <c r="C780" s="94"/>
      <c r="D780" s="94"/>
      <c r="E780" s="94"/>
      <c r="F780" s="94"/>
      <c r="G780" s="94"/>
      <c r="H780" s="94"/>
      <c r="I780" s="94"/>
      <c r="J780" s="94"/>
      <c r="K780" s="94"/>
      <c r="L780" s="94"/>
      <c r="M780" s="94"/>
      <c r="N780" s="94"/>
      <c r="O780" s="94"/>
      <c r="P780" s="94"/>
      <c r="Q780" s="94"/>
      <c r="R780" s="94"/>
      <c r="S780" s="94"/>
      <c r="T780" s="94"/>
      <c r="U780" s="94"/>
      <c r="V780" s="94"/>
      <c r="W780" s="94"/>
      <c r="X780" s="94"/>
      <c r="Y780" s="94"/>
      <c r="Z780" s="94"/>
      <c r="AA780" s="94"/>
      <c r="AB780" s="94"/>
      <c r="AC780" s="94"/>
      <c r="AD780" s="94"/>
      <c r="AE780" s="94"/>
      <c r="AF780" s="94"/>
      <c r="AG780" s="94"/>
      <c r="AH780" s="94"/>
      <c r="AI780" s="94"/>
      <c r="AJ780" s="94"/>
      <c r="AK780" s="94"/>
      <c r="AL780" s="94"/>
      <c r="AM780" s="94"/>
      <c r="AN780" s="94"/>
      <c r="AO780" s="94"/>
      <c r="AP780" s="94"/>
      <c r="AQ780" s="94"/>
      <c r="AR780" s="94"/>
      <c r="AS780" s="94"/>
      <c r="AT780" s="94"/>
      <c r="AU780" s="94"/>
      <c r="AV780" s="94"/>
    </row>
    <row r="781" spans="1:48" ht="12" customHeight="1" x14ac:dyDescent="0.25">
      <c r="A781" s="94"/>
      <c r="B781" s="94"/>
      <c r="C781" s="94"/>
      <c r="D781" s="94"/>
      <c r="E781" s="94"/>
      <c r="F781" s="94"/>
      <c r="G781" s="94"/>
      <c r="H781" s="94"/>
      <c r="I781" s="94"/>
      <c r="J781" s="94"/>
      <c r="K781" s="94"/>
      <c r="L781" s="94"/>
      <c r="M781" s="94"/>
      <c r="N781" s="94"/>
      <c r="O781" s="94"/>
      <c r="P781" s="94"/>
      <c r="Q781" s="94"/>
      <c r="R781" s="94"/>
      <c r="S781" s="94"/>
      <c r="T781" s="94"/>
      <c r="U781" s="94"/>
      <c r="V781" s="94"/>
      <c r="W781" s="94"/>
      <c r="X781" s="94"/>
      <c r="Y781" s="94"/>
      <c r="Z781" s="94"/>
      <c r="AA781" s="94"/>
      <c r="AB781" s="94"/>
      <c r="AC781" s="94"/>
      <c r="AD781" s="94"/>
      <c r="AE781" s="94"/>
      <c r="AF781" s="94"/>
      <c r="AG781" s="94"/>
      <c r="AH781" s="94"/>
      <c r="AI781" s="94"/>
      <c r="AJ781" s="94"/>
      <c r="AK781" s="94"/>
      <c r="AL781" s="94"/>
      <c r="AM781" s="94"/>
      <c r="AN781" s="94"/>
      <c r="AO781" s="94"/>
      <c r="AP781" s="94"/>
      <c r="AQ781" s="94"/>
      <c r="AR781" s="94"/>
      <c r="AS781" s="94"/>
      <c r="AT781" s="94"/>
      <c r="AU781" s="94"/>
      <c r="AV781" s="94"/>
    </row>
    <row r="782" spans="1:48" ht="12" customHeight="1" x14ac:dyDescent="0.25">
      <c r="A782" s="94"/>
      <c r="B782" s="94"/>
      <c r="C782" s="94"/>
      <c r="D782" s="94"/>
      <c r="E782" s="94"/>
      <c r="F782" s="94"/>
      <c r="G782" s="94"/>
      <c r="H782" s="94"/>
      <c r="I782" s="94"/>
      <c r="J782" s="94"/>
      <c r="K782" s="94"/>
      <c r="L782" s="94"/>
      <c r="M782" s="94"/>
      <c r="N782" s="94"/>
      <c r="O782" s="94"/>
      <c r="P782" s="94"/>
      <c r="Q782" s="94"/>
      <c r="R782" s="94"/>
      <c r="S782" s="94"/>
      <c r="T782" s="94"/>
      <c r="U782" s="94"/>
      <c r="V782" s="94"/>
      <c r="W782" s="94"/>
      <c r="X782" s="94"/>
      <c r="Y782" s="94"/>
      <c r="Z782" s="94"/>
      <c r="AA782" s="94"/>
      <c r="AB782" s="94"/>
      <c r="AC782" s="94"/>
      <c r="AD782" s="94"/>
      <c r="AE782" s="94"/>
      <c r="AF782" s="94"/>
      <c r="AG782" s="94"/>
      <c r="AH782" s="94"/>
      <c r="AI782" s="94"/>
      <c r="AJ782" s="94"/>
      <c r="AK782" s="94"/>
      <c r="AL782" s="94"/>
      <c r="AM782" s="94"/>
      <c r="AN782" s="94"/>
      <c r="AO782" s="94"/>
      <c r="AP782" s="94"/>
      <c r="AQ782" s="94"/>
      <c r="AR782" s="94"/>
      <c r="AS782" s="94"/>
      <c r="AT782" s="94"/>
      <c r="AU782" s="94"/>
      <c r="AV782" s="94"/>
    </row>
    <row r="783" spans="1:48" ht="12" customHeight="1" x14ac:dyDescent="0.25">
      <c r="A783" s="94"/>
      <c r="B783" s="94"/>
      <c r="C783" s="94"/>
      <c r="D783" s="94"/>
      <c r="E783" s="94"/>
      <c r="F783" s="94"/>
      <c r="G783" s="94"/>
      <c r="H783" s="94"/>
      <c r="I783" s="94"/>
      <c r="J783" s="94"/>
      <c r="K783" s="94"/>
      <c r="L783" s="94"/>
      <c r="M783" s="94"/>
      <c r="N783" s="94"/>
      <c r="O783" s="94"/>
      <c r="P783" s="94"/>
      <c r="Q783" s="94"/>
      <c r="R783" s="94"/>
      <c r="S783" s="94"/>
      <c r="T783" s="94"/>
      <c r="U783" s="94"/>
      <c r="V783" s="94"/>
      <c r="W783" s="94"/>
      <c r="X783" s="94"/>
      <c r="Y783" s="94"/>
      <c r="Z783" s="94"/>
      <c r="AA783" s="94"/>
      <c r="AB783" s="94"/>
      <c r="AC783" s="94"/>
      <c r="AD783" s="94"/>
      <c r="AE783" s="94"/>
      <c r="AF783" s="94"/>
      <c r="AG783" s="94"/>
      <c r="AH783" s="94"/>
      <c r="AI783" s="94"/>
      <c r="AJ783" s="94"/>
      <c r="AK783" s="94"/>
      <c r="AL783" s="94"/>
      <c r="AM783" s="94"/>
      <c r="AN783" s="94"/>
      <c r="AO783" s="94"/>
      <c r="AP783" s="94"/>
      <c r="AQ783" s="94"/>
      <c r="AR783" s="94"/>
      <c r="AS783" s="94"/>
      <c r="AT783" s="94"/>
      <c r="AU783" s="94"/>
      <c r="AV783" s="94"/>
    </row>
    <row r="784" spans="1:48" ht="12" customHeight="1" x14ac:dyDescent="0.25">
      <c r="A784" s="94"/>
      <c r="B784" s="94"/>
      <c r="C784" s="94"/>
      <c r="D784" s="94"/>
      <c r="E784" s="94"/>
      <c r="F784" s="94"/>
      <c r="G784" s="94"/>
      <c r="H784" s="94"/>
      <c r="I784" s="94"/>
      <c r="J784" s="94"/>
      <c r="K784" s="94"/>
      <c r="L784" s="94"/>
      <c r="M784" s="94"/>
      <c r="N784" s="94"/>
      <c r="O784" s="94"/>
      <c r="P784" s="94"/>
      <c r="Q784" s="94"/>
      <c r="R784" s="94"/>
      <c r="S784" s="94"/>
      <c r="T784" s="94"/>
      <c r="U784" s="94"/>
      <c r="V784" s="94"/>
      <c r="W784" s="94"/>
      <c r="X784" s="94"/>
      <c r="Y784" s="94"/>
      <c r="Z784" s="94"/>
      <c r="AA784" s="94"/>
      <c r="AB784" s="94"/>
      <c r="AC784" s="94"/>
      <c r="AD784" s="94"/>
      <c r="AE784" s="94"/>
      <c r="AF784" s="94"/>
      <c r="AG784" s="94"/>
      <c r="AH784" s="94"/>
      <c r="AI784" s="94"/>
      <c r="AJ784" s="94"/>
      <c r="AK784" s="94"/>
      <c r="AL784" s="94"/>
      <c r="AM784" s="94"/>
      <c r="AN784" s="94"/>
      <c r="AO784" s="94"/>
      <c r="AP784" s="94"/>
      <c r="AQ784" s="94"/>
      <c r="AR784" s="94"/>
      <c r="AS784" s="94"/>
      <c r="AT784" s="94"/>
      <c r="AU784" s="94"/>
      <c r="AV784" s="94"/>
    </row>
    <row r="785" spans="1:48" ht="12" customHeight="1" x14ac:dyDescent="0.25">
      <c r="A785" s="94"/>
      <c r="B785" s="94"/>
      <c r="C785" s="94"/>
      <c r="D785" s="94"/>
      <c r="E785" s="94"/>
      <c r="F785" s="94"/>
      <c r="G785" s="94"/>
      <c r="H785" s="94"/>
      <c r="I785" s="94"/>
      <c r="J785" s="94"/>
      <c r="K785" s="94"/>
      <c r="L785" s="94"/>
      <c r="M785" s="94"/>
      <c r="N785" s="94"/>
      <c r="O785" s="94"/>
      <c r="P785" s="94"/>
      <c r="Q785" s="94"/>
      <c r="R785" s="94"/>
      <c r="S785" s="94"/>
      <c r="T785" s="94"/>
      <c r="U785" s="94"/>
      <c r="V785" s="94"/>
      <c r="W785" s="94"/>
      <c r="X785" s="94"/>
      <c r="Y785" s="94"/>
      <c r="Z785" s="94"/>
      <c r="AA785" s="94"/>
      <c r="AB785" s="94"/>
      <c r="AC785" s="94"/>
      <c r="AD785" s="94"/>
      <c r="AE785" s="94"/>
      <c r="AF785" s="94"/>
      <c r="AG785" s="94"/>
      <c r="AH785" s="94"/>
      <c r="AI785" s="94"/>
      <c r="AJ785" s="94"/>
      <c r="AK785" s="94"/>
      <c r="AL785" s="94"/>
      <c r="AM785" s="94"/>
      <c r="AN785" s="94"/>
      <c r="AO785" s="94"/>
      <c r="AP785" s="94"/>
      <c r="AQ785" s="94"/>
      <c r="AR785" s="94"/>
      <c r="AS785" s="94"/>
      <c r="AT785" s="94"/>
      <c r="AU785" s="94"/>
      <c r="AV785" s="94"/>
    </row>
    <row r="786" spans="1:48" ht="12" customHeight="1" x14ac:dyDescent="0.25">
      <c r="A786" s="94"/>
      <c r="B786" s="94"/>
      <c r="C786" s="94"/>
      <c r="D786" s="94"/>
      <c r="E786" s="94"/>
      <c r="F786" s="94"/>
      <c r="G786" s="94"/>
      <c r="H786" s="94"/>
      <c r="I786" s="94"/>
      <c r="J786" s="94"/>
      <c r="K786" s="94"/>
      <c r="L786" s="94"/>
      <c r="M786" s="94"/>
      <c r="N786" s="94"/>
      <c r="O786" s="94"/>
      <c r="P786" s="94"/>
      <c r="Q786" s="94"/>
      <c r="R786" s="94"/>
      <c r="S786" s="94"/>
      <c r="T786" s="94"/>
      <c r="U786" s="94"/>
      <c r="V786" s="94"/>
      <c r="W786" s="94"/>
      <c r="X786" s="94"/>
      <c r="Y786" s="94"/>
      <c r="Z786" s="94"/>
      <c r="AA786" s="94"/>
      <c r="AB786" s="94"/>
      <c r="AC786" s="94"/>
      <c r="AD786" s="94"/>
      <c r="AE786" s="94"/>
      <c r="AF786" s="94"/>
      <c r="AG786" s="94"/>
      <c r="AH786" s="94"/>
      <c r="AI786" s="94"/>
      <c r="AJ786" s="94"/>
      <c r="AK786" s="94"/>
      <c r="AL786" s="94"/>
      <c r="AM786" s="94"/>
      <c r="AN786" s="94"/>
      <c r="AO786" s="94"/>
      <c r="AP786" s="94"/>
      <c r="AQ786" s="94"/>
      <c r="AR786" s="94"/>
      <c r="AS786" s="94"/>
      <c r="AT786" s="94"/>
      <c r="AU786" s="94"/>
      <c r="AV786" s="94"/>
    </row>
    <row r="787" spans="1:48" ht="12" customHeight="1" x14ac:dyDescent="0.25">
      <c r="A787" s="94"/>
      <c r="B787" s="94"/>
      <c r="C787" s="94"/>
      <c r="D787" s="94"/>
      <c r="E787" s="94"/>
      <c r="F787" s="94"/>
      <c r="G787" s="94"/>
      <c r="H787" s="94"/>
      <c r="I787" s="94"/>
      <c r="J787" s="94"/>
      <c r="K787" s="94"/>
      <c r="L787" s="94"/>
      <c r="M787" s="94"/>
      <c r="N787" s="94"/>
      <c r="O787" s="94"/>
      <c r="P787" s="94"/>
      <c r="Q787" s="94"/>
      <c r="R787" s="94"/>
      <c r="S787" s="94"/>
      <c r="T787" s="94"/>
      <c r="U787" s="94"/>
      <c r="V787" s="94"/>
      <c r="W787" s="94"/>
      <c r="X787" s="94"/>
      <c r="Y787" s="94"/>
      <c r="Z787" s="94"/>
      <c r="AA787" s="94"/>
      <c r="AB787" s="94"/>
      <c r="AC787" s="94"/>
      <c r="AD787" s="94"/>
      <c r="AE787" s="94"/>
      <c r="AF787" s="94"/>
      <c r="AG787" s="94"/>
      <c r="AH787" s="94"/>
      <c r="AI787" s="94"/>
      <c r="AJ787" s="94"/>
      <c r="AK787" s="94"/>
      <c r="AL787" s="94"/>
      <c r="AM787" s="94"/>
      <c r="AN787" s="94"/>
      <c r="AO787" s="94"/>
      <c r="AP787" s="94"/>
      <c r="AQ787" s="94"/>
      <c r="AR787" s="94"/>
      <c r="AS787" s="94"/>
      <c r="AT787" s="94"/>
      <c r="AU787" s="94"/>
      <c r="AV787" s="94"/>
    </row>
    <row r="788" spans="1:48" ht="12" customHeight="1" x14ac:dyDescent="0.25">
      <c r="A788" s="94"/>
      <c r="B788" s="94"/>
      <c r="C788" s="94"/>
      <c r="D788" s="94"/>
      <c r="E788" s="94"/>
      <c r="F788" s="94"/>
      <c r="G788" s="94"/>
      <c r="H788" s="94"/>
      <c r="I788" s="94"/>
      <c r="J788" s="94"/>
      <c r="K788" s="94"/>
      <c r="L788" s="94"/>
      <c r="M788" s="94"/>
      <c r="N788" s="94"/>
      <c r="O788" s="94"/>
      <c r="P788" s="94"/>
      <c r="Q788" s="94"/>
      <c r="R788" s="94"/>
      <c r="S788" s="94"/>
      <c r="T788" s="94"/>
      <c r="U788" s="94"/>
      <c r="V788" s="94"/>
      <c r="W788" s="94"/>
      <c r="X788" s="94"/>
      <c r="Y788" s="94"/>
      <c r="Z788" s="94"/>
      <c r="AA788" s="94"/>
      <c r="AB788" s="94"/>
      <c r="AC788" s="94"/>
      <c r="AD788" s="94"/>
      <c r="AE788" s="94"/>
      <c r="AF788" s="94"/>
      <c r="AG788" s="94"/>
      <c r="AH788" s="94"/>
      <c r="AI788" s="94"/>
      <c r="AJ788" s="94"/>
      <c r="AK788" s="94"/>
      <c r="AL788" s="94"/>
      <c r="AM788" s="94"/>
      <c r="AN788" s="94"/>
      <c r="AO788" s="94"/>
      <c r="AP788" s="94"/>
      <c r="AQ788" s="94"/>
      <c r="AR788" s="94"/>
      <c r="AS788" s="94"/>
      <c r="AT788" s="94"/>
      <c r="AU788" s="94"/>
      <c r="AV788" s="94"/>
    </row>
    <row r="789" spans="1:48" ht="12" customHeight="1" x14ac:dyDescent="0.25">
      <c r="A789" s="94"/>
      <c r="B789" s="94"/>
      <c r="C789" s="94"/>
      <c r="D789" s="94"/>
      <c r="E789" s="94"/>
      <c r="F789" s="94"/>
      <c r="G789" s="94"/>
      <c r="H789" s="94"/>
      <c r="I789" s="94"/>
      <c r="J789" s="94"/>
      <c r="K789" s="94"/>
      <c r="L789" s="94"/>
      <c r="M789" s="94"/>
      <c r="N789" s="94"/>
      <c r="O789" s="94"/>
      <c r="P789" s="94"/>
      <c r="Q789" s="94"/>
      <c r="R789" s="94"/>
      <c r="S789" s="94"/>
      <c r="T789" s="94"/>
      <c r="U789" s="94"/>
      <c r="V789" s="94"/>
      <c r="W789" s="94"/>
      <c r="X789" s="94"/>
      <c r="Y789" s="94"/>
      <c r="Z789" s="94"/>
      <c r="AA789" s="94"/>
      <c r="AB789" s="94"/>
      <c r="AC789" s="94"/>
      <c r="AD789" s="94"/>
      <c r="AE789" s="94"/>
      <c r="AF789" s="94"/>
      <c r="AG789" s="94"/>
      <c r="AH789" s="94"/>
      <c r="AI789" s="94"/>
      <c r="AJ789" s="94"/>
      <c r="AK789" s="94"/>
      <c r="AL789" s="94"/>
      <c r="AM789" s="94"/>
      <c r="AN789" s="94"/>
      <c r="AO789" s="94"/>
      <c r="AP789" s="94"/>
      <c r="AQ789" s="94"/>
      <c r="AR789" s="94"/>
      <c r="AS789" s="94"/>
      <c r="AT789" s="94"/>
      <c r="AU789" s="94"/>
      <c r="AV789" s="94"/>
    </row>
    <row r="790" spans="1:48" ht="12" customHeight="1" x14ac:dyDescent="0.25">
      <c r="A790" s="94"/>
      <c r="B790" s="94"/>
      <c r="C790" s="94"/>
      <c r="D790" s="94"/>
      <c r="E790" s="94"/>
      <c r="F790" s="94"/>
      <c r="G790" s="94"/>
      <c r="H790" s="94"/>
      <c r="I790" s="94"/>
      <c r="J790" s="94"/>
      <c r="K790" s="94"/>
      <c r="L790" s="94"/>
      <c r="M790" s="94"/>
      <c r="N790" s="94"/>
      <c r="O790" s="94"/>
      <c r="P790" s="94"/>
      <c r="Q790" s="94"/>
      <c r="R790" s="94"/>
      <c r="S790" s="94"/>
      <c r="T790" s="94"/>
      <c r="U790" s="94"/>
      <c r="V790" s="94"/>
      <c r="W790" s="94"/>
      <c r="X790" s="94"/>
      <c r="Y790" s="94"/>
      <c r="Z790" s="94"/>
      <c r="AA790" s="94"/>
      <c r="AB790" s="94"/>
      <c r="AC790" s="94"/>
      <c r="AD790" s="94"/>
      <c r="AE790" s="94"/>
      <c r="AF790" s="94"/>
      <c r="AG790" s="94"/>
      <c r="AH790" s="94"/>
      <c r="AI790" s="94"/>
      <c r="AJ790" s="94"/>
      <c r="AK790" s="94"/>
      <c r="AL790" s="94"/>
      <c r="AM790" s="94"/>
      <c r="AN790" s="94"/>
      <c r="AO790" s="94"/>
      <c r="AP790" s="94"/>
      <c r="AQ790" s="94"/>
      <c r="AR790" s="94"/>
      <c r="AS790" s="94"/>
      <c r="AT790" s="94"/>
      <c r="AU790" s="94"/>
      <c r="AV790" s="94"/>
    </row>
    <row r="791" spans="1:48" ht="12" customHeight="1" x14ac:dyDescent="0.25">
      <c r="A791" s="94"/>
      <c r="B791" s="94"/>
      <c r="C791" s="94"/>
      <c r="D791" s="94"/>
      <c r="E791" s="94"/>
      <c r="F791" s="94"/>
      <c r="G791" s="94"/>
      <c r="H791" s="94"/>
      <c r="I791" s="94"/>
      <c r="J791" s="94"/>
      <c r="K791" s="94"/>
      <c r="L791" s="94"/>
      <c r="M791" s="94"/>
      <c r="N791" s="94"/>
      <c r="O791" s="94"/>
      <c r="P791" s="94"/>
      <c r="Q791" s="94"/>
      <c r="R791" s="94"/>
      <c r="S791" s="94"/>
      <c r="T791" s="94"/>
      <c r="U791" s="94"/>
      <c r="V791" s="94"/>
      <c r="W791" s="94"/>
      <c r="X791" s="94"/>
      <c r="Y791" s="94"/>
      <c r="Z791" s="94"/>
      <c r="AA791" s="94"/>
      <c r="AB791" s="94"/>
      <c r="AC791" s="94"/>
      <c r="AD791" s="94"/>
      <c r="AE791" s="94"/>
      <c r="AF791" s="94"/>
      <c r="AG791" s="94"/>
      <c r="AH791" s="94"/>
      <c r="AI791" s="94"/>
      <c r="AJ791" s="94"/>
      <c r="AK791" s="94"/>
      <c r="AL791" s="94"/>
      <c r="AM791" s="94"/>
      <c r="AN791" s="94"/>
      <c r="AO791" s="94"/>
      <c r="AP791" s="94"/>
      <c r="AQ791" s="94"/>
      <c r="AR791" s="94"/>
      <c r="AS791" s="94"/>
      <c r="AT791" s="94"/>
      <c r="AU791" s="94"/>
      <c r="AV791" s="94"/>
    </row>
    <row r="792" spans="1:48" ht="12" customHeight="1" x14ac:dyDescent="0.25">
      <c r="A792" s="94"/>
      <c r="B792" s="94"/>
      <c r="C792" s="94"/>
      <c r="D792" s="94"/>
      <c r="E792" s="94"/>
      <c r="F792" s="94"/>
      <c r="G792" s="94"/>
      <c r="H792" s="94"/>
      <c r="I792" s="94"/>
      <c r="J792" s="94"/>
      <c r="K792" s="94"/>
      <c r="L792" s="94"/>
      <c r="M792" s="94"/>
      <c r="N792" s="94"/>
      <c r="O792" s="94"/>
      <c r="P792" s="94"/>
      <c r="Q792" s="94"/>
      <c r="R792" s="94"/>
      <c r="S792" s="94"/>
      <c r="T792" s="94"/>
      <c r="U792" s="94"/>
      <c r="V792" s="94"/>
      <c r="W792" s="94"/>
      <c r="X792" s="94"/>
      <c r="Y792" s="94"/>
      <c r="Z792" s="94"/>
      <c r="AA792" s="94"/>
      <c r="AB792" s="94"/>
      <c r="AC792" s="94"/>
      <c r="AD792" s="94"/>
      <c r="AE792" s="94"/>
      <c r="AF792" s="94"/>
      <c r="AG792" s="94"/>
      <c r="AH792" s="94"/>
      <c r="AI792" s="94"/>
      <c r="AJ792" s="94"/>
      <c r="AK792" s="94"/>
      <c r="AL792" s="94"/>
      <c r="AM792" s="94"/>
      <c r="AN792" s="94"/>
      <c r="AO792" s="94"/>
      <c r="AP792" s="94"/>
      <c r="AQ792" s="94"/>
      <c r="AR792" s="94"/>
      <c r="AS792" s="94"/>
      <c r="AT792" s="94"/>
      <c r="AU792" s="94"/>
      <c r="AV792" s="94"/>
    </row>
    <row r="793" spans="1:48" ht="12" customHeight="1" x14ac:dyDescent="0.25">
      <c r="A793" s="94"/>
      <c r="B793" s="94"/>
      <c r="C793" s="94"/>
      <c r="D793" s="94"/>
      <c r="E793" s="94"/>
      <c r="F793" s="94"/>
      <c r="G793" s="94"/>
      <c r="H793" s="94"/>
      <c r="I793" s="94"/>
      <c r="J793" s="94"/>
      <c r="K793" s="94"/>
      <c r="L793" s="94"/>
      <c r="M793" s="94"/>
      <c r="N793" s="94"/>
      <c r="O793" s="94"/>
      <c r="P793" s="94"/>
      <c r="Q793" s="94"/>
      <c r="R793" s="94"/>
      <c r="S793" s="94"/>
      <c r="T793" s="94"/>
      <c r="U793" s="94"/>
      <c r="V793" s="94"/>
      <c r="W793" s="94"/>
      <c r="X793" s="94"/>
      <c r="Y793" s="94"/>
      <c r="Z793" s="94"/>
      <c r="AA793" s="94"/>
      <c r="AB793" s="94"/>
      <c r="AC793" s="94"/>
      <c r="AD793" s="94"/>
      <c r="AE793" s="94"/>
      <c r="AF793" s="94"/>
      <c r="AG793" s="94"/>
      <c r="AH793" s="94"/>
      <c r="AI793" s="94"/>
      <c r="AJ793" s="94"/>
      <c r="AK793" s="94"/>
      <c r="AL793" s="94"/>
      <c r="AM793" s="94"/>
      <c r="AN793" s="94"/>
      <c r="AO793" s="94"/>
      <c r="AP793" s="94"/>
      <c r="AQ793" s="94"/>
      <c r="AR793" s="94"/>
      <c r="AS793" s="94"/>
      <c r="AT793" s="94"/>
      <c r="AU793" s="94"/>
      <c r="AV793" s="94"/>
    </row>
    <row r="794" spans="1:48" ht="12" customHeight="1" x14ac:dyDescent="0.25">
      <c r="A794" s="94"/>
      <c r="B794" s="94"/>
      <c r="C794" s="94"/>
      <c r="D794" s="94"/>
      <c r="E794" s="94"/>
      <c r="F794" s="94"/>
      <c r="G794" s="94"/>
      <c r="H794" s="94"/>
      <c r="I794" s="94"/>
      <c r="J794" s="94"/>
      <c r="K794" s="94"/>
      <c r="L794" s="94"/>
      <c r="M794" s="94"/>
      <c r="N794" s="94"/>
      <c r="O794" s="94"/>
      <c r="P794" s="94"/>
      <c r="Q794" s="94"/>
      <c r="R794" s="94"/>
      <c r="S794" s="94"/>
      <c r="T794" s="94"/>
      <c r="U794" s="94"/>
      <c r="V794" s="94"/>
      <c r="W794" s="94"/>
      <c r="X794" s="94"/>
      <c r="Y794" s="94"/>
      <c r="Z794" s="94"/>
      <c r="AA794" s="94"/>
      <c r="AB794" s="94"/>
      <c r="AC794" s="94"/>
      <c r="AD794" s="94"/>
      <c r="AE794" s="94"/>
      <c r="AF794" s="94"/>
      <c r="AG794" s="94"/>
      <c r="AH794" s="94"/>
      <c r="AI794" s="94"/>
      <c r="AJ794" s="94"/>
      <c r="AK794" s="94"/>
      <c r="AL794" s="94"/>
      <c r="AM794" s="94"/>
      <c r="AN794" s="94"/>
      <c r="AO794" s="94"/>
      <c r="AP794" s="94"/>
      <c r="AQ794" s="94"/>
      <c r="AR794" s="94"/>
      <c r="AS794" s="94"/>
      <c r="AT794" s="94"/>
      <c r="AU794" s="94"/>
      <c r="AV794" s="94"/>
    </row>
    <row r="795" spans="1:48" ht="12" customHeight="1" x14ac:dyDescent="0.25">
      <c r="A795" s="94"/>
      <c r="B795" s="94"/>
      <c r="C795" s="94"/>
      <c r="D795" s="94"/>
      <c r="E795" s="94"/>
      <c r="F795" s="94"/>
      <c r="G795" s="94"/>
      <c r="H795" s="94"/>
      <c r="I795" s="94"/>
      <c r="J795" s="94"/>
      <c r="K795" s="94"/>
      <c r="L795" s="94"/>
      <c r="M795" s="94"/>
      <c r="N795" s="94"/>
      <c r="O795" s="94"/>
      <c r="P795" s="94"/>
      <c r="Q795" s="94"/>
      <c r="R795" s="94"/>
      <c r="S795" s="94"/>
      <c r="T795" s="94"/>
      <c r="U795" s="94"/>
      <c r="V795" s="94"/>
      <c r="W795" s="94"/>
      <c r="X795" s="94"/>
      <c r="Y795" s="94"/>
      <c r="Z795" s="94"/>
      <c r="AA795" s="94"/>
      <c r="AB795" s="94"/>
      <c r="AC795" s="94"/>
      <c r="AD795" s="94"/>
      <c r="AE795" s="94"/>
      <c r="AF795" s="94"/>
      <c r="AG795" s="94"/>
      <c r="AH795" s="94"/>
      <c r="AI795" s="94"/>
      <c r="AJ795" s="94"/>
      <c r="AK795" s="94"/>
      <c r="AL795" s="94"/>
      <c r="AM795" s="94"/>
      <c r="AN795" s="94"/>
      <c r="AO795" s="94"/>
      <c r="AP795" s="94"/>
      <c r="AQ795" s="94"/>
      <c r="AR795" s="94"/>
      <c r="AS795" s="94"/>
      <c r="AT795" s="94"/>
      <c r="AU795" s="94"/>
      <c r="AV795" s="94"/>
    </row>
    <row r="796" spans="1:48" ht="12" customHeight="1" x14ac:dyDescent="0.25">
      <c r="A796" s="94"/>
      <c r="B796" s="94"/>
      <c r="C796" s="94"/>
      <c r="D796" s="94"/>
      <c r="E796" s="94"/>
      <c r="F796" s="94"/>
      <c r="G796" s="94"/>
      <c r="H796" s="94"/>
      <c r="I796" s="94"/>
      <c r="J796" s="94"/>
      <c r="K796" s="94"/>
      <c r="L796" s="94"/>
      <c r="M796" s="94"/>
      <c r="N796" s="94"/>
      <c r="O796" s="94"/>
      <c r="P796" s="94"/>
      <c r="Q796" s="94"/>
      <c r="R796" s="94"/>
      <c r="S796" s="94"/>
      <c r="T796" s="94"/>
      <c r="U796" s="94"/>
      <c r="V796" s="94"/>
      <c r="W796" s="94"/>
      <c r="X796" s="94"/>
      <c r="Y796" s="94"/>
      <c r="Z796" s="94"/>
      <c r="AA796" s="94"/>
      <c r="AB796" s="94"/>
      <c r="AC796" s="94"/>
      <c r="AD796" s="94"/>
      <c r="AE796" s="94"/>
      <c r="AF796" s="94"/>
      <c r="AG796" s="94"/>
      <c r="AH796" s="94"/>
      <c r="AI796" s="94"/>
      <c r="AJ796" s="94"/>
      <c r="AK796" s="94"/>
      <c r="AL796" s="94"/>
      <c r="AM796" s="94"/>
      <c r="AN796" s="94"/>
      <c r="AO796" s="94"/>
      <c r="AP796" s="94"/>
      <c r="AQ796" s="94"/>
      <c r="AR796" s="94"/>
      <c r="AS796" s="94"/>
      <c r="AT796" s="94"/>
      <c r="AU796" s="94"/>
      <c r="AV796" s="94"/>
    </row>
    <row r="797" spans="1:48" ht="12" customHeight="1" x14ac:dyDescent="0.25">
      <c r="A797" s="94"/>
      <c r="B797" s="94"/>
      <c r="C797" s="94"/>
      <c r="D797" s="94"/>
      <c r="E797" s="94"/>
      <c r="F797" s="94"/>
      <c r="G797" s="94"/>
      <c r="H797" s="94"/>
      <c r="I797" s="94"/>
      <c r="J797" s="94"/>
      <c r="K797" s="94"/>
      <c r="L797" s="94"/>
      <c r="M797" s="94"/>
      <c r="N797" s="94"/>
      <c r="O797" s="94"/>
      <c r="P797" s="94"/>
      <c r="Q797" s="94"/>
      <c r="R797" s="94"/>
      <c r="S797" s="94"/>
      <c r="T797" s="94"/>
      <c r="U797" s="94"/>
      <c r="V797" s="94"/>
      <c r="W797" s="94"/>
      <c r="X797" s="94"/>
      <c r="Y797" s="94"/>
      <c r="Z797" s="94"/>
      <c r="AA797" s="94"/>
      <c r="AB797" s="94"/>
      <c r="AC797" s="94"/>
      <c r="AD797" s="94"/>
      <c r="AE797" s="94"/>
      <c r="AF797" s="94"/>
      <c r="AG797" s="94"/>
      <c r="AH797" s="94"/>
      <c r="AI797" s="94"/>
      <c r="AJ797" s="94"/>
      <c r="AK797" s="94"/>
      <c r="AL797" s="94"/>
      <c r="AM797" s="94"/>
      <c r="AN797" s="94"/>
      <c r="AO797" s="94"/>
      <c r="AP797" s="94"/>
      <c r="AQ797" s="94"/>
      <c r="AR797" s="94"/>
      <c r="AS797" s="94"/>
      <c r="AT797" s="94"/>
      <c r="AU797" s="94"/>
      <c r="AV797" s="94"/>
    </row>
    <row r="798" spans="1:48" ht="12" customHeight="1" x14ac:dyDescent="0.25">
      <c r="A798" s="94"/>
      <c r="B798" s="94"/>
      <c r="C798" s="94"/>
      <c r="D798" s="94"/>
      <c r="E798" s="94"/>
      <c r="F798" s="94"/>
      <c r="G798" s="94"/>
      <c r="H798" s="94"/>
      <c r="I798" s="94"/>
      <c r="J798" s="94"/>
      <c r="K798" s="94"/>
      <c r="L798" s="94"/>
      <c r="M798" s="94"/>
      <c r="N798" s="94"/>
      <c r="O798" s="94"/>
      <c r="P798" s="94"/>
      <c r="Q798" s="94"/>
      <c r="R798" s="94"/>
      <c r="S798" s="94"/>
      <c r="T798" s="94"/>
      <c r="U798" s="94"/>
      <c r="V798" s="94"/>
      <c r="W798" s="94"/>
      <c r="X798" s="94"/>
      <c r="Y798" s="94"/>
      <c r="Z798" s="94"/>
      <c r="AA798" s="94"/>
      <c r="AB798" s="94"/>
      <c r="AC798" s="94"/>
      <c r="AD798" s="94"/>
      <c r="AE798" s="94"/>
      <c r="AF798" s="94"/>
      <c r="AG798" s="94"/>
      <c r="AH798" s="94"/>
      <c r="AI798" s="94"/>
      <c r="AJ798" s="94"/>
      <c r="AK798" s="94"/>
      <c r="AL798" s="94"/>
      <c r="AM798" s="94"/>
      <c r="AN798" s="94"/>
      <c r="AO798" s="94"/>
      <c r="AP798" s="94"/>
      <c r="AQ798" s="94"/>
      <c r="AR798" s="94"/>
      <c r="AS798" s="94"/>
      <c r="AT798" s="94"/>
      <c r="AU798" s="94"/>
      <c r="AV798" s="94"/>
    </row>
    <row r="799" spans="1:48" ht="12" customHeight="1" x14ac:dyDescent="0.25">
      <c r="A799" s="94"/>
      <c r="B799" s="94"/>
      <c r="C799" s="94"/>
      <c r="D799" s="94"/>
      <c r="E799" s="94"/>
      <c r="F799" s="94"/>
      <c r="G799" s="94"/>
      <c r="H799" s="94"/>
      <c r="I799" s="94"/>
      <c r="J799" s="94"/>
      <c r="K799" s="94"/>
      <c r="L799" s="94"/>
      <c r="M799" s="94"/>
      <c r="N799" s="94"/>
      <c r="O799" s="94"/>
      <c r="P799" s="94"/>
      <c r="Q799" s="94"/>
      <c r="R799" s="94"/>
      <c r="S799" s="94"/>
      <c r="T799" s="94"/>
      <c r="U799" s="94"/>
      <c r="V799" s="94"/>
      <c r="W799" s="94"/>
      <c r="X799" s="94"/>
      <c r="Y799" s="94"/>
      <c r="Z799" s="94"/>
      <c r="AA799" s="94"/>
      <c r="AB799" s="94"/>
      <c r="AC799" s="94"/>
      <c r="AD799" s="94"/>
      <c r="AE799" s="94"/>
      <c r="AF799" s="94"/>
      <c r="AG799" s="94"/>
      <c r="AH799" s="94"/>
      <c r="AI799" s="94"/>
      <c r="AJ799" s="94"/>
      <c r="AK799" s="94"/>
      <c r="AL799" s="94"/>
      <c r="AM799" s="94"/>
      <c r="AN799" s="94"/>
      <c r="AO799" s="94"/>
      <c r="AP799" s="94"/>
      <c r="AQ799" s="94"/>
      <c r="AR799" s="94"/>
      <c r="AS799" s="94"/>
      <c r="AT799" s="94"/>
      <c r="AU799" s="94"/>
      <c r="AV799" s="94"/>
    </row>
    <row r="800" spans="1:48" ht="12" customHeight="1" x14ac:dyDescent="0.25">
      <c r="A800" s="94"/>
      <c r="B800" s="94"/>
      <c r="C800" s="94"/>
      <c r="D800" s="94"/>
      <c r="E800" s="94"/>
      <c r="F800" s="94"/>
      <c r="G800" s="94"/>
      <c r="H800" s="94"/>
      <c r="I800" s="94"/>
      <c r="J800" s="94"/>
      <c r="K800" s="94"/>
      <c r="L800" s="94"/>
      <c r="M800" s="94"/>
      <c r="N800" s="94"/>
      <c r="O800" s="94"/>
      <c r="P800" s="94"/>
      <c r="Q800" s="94"/>
      <c r="R800" s="94"/>
      <c r="S800" s="94"/>
      <c r="T800" s="94"/>
      <c r="U800" s="94"/>
      <c r="V800" s="94"/>
      <c r="W800" s="94"/>
      <c r="X800" s="94"/>
      <c r="Y800" s="94"/>
      <c r="Z800" s="94"/>
      <c r="AA800" s="94"/>
      <c r="AB800" s="94"/>
      <c r="AC800" s="94"/>
      <c r="AD800" s="94"/>
      <c r="AE800" s="94"/>
      <c r="AF800" s="94"/>
      <c r="AG800" s="94"/>
      <c r="AH800" s="94"/>
      <c r="AI800" s="94"/>
      <c r="AJ800" s="94"/>
      <c r="AK800" s="94"/>
      <c r="AL800" s="94"/>
      <c r="AM800" s="94"/>
      <c r="AN800" s="94"/>
      <c r="AO800" s="94"/>
      <c r="AP800" s="94"/>
      <c r="AQ800" s="94"/>
      <c r="AR800" s="94"/>
      <c r="AS800" s="94"/>
      <c r="AT800" s="94"/>
      <c r="AU800" s="94"/>
      <c r="AV800" s="94"/>
    </row>
    <row r="801" spans="1:48" ht="12" customHeight="1" x14ac:dyDescent="0.25">
      <c r="A801" s="94"/>
      <c r="B801" s="94"/>
      <c r="C801" s="94"/>
      <c r="D801" s="94"/>
      <c r="E801" s="94"/>
      <c r="F801" s="94"/>
      <c r="G801" s="94"/>
      <c r="H801" s="94"/>
      <c r="I801" s="94"/>
      <c r="J801" s="94"/>
      <c r="K801" s="94"/>
      <c r="L801" s="94"/>
      <c r="M801" s="94"/>
      <c r="N801" s="94"/>
      <c r="O801" s="94"/>
      <c r="P801" s="94"/>
      <c r="Q801" s="94"/>
      <c r="R801" s="94"/>
      <c r="S801" s="94"/>
      <c r="T801" s="94"/>
      <c r="U801" s="94"/>
      <c r="V801" s="94"/>
      <c r="W801" s="94"/>
      <c r="X801" s="94"/>
      <c r="Y801" s="94"/>
      <c r="Z801" s="94"/>
      <c r="AA801" s="94"/>
      <c r="AB801" s="94"/>
      <c r="AC801" s="94"/>
      <c r="AD801" s="94"/>
      <c r="AE801" s="94"/>
      <c r="AF801" s="94"/>
      <c r="AG801" s="94"/>
      <c r="AH801" s="94"/>
      <c r="AI801" s="94"/>
      <c r="AJ801" s="94"/>
      <c r="AK801" s="94"/>
      <c r="AL801" s="94"/>
      <c r="AM801" s="94"/>
      <c r="AN801" s="94"/>
      <c r="AO801" s="94"/>
      <c r="AP801" s="94"/>
      <c r="AQ801" s="94"/>
      <c r="AR801" s="94"/>
      <c r="AS801" s="94"/>
      <c r="AT801" s="94"/>
      <c r="AU801" s="94"/>
      <c r="AV801" s="94"/>
    </row>
    <row r="802" spans="1:48" ht="12" customHeight="1" x14ac:dyDescent="0.25">
      <c r="A802" s="94"/>
      <c r="B802" s="94"/>
      <c r="C802" s="94"/>
      <c r="D802" s="94"/>
      <c r="E802" s="94"/>
      <c r="F802" s="94"/>
      <c r="G802" s="94"/>
      <c r="H802" s="94"/>
      <c r="I802" s="94"/>
      <c r="J802" s="94"/>
      <c r="K802" s="94"/>
      <c r="L802" s="94"/>
      <c r="M802" s="94"/>
      <c r="N802" s="94"/>
      <c r="O802" s="94"/>
      <c r="P802" s="94"/>
      <c r="Q802" s="94"/>
      <c r="R802" s="94"/>
      <c r="S802" s="94"/>
      <c r="T802" s="94"/>
      <c r="U802" s="94"/>
      <c r="V802" s="94"/>
      <c r="W802" s="94"/>
      <c r="X802" s="94"/>
      <c r="Y802" s="94"/>
      <c r="Z802" s="94"/>
      <c r="AA802" s="94"/>
      <c r="AB802" s="94"/>
      <c r="AC802" s="94"/>
      <c r="AD802" s="94"/>
      <c r="AE802" s="94"/>
      <c r="AF802" s="94"/>
      <c r="AG802" s="94"/>
      <c r="AH802" s="94"/>
      <c r="AI802" s="94"/>
      <c r="AJ802" s="94"/>
      <c r="AK802" s="94"/>
      <c r="AL802" s="94"/>
      <c r="AM802" s="94"/>
      <c r="AN802" s="94"/>
      <c r="AO802" s="94"/>
      <c r="AP802" s="94"/>
      <c r="AQ802" s="94"/>
      <c r="AR802" s="94"/>
      <c r="AS802" s="94"/>
      <c r="AT802" s="94"/>
      <c r="AU802" s="94"/>
      <c r="AV802" s="94"/>
    </row>
    <row r="803" spans="1:48" ht="12" customHeight="1" x14ac:dyDescent="0.25">
      <c r="A803" s="94"/>
      <c r="B803" s="94"/>
      <c r="C803" s="94"/>
      <c r="D803" s="94"/>
      <c r="E803" s="94"/>
      <c r="F803" s="94"/>
      <c r="G803" s="94"/>
      <c r="H803" s="94"/>
      <c r="I803" s="94"/>
      <c r="J803" s="94"/>
      <c r="K803" s="94"/>
      <c r="L803" s="94"/>
      <c r="M803" s="94"/>
      <c r="N803" s="94"/>
      <c r="O803" s="94"/>
      <c r="P803" s="94"/>
      <c r="Q803" s="94"/>
      <c r="R803" s="94"/>
      <c r="S803" s="94"/>
      <c r="T803" s="94"/>
      <c r="U803" s="94"/>
      <c r="V803" s="94"/>
      <c r="W803" s="94"/>
      <c r="X803" s="94"/>
      <c r="Y803" s="94"/>
      <c r="Z803" s="94"/>
      <c r="AA803" s="94"/>
      <c r="AB803" s="94"/>
      <c r="AC803" s="94"/>
      <c r="AD803" s="94"/>
      <c r="AE803" s="94"/>
      <c r="AF803" s="94"/>
      <c r="AG803" s="94"/>
      <c r="AH803" s="94"/>
      <c r="AI803" s="94"/>
      <c r="AJ803" s="94"/>
      <c r="AK803" s="94"/>
      <c r="AL803" s="94"/>
      <c r="AM803" s="94"/>
      <c r="AN803" s="94"/>
      <c r="AO803" s="94"/>
      <c r="AP803" s="94"/>
      <c r="AQ803" s="94"/>
      <c r="AR803" s="94"/>
      <c r="AS803" s="94"/>
      <c r="AT803" s="94"/>
      <c r="AU803" s="94"/>
      <c r="AV803" s="94"/>
    </row>
    <row r="804" spans="1:48" ht="12" customHeight="1" x14ac:dyDescent="0.25">
      <c r="A804" s="94"/>
      <c r="B804" s="94"/>
      <c r="C804" s="94"/>
      <c r="D804" s="94"/>
      <c r="E804" s="94"/>
      <c r="F804" s="94"/>
      <c r="G804" s="94"/>
      <c r="H804" s="94"/>
      <c r="I804" s="94"/>
      <c r="J804" s="94"/>
      <c r="K804" s="94"/>
      <c r="L804" s="94"/>
      <c r="M804" s="94"/>
      <c r="N804" s="94"/>
      <c r="O804" s="94"/>
      <c r="P804" s="94"/>
      <c r="Q804" s="94"/>
      <c r="R804" s="94"/>
      <c r="S804" s="94"/>
      <c r="T804" s="94"/>
      <c r="U804" s="94"/>
      <c r="V804" s="94"/>
      <c r="W804" s="94"/>
      <c r="X804" s="94"/>
      <c r="Y804" s="94"/>
      <c r="Z804" s="94"/>
      <c r="AA804" s="94"/>
      <c r="AB804" s="94"/>
      <c r="AC804" s="94"/>
      <c r="AD804" s="94"/>
      <c r="AE804" s="94"/>
      <c r="AF804" s="94"/>
      <c r="AG804" s="94"/>
      <c r="AH804" s="94"/>
      <c r="AI804" s="94"/>
      <c r="AJ804" s="94"/>
      <c r="AK804" s="94"/>
      <c r="AL804" s="94"/>
      <c r="AM804" s="94"/>
      <c r="AN804" s="94"/>
      <c r="AO804" s="94"/>
      <c r="AP804" s="94"/>
      <c r="AQ804" s="94"/>
      <c r="AR804" s="94"/>
      <c r="AS804" s="94"/>
      <c r="AT804" s="94"/>
      <c r="AU804" s="94"/>
      <c r="AV804" s="94"/>
    </row>
    <row r="805" spans="1:48" ht="12" customHeight="1" x14ac:dyDescent="0.25">
      <c r="A805" s="94"/>
      <c r="B805" s="94"/>
      <c r="C805" s="94"/>
      <c r="D805" s="94"/>
      <c r="E805" s="94"/>
      <c r="F805" s="94"/>
      <c r="G805" s="94"/>
      <c r="H805" s="94"/>
      <c r="I805" s="94"/>
      <c r="J805" s="94"/>
      <c r="K805" s="94"/>
      <c r="L805" s="94"/>
      <c r="M805" s="94"/>
      <c r="N805" s="94"/>
      <c r="O805" s="94"/>
      <c r="P805" s="94"/>
      <c r="Q805" s="94"/>
      <c r="R805" s="94"/>
      <c r="S805" s="94"/>
      <c r="T805" s="94"/>
      <c r="U805" s="94"/>
      <c r="V805" s="94"/>
      <c r="W805" s="94"/>
      <c r="X805" s="94"/>
      <c r="Y805" s="94"/>
      <c r="Z805" s="94"/>
      <c r="AA805" s="94"/>
      <c r="AB805" s="94"/>
      <c r="AC805" s="94"/>
      <c r="AD805" s="94"/>
      <c r="AE805" s="94"/>
      <c r="AF805" s="94"/>
      <c r="AG805" s="94"/>
      <c r="AH805" s="94"/>
      <c r="AI805" s="94"/>
      <c r="AJ805" s="94"/>
      <c r="AK805" s="94"/>
      <c r="AL805" s="94"/>
      <c r="AM805" s="94"/>
      <c r="AN805" s="94"/>
      <c r="AO805" s="94"/>
      <c r="AP805" s="94"/>
      <c r="AQ805" s="94"/>
      <c r="AR805" s="94"/>
      <c r="AS805" s="94"/>
      <c r="AT805" s="94"/>
      <c r="AU805" s="94"/>
      <c r="AV805" s="94"/>
    </row>
    <row r="806" spans="1:48" ht="12" customHeight="1" x14ac:dyDescent="0.25">
      <c r="A806" s="94"/>
      <c r="B806" s="94"/>
      <c r="C806" s="94"/>
      <c r="D806" s="94"/>
      <c r="E806" s="94"/>
      <c r="F806" s="94"/>
      <c r="G806" s="94"/>
      <c r="H806" s="94"/>
      <c r="I806" s="94"/>
      <c r="J806" s="94"/>
      <c r="K806" s="94"/>
      <c r="L806" s="94"/>
      <c r="M806" s="94"/>
      <c r="N806" s="94"/>
      <c r="O806" s="94"/>
      <c r="P806" s="94"/>
      <c r="Q806" s="94"/>
      <c r="R806" s="94"/>
      <c r="S806" s="94"/>
      <c r="T806" s="94"/>
      <c r="U806" s="94"/>
      <c r="V806" s="94"/>
      <c r="W806" s="94"/>
      <c r="X806" s="94"/>
      <c r="Y806" s="94"/>
      <c r="Z806" s="94"/>
      <c r="AA806" s="94"/>
      <c r="AB806" s="94"/>
      <c r="AC806" s="94"/>
      <c r="AD806" s="94"/>
      <c r="AE806" s="94"/>
      <c r="AF806" s="94"/>
      <c r="AG806" s="94"/>
      <c r="AH806" s="94"/>
      <c r="AI806" s="94"/>
      <c r="AJ806" s="94"/>
      <c r="AK806" s="94"/>
      <c r="AL806" s="94"/>
      <c r="AM806" s="94"/>
      <c r="AN806" s="94"/>
      <c r="AO806" s="94"/>
      <c r="AP806" s="94"/>
      <c r="AQ806" s="94"/>
      <c r="AR806" s="94"/>
      <c r="AS806" s="94"/>
      <c r="AT806" s="94"/>
      <c r="AU806" s="94"/>
      <c r="AV806" s="94"/>
    </row>
    <row r="807" spans="1:48" ht="12" customHeight="1" x14ac:dyDescent="0.25">
      <c r="A807" s="94"/>
      <c r="B807" s="94"/>
      <c r="C807" s="94"/>
      <c r="D807" s="94"/>
      <c r="E807" s="94"/>
      <c r="F807" s="94"/>
      <c r="G807" s="94"/>
      <c r="H807" s="94"/>
      <c r="I807" s="94"/>
      <c r="J807" s="94"/>
      <c r="K807" s="94"/>
      <c r="L807" s="94"/>
      <c r="M807" s="94"/>
      <c r="N807" s="94"/>
      <c r="O807" s="94"/>
      <c r="P807" s="94"/>
      <c r="Q807" s="94"/>
      <c r="R807" s="94"/>
      <c r="S807" s="94"/>
      <c r="T807" s="94"/>
      <c r="U807" s="94"/>
      <c r="V807" s="94"/>
      <c r="W807" s="94"/>
      <c r="X807" s="94"/>
      <c r="Y807" s="94"/>
      <c r="Z807" s="94"/>
      <c r="AA807" s="94"/>
      <c r="AB807" s="94"/>
      <c r="AC807" s="94"/>
      <c r="AD807" s="94"/>
      <c r="AE807" s="94"/>
      <c r="AF807" s="94"/>
      <c r="AG807" s="94"/>
      <c r="AH807" s="94"/>
      <c r="AI807" s="94"/>
      <c r="AJ807" s="94"/>
      <c r="AK807" s="94"/>
      <c r="AL807" s="94"/>
      <c r="AM807" s="94"/>
      <c r="AN807" s="94"/>
      <c r="AO807" s="94"/>
      <c r="AP807" s="94"/>
      <c r="AQ807" s="94"/>
      <c r="AR807" s="94"/>
      <c r="AS807" s="94"/>
      <c r="AT807" s="94"/>
      <c r="AU807" s="94"/>
      <c r="AV807" s="94"/>
    </row>
    <row r="808" spans="1:48" ht="12" customHeight="1" x14ac:dyDescent="0.25">
      <c r="A808" s="94"/>
      <c r="B808" s="94"/>
      <c r="C808" s="94"/>
      <c r="D808" s="94"/>
      <c r="E808" s="94"/>
      <c r="F808" s="94"/>
      <c r="G808" s="94"/>
      <c r="H808" s="94"/>
      <c r="I808" s="94"/>
      <c r="J808" s="94"/>
      <c r="K808" s="94"/>
      <c r="L808" s="94"/>
      <c r="M808" s="94"/>
      <c r="N808" s="94"/>
      <c r="O808" s="94"/>
      <c r="P808" s="94"/>
      <c r="Q808" s="94"/>
      <c r="R808" s="94"/>
      <c r="S808" s="94"/>
      <c r="T808" s="94"/>
      <c r="U808" s="94"/>
      <c r="V808" s="94"/>
      <c r="W808" s="94"/>
      <c r="X808" s="94"/>
      <c r="Y808" s="94"/>
      <c r="Z808" s="94"/>
      <c r="AA808" s="94"/>
      <c r="AB808" s="94"/>
      <c r="AC808" s="94"/>
      <c r="AD808" s="94"/>
      <c r="AE808" s="94"/>
      <c r="AF808" s="94"/>
      <c r="AG808" s="94"/>
      <c r="AH808" s="94"/>
      <c r="AI808" s="94"/>
      <c r="AJ808" s="94"/>
      <c r="AK808" s="94"/>
      <c r="AL808" s="94"/>
      <c r="AM808" s="94"/>
      <c r="AN808" s="94"/>
      <c r="AO808" s="94"/>
      <c r="AP808" s="94"/>
      <c r="AQ808" s="94"/>
      <c r="AR808" s="94"/>
      <c r="AS808" s="94"/>
      <c r="AT808" s="94"/>
      <c r="AU808" s="94"/>
      <c r="AV808" s="94"/>
    </row>
    <row r="809" spans="1:48" ht="12" customHeight="1" x14ac:dyDescent="0.25">
      <c r="A809" s="94"/>
      <c r="B809" s="94"/>
      <c r="C809" s="94"/>
      <c r="D809" s="94"/>
      <c r="E809" s="94"/>
      <c r="F809" s="94"/>
      <c r="G809" s="94"/>
      <c r="H809" s="94"/>
      <c r="I809" s="94"/>
      <c r="J809" s="94"/>
      <c r="K809" s="94"/>
      <c r="L809" s="94"/>
      <c r="M809" s="94"/>
      <c r="N809" s="94"/>
      <c r="O809" s="94"/>
      <c r="P809" s="94"/>
      <c r="Q809" s="94"/>
      <c r="R809" s="94"/>
      <c r="S809" s="94"/>
      <c r="T809" s="94"/>
      <c r="U809" s="94"/>
      <c r="V809" s="94"/>
      <c r="W809" s="94"/>
      <c r="X809" s="94"/>
      <c r="Y809" s="94"/>
      <c r="Z809" s="94"/>
      <c r="AA809" s="94"/>
      <c r="AB809" s="94"/>
      <c r="AC809" s="94"/>
      <c r="AD809" s="94"/>
      <c r="AE809" s="94"/>
      <c r="AF809" s="94"/>
      <c r="AG809" s="94"/>
      <c r="AH809" s="94"/>
      <c r="AI809" s="94"/>
      <c r="AJ809" s="94"/>
      <c r="AK809" s="94"/>
      <c r="AL809" s="94"/>
      <c r="AM809" s="94"/>
      <c r="AN809" s="94"/>
      <c r="AO809" s="94"/>
      <c r="AP809" s="94"/>
      <c r="AQ809" s="94"/>
      <c r="AR809" s="94"/>
      <c r="AS809" s="94"/>
      <c r="AT809" s="94"/>
      <c r="AU809" s="94"/>
      <c r="AV809" s="94"/>
    </row>
    <row r="810" spans="1:48" ht="12" customHeight="1" x14ac:dyDescent="0.25">
      <c r="A810" s="94"/>
      <c r="B810" s="94"/>
      <c r="C810" s="94"/>
      <c r="D810" s="94"/>
      <c r="E810" s="94"/>
      <c r="F810" s="94"/>
      <c r="G810" s="94"/>
      <c r="H810" s="94"/>
      <c r="I810" s="94"/>
      <c r="J810" s="94"/>
      <c r="K810" s="94"/>
      <c r="L810" s="94"/>
      <c r="M810" s="94"/>
      <c r="N810" s="94"/>
      <c r="O810" s="94"/>
      <c r="P810" s="94"/>
      <c r="Q810" s="94"/>
      <c r="R810" s="94"/>
      <c r="S810" s="94"/>
      <c r="T810" s="94"/>
      <c r="U810" s="94"/>
      <c r="V810" s="94"/>
      <c r="W810" s="94"/>
      <c r="X810" s="94"/>
      <c r="Y810" s="94"/>
      <c r="Z810" s="94"/>
      <c r="AA810" s="94"/>
      <c r="AB810" s="94"/>
      <c r="AC810" s="94"/>
      <c r="AD810" s="94"/>
      <c r="AE810" s="94"/>
      <c r="AF810" s="94"/>
      <c r="AG810" s="94"/>
      <c r="AH810" s="94"/>
      <c r="AI810" s="94"/>
      <c r="AJ810" s="94"/>
      <c r="AK810" s="94"/>
      <c r="AL810" s="94"/>
      <c r="AM810" s="94"/>
      <c r="AN810" s="94"/>
      <c r="AO810" s="94"/>
      <c r="AP810" s="94"/>
      <c r="AQ810" s="94"/>
      <c r="AR810" s="94"/>
      <c r="AS810" s="94"/>
      <c r="AT810" s="94"/>
      <c r="AU810" s="94"/>
      <c r="AV810" s="94"/>
    </row>
    <row r="811" spans="1:48" ht="12" customHeight="1" x14ac:dyDescent="0.25">
      <c r="A811" s="94"/>
      <c r="B811" s="94"/>
      <c r="C811" s="94"/>
      <c r="D811" s="94"/>
      <c r="E811" s="94"/>
      <c r="F811" s="94"/>
      <c r="G811" s="94"/>
      <c r="H811" s="94"/>
      <c r="I811" s="94"/>
      <c r="J811" s="94"/>
      <c r="K811" s="94"/>
      <c r="L811" s="94"/>
      <c r="M811" s="94"/>
      <c r="N811" s="94"/>
      <c r="O811" s="94"/>
      <c r="P811" s="94"/>
      <c r="Q811" s="94"/>
      <c r="R811" s="94"/>
      <c r="S811" s="94"/>
      <c r="T811" s="94"/>
      <c r="U811" s="94"/>
      <c r="V811" s="94"/>
      <c r="W811" s="94"/>
      <c r="X811" s="94"/>
      <c r="Y811" s="94"/>
      <c r="Z811" s="94"/>
      <c r="AA811" s="94"/>
      <c r="AB811" s="94"/>
      <c r="AC811" s="94"/>
      <c r="AD811" s="94"/>
      <c r="AE811" s="94"/>
      <c r="AF811" s="94"/>
      <c r="AG811" s="94"/>
      <c r="AH811" s="94"/>
      <c r="AI811" s="94"/>
      <c r="AJ811" s="94"/>
      <c r="AK811" s="94"/>
      <c r="AL811" s="94"/>
      <c r="AM811" s="94"/>
      <c r="AN811" s="94"/>
      <c r="AO811" s="94"/>
      <c r="AP811" s="94"/>
      <c r="AQ811" s="94"/>
      <c r="AR811" s="94"/>
      <c r="AS811" s="94"/>
      <c r="AT811" s="94"/>
      <c r="AU811" s="94"/>
      <c r="AV811" s="94"/>
    </row>
    <row r="812" spans="1:48" ht="12" customHeight="1" x14ac:dyDescent="0.25">
      <c r="A812" s="94"/>
      <c r="B812" s="94"/>
      <c r="C812" s="94"/>
      <c r="D812" s="94"/>
      <c r="E812" s="94"/>
      <c r="F812" s="94"/>
      <c r="G812" s="94"/>
      <c r="H812" s="94"/>
      <c r="I812" s="94"/>
      <c r="J812" s="94"/>
      <c r="K812" s="94"/>
      <c r="L812" s="94"/>
      <c r="M812" s="94"/>
      <c r="N812" s="94"/>
      <c r="O812" s="94"/>
      <c r="P812" s="94"/>
      <c r="Q812" s="94"/>
      <c r="R812" s="94"/>
      <c r="S812" s="94"/>
      <c r="T812" s="94"/>
      <c r="U812" s="94"/>
      <c r="V812" s="94"/>
      <c r="W812" s="94"/>
      <c r="X812" s="94"/>
      <c r="Y812" s="94"/>
      <c r="Z812" s="94"/>
      <c r="AA812" s="94"/>
      <c r="AB812" s="94"/>
      <c r="AC812" s="94"/>
      <c r="AD812" s="94"/>
      <c r="AE812" s="94"/>
      <c r="AF812" s="94"/>
      <c r="AG812" s="94"/>
      <c r="AH812" s="94"/>
      <c r="AI812" s="94"/>
      <c r="AJ812" s="94"/>
      <c r="AK812" s="94"/>
      <c r="AL812" s="94"/>
      <c r="AM812" s="94"/>
      <c r="AN812" s="94"/>
      <c r="AO812" s="94"/>
      <c r="AP812" s="94"/>
      <c r="AQ812" s="94"/>
      <c r="AR812" s="94"/>
      <c r="AS812" s="94"/>
      <c r="AT812" s="94"/>
      <c r="AU812" s="94"/>
      <c r="AV812" s="94"/>
    </row>
    <row r="813" spans="1:48" ht="12" customHeight="1" x14ac:dyDescent="0.25">
      <c r="A813" s="94"/>
      <c r="B813" s="94"/>
      <c r="C813" s="94"/>
      <c r="D813" s="94"/>
      <c r="E813" s="94"/>
      <c r="F813" s="94"/>
      <c r="G813" s="94"/>
      <c r="H813" s="94"/>
      <c r="I813" s="94"/>
      <c r="J813" s="94"/>
      <c r="K813" s="94"/>
      <c r="L813" s="94"/>
      <c r="M813" s="94"/>
      <c r="N813" s="94"/>
      <c r="O813" s="94"/>
      <c r="P813" s="94"/>
      <c r="Q813" s="94"/>
      <c r="R813" s="94"/>
      <c r="S813" s="94"/>
      <c r="T813" s="94"/>
      <c r="U813" s="94"/>
      <c r="V813" s="94"/>
      <c r="W813" s="94"/>
      <c r="X813" s="94"/>
      <c r="Y813" s="94"/>
      <c r="Z813" s="94"/>
      <c r="AA813" s="94"/>
      <c r="AB813" s="94"/>
      <c r="AC813" s="94"/>
      <c r="AD813" s="94"/>
      <c r="AE813" s="94"/>
      <c r="AF813" s="94"/>
      <c r="AG813" s="94"/>
      <c r="AH813" s="94"/>
      <c r="AI813" s="94"/>
      <c r="AJ813" s="94"/>
      <c r="AK813" s="94"/>
      <c r="AL813" s="94"/>
      <c r="AM813" s="94"/>
      <c r="AN813" s="94"/>
      <c r="AO813" s="94"/>
      <c r="AP813" s="94"/>
      <c r="AQ813" s="94"/>
      <c r="AR813" s="94"/>
      <c r="AS813" s="94"/>
      <c r="AT813" s="94"/>
      <c r="AU813" s="94"/>
      <c r="AV813" s="94"/>
    </row>
    <row r="814" spans="1:48" ht="12" customHeight="1" x14ac:dyDescent="0.25">
      <c r="A814" s="94"/>
      <c r="B814" s="94"/>
      <c r="C814" s="94"/>
      <c r="D814" s="94"/>
      <c r="E814" s="94"/>
      <c r="F814" s="94"/>
      <c r="G814" s="94"/>
      <c r="H814" s="94"/>
      <c r="I814" s="94"/>
      <c r="J814" s="94"/>
      <c r="K814" s="94"/>
      <c r="L814" s="94"/>
      <c r="M814" s="94"/>
      <c r="N814" s="94"/>
      <c r="O814" s="94"/>
      <c r="P814" s="94"/>
      <c r="Q814" s="94"/>
      <c r="R814" s="94"/>
      <c r="S814" s="94"/>
      <c r="T814" s="94"/>
      <c r="U814" s="94"/>
      <c r="V814" s="94"/>
      <c r="W814" s="94"/>
      <c r="X814" s="94"/>
      <c r="Y814" s="94"/>
      <c r="Z814" s="94"/>
      <c r="AA814" s="94"/>
      <c r="AB814" s="94"/>
      <c r="AC814" s="94"/>
      <c r="AD814" s="94"/>
      <c r="AE814" s="94"/>
      <c r="AF814" s="94"/>
      <c r="AG814" s="94"/>
      <c r="AH814" s="94"/>
      <c r="AI814" s="94"/>
      <c r="AJ814" s="94"/>
      <c r="AK814" s="94"/>
      <c r="AL814" s="94"/>
      <c r="AM814" s="94"/>
      <c r="AN814" s="94"/>
      <c r="AO814" s="94"/>
      <c r="AP814" s="94"/>
      <c r="AQ814" s="94"/>
      <c r="AR814" s="94"/>
      <c r="AS814" s="94"/>
      <c r="AT814" s="94"/>
      <c r="AU814" s="94"/>
      <c r="AV814" s="94"/>
    </row>
    <row r="815" spans="1:48" ht="12" customHeight="1" x14ac:dyDescent="0.25">
      <c r="A815" s="94"/>
      <c r="B815" s="94"/>
      <c r="C815" s="94"/>
      <c r="D815" s="94"/>
      <c r="E815" s="94"/>
      <c r="F815" s="94"/>
      <c r="G815" s="94"/>
      <c r="H815" s="94"/>
      <c r="I815" s="94"/>
      <c r="J815" s="94"/>
      <c r="K815" s="94"/>
      <c r="L815" s="94"/>
      <c r="M815" s="94"/>
      <c r="N815" s="94"/>
      <c r="O815" s="94"/>
      <c r="P815" s="94"/>
      <c r="Q815" s="94"/>
      <c r="R815" s="94"/>
      <c r="S815" s="94"/>
      <c r="T815" s="94"/>
      <c r="U815" s="94"/>
      <c r="V815" s="94"/>
      <c r="W815" s="94"/>
      <c r="X815" s="94"/>
      <c r="Y815" s="94"/>
      <c r="Z815" s="94"/>
      <c r="AA815" s="94"/>
      <c r="AB815" s="94"/>
      <c r="AC815" s="94"/>
      <c r="AD815" s="94"/>
      <c r="AE815" s="94"/>
      <c r="AF815" s="94"/>
      <c r="AG815" s="94"/>
      <c r="AH815" s="94"/>
      <c r="AI815" s="94"/>
      <c r="AJ815" s="94"/>
      <c r="AK815" s="94"/>
      <c r="AL815" s="94"/>
      <c r="AM815" s="94"/>
      <c r="AN815" s="94"/>
      <c r="AO815" s="94"/>
      <c r="AP815" s="94"/>
      <c r="AQ815" s="94"/>
      <c r="AR815" s="94"/>
      <c r="AS815" s="94"/>
      <c r="AT815" s="94"/>
      <c r="AU815" s="94"/>
      <c r="AV815" s="94"/>
    </row>
    <row r="816" spans="1:48" ht="12" customHeight="1" x14ac:dyDescent="0.25">
      <c r="A816" s="94"/>
      <c r="B816" s="94"/>
      <c r="C816" s="94"/>
      <c r="D816" s="94"/>
      <c r="E816" s="94"/>
      <c r="F816" s="94"/>
      <c r="G816" s="94"/>
      <c r="H816" s="94"/>
      <c r="I816" s="94"/>
      <c r="J816" s="94"/>
      <c r="K816" s="94"/>
      <c r="L816" s="94"/>
      <c r="M816" s="94"/>
      <c r="N816" s="94"/>
      <c r="O816" s="94"/>
      <c r="P816" s="94"/>
      <c r="Q816" s="94"/>
      <c r="R816" s="94"/>
      <c r="S816" s="94"/>
      <c r="T816" s="94"/>
      <c r="U816" s="94"/>
      <c r="V816" s="94"/>
      <c r="W816" s="94"/>
      <c r="X816" s="94"/>
      <c r="Y816" s="94"/>
      <c r="Z816" s="94"/>
      <c r="AA816" s="94"/>
      <c r="AB816" s="94"/>
      <c r="AC816" s="94"/>
      <c r="AD816" s="94"/>
      <c r="AE816" s="94"/>
      <c r="AF816" s="94"/>
      <c r="AG816" s="94"/>
      <c r="AH816" s="94"/>
      <c r="AI816" s="94"/>
      <c r="AJ816" s="94"/>
      <c r="AK816" s="94"/>
      <c r="AL816" s="94"/>
      <c r="AM816" s="94"/>
      <c r="AN816" s="94"/>
      <c r="AO816" s="94"/>
      <c r="AP816" s="94"/>
      <c r="AQ816" s="94"/>
      <c r="AR816" s="94"/>
      <c r="AS816" s="94"/>
      <c r="AT816" s="94"/>
      <c r="AU816" s="94"/>
      <c r="AV816" s="94"/>
    </row>
    <row r="817" spans="1:48" ht="12" customHeight="1" x14ac:dyDescent="0.25">
      <c r="A817" s="94"/>
      <c r="B817" s="94"/>
      <c r="C817" s="94"/>
      <c r="D817" s="94"/>
      <c r="E817" s="94"/>
      <c r="F817" s="94"/>
      <c r="G817" s="94"/>
      <c r="H817" s="94"/>
      <c r="I817" s="94"/>
      <c r="J817" s="94"/>
      <c r="K817" s="94"/>
      <c r="L817" s="94"/>
      <c r="M817" s="94"/>
      <c r="N817" s="94"/>
      <c r="O817" s="94"/>
      <c r="P817" s="94"/>
      <c r="Q817" s="94"/>
      <c r="R817" s="94"/>
      <c r="S817" s="94"/>
      <c r="T817" s="94"/>
      <c r="U817" s="94"/>
      <c r="V817" s="94"/>
      <c r="W817" s="94"/>
      <c r="X817" s="94"/>
      <c r="Y817" s="94"/>
      <c r="Z817" s="94"/>
      <c r="AA817" s="94"/>
      <c r="AB817" s="94"/>
      <c r="AC817" s="94"/>
      <c r="AD817" s="94"/>
      <c r="AE817" s="94"/>
      <c r="AF817" s="94"/>
      <c r="AG817" s="94"/>
      <c r="AH817" s="94"/>
      <c r="AI817" s="94"/>
      <c r="AJ817" s="94"/>
      <c r="AK817" s="94"/>
      <c r="AL817" s="94"/>
      <c r="AM817" s="94"/>
      <c r="AN817" s="94"/>
      <c r="AO817" s="94"/>
      <c r="AP817" s="94"/>
      <c r="AQ817" s="94"/>
      <c r="AR817" s="94"/>
      <c r="AS817" s="94"/>
      <c r="AT817" s="94"/>
      <c r="AU817" s="94"/>
      <c r="AV817" s="94"/>
    </row>
    <row r="818" spans="1:48" ht="12" customHeight="1" x14ac:dyDescent="0.25">
      <c r="A818" s="94"/>
      <c r="B818" s="94"/>
      <c r="C818" s="94"/>
      <c r="D818" s="94"/>
      <c r="E818" s="94"/>
      <c r="F818" s="94"/>
      <c r="G818" s="94"/>
      <c r="H818" s="94"/>
      <c r="I818" s="94"/>
      <c r="J818" s="94"/>
      <c r="K818" s="94"/>
      <c r="L818" s="94"/>
      <c r="M818" s="94"/>
      <c r="N818" s="94"/>
      <c r="O818" s="94"/>
      <c r="P818" s="94"/>
      <c r="Q818" s="94"/>
      <c r="R818" s="94"/>
      <c r="S818" s="94"/>
      <c r="T818" s="94"/>
      <c r="U818" s="94"/>
      <c r="V818" s="94"/>
      <c r="W818" s="94"/>
      <c r="X818" s="94"/>
      <c r="Y818" s="94"/>
      <c r="Z818" s="94"/>
      <c r="AA818" s="94"/>
      <c r="AB818" s="94"/>
      <c r="AC818" s="94"/>
      <c r="AD818" s="94"/>
      <c r="AE818" s="94"/>
      <c r="AF818" s="94"/>
      <c r="AG818" s="94"/>
      <c r="AH818" s="94"/>
      <c r="AI818" s="94"/>
      <c r="AJ818" s="94"/>
      <c r="AK818" s="94"/>
      <c r="AL818" s="94"/>
      <c r="AM818" s="94"/>
      <c r="AN818" s="94"/>
      <c r="AO818" s="94"/>
      <c r="AP818" s="94"/>
      <c r="AQ818" s="94"/>
      <c r="AR818" s="94"/>
      <c r="AS818" s="94"/>
      <c r="AT818" s="94"/>
      <c r="AU818" s="94"/>
      <c r="AV818" s="94"/>
    </row>
    <row r="819" spans="1:48" ht="12" customHeight="1" x14ac:dyDescent="0.25">
      <c r="A819" s="94"/>
      <c r="B819" s="94"/>
      <c r="C819" s="94"/>
      <c r="D819" s="94"/>
      <c r="E819" s="94"/>
      <c r="F819" s="94"/>
      <c r="G819" s="94"/>
      <c r="H819" s="94"/>
      <c r="I819" s="94"/>
      <c r="J819" s="94"/>
      <c r="K819" s="94"/>
      <c r="L819" s="94"/>
      <c r="M819" s="94"/>
      <c r="N819" s="94"/>
      <c r="O819" s="94"/>
      <c r="P819" s="94"/>
      <c r="Q819" s="94"/>
      <c r="R819" s="94"/>
      <c r="S819" s="94"/>
      <c r="T819" s="94"/>
      <c r="U819" s="94"/>
      <c r="V819" s="94"/>
      <c r="W819" s="94"/>
      <c r="X819" s="94"/>
      <c r="Y819" s="94"/>
      <c r="Z819" s="94"/>
      <c r="AA819" s="94"/>
      <c r="AB819" s="94"/>
      <c r="AC819" s="94"/>
      <c r="AD819" s="94"/>
      <c r="AE819" s="94"/>
      <c r="AF819" s="94"/>
      <c r="AG819" s="94"/>
      <c r="AH819" s="94"/>
      <c r="AI819" s="94"/>
      <c r="AJ819" s="94"/>
      <c r="AK819" s="94"/>
      <c r="AL819" s="94"/>
      <c r="AM819" s="94"/>
      <c r="AN819" s="94"/>
      <c r="AO819" s="94"/>
      <c r="AP819" s="94"/>
      <c r="AQ819" s="94"/>
      <c r="AR819" s="94"/>
      <c r="AS819" s="94"/>
      <c r="AT819" s="94"/>
      <c r="AU819" s="94"/>
      <c r="AV819" s="94"/>
    </row>
    <row r="820" spans="1:48" ht="12" customHeight="1" x14ac:dyDescent="0.25">
      <c r="A820" s="94"/>
      <c r="B820" s="94"/>
      <c r="C820" s="94"/>
      <c r="D820" s="94"/>
      <c r="E820" s="94"/>
      <c r="F820" s="94"/>
      <c r="G820" s="94"/>
      <c r="H820" s="94"/>
      <c r="I820" s="94"/>
      <c r="J820" s="94"/>
      <c r="K820" s="94"/>
      <c r="L820" s="94"/>
      <c r="M820" s="94"/>
      <c r="N820" s="94"/>
      <c r="O820" s="94"/>
      <c r="P820" s="94"/>
      <c r="Q820" s="94"/>
      <c r="R820" s="94"/>
      <c r="S820" s="94"/>
      <c r="T820" s="94"/>
      <c r="U820" s="94"/>
      <c r="V820" s="94"/>
      <c r="W820" s="94"/>
      <c r="X820" s="94"/>
      <c r="Y820" s="94"/>
      <c r="Z820" s="94"/>
      <c r="AA820" s="94"/>
      <c r="AB820" s="94"/>
      <c r="AC820" s="94"/>
      <c r="AD820" s="94"/>
      <c r="AE820" s="94"/>
      <c r="AF820" s="94"/>
      <c r="AG820" s="94"/>
      <c r="AH820" s="94"/>
      <c r="AI820" s="94"/>
      <c r="AJ820" s="94"/>
      <c r="AK820" s="94"/>
      <c r="AL820" s="94"/>
      <c r="AM820" s="94"/>
      <c r="AN820" s="94"/>
      <c r="AO820" s="94"/>
      <c r="AP820" s="94"/>
      <c r="AQ820" s="94"/>
      <c r="AR820" s="94"/>
      <c r="AS820" s="94"/>
      <c r="AT820" s="94"/>
      <c r="AU820" s="94"/>
      <c r="AV820" s="94"/>
    </row>
    <row r="821" spans="1:48" ht="12" customHeight="1" x14ac:dyDescent="0.25">
      <c r="A821" s="94"/>
      <c r="B821" s="94"/>
      <c r="C821" s="94"/>
      <c r="D821" s="94"/>
      <c r="E821" s="94"/>
      <c r="F821" s="94"/>
      <c r="G821" s="94"/>
      <c r="H821" s="94"/>
      <c r="I821" s="94"/>
      <c r="J821" s="94"/>
      <c r="K821" s="94"/>
      <c r="L821" s="94"/>
      <c r="M821" s="94"/>
      <c r="N821" s="94"/>
      <c r="O821" s="94"/>
      <c r="P821" s="94"/>
      <c r="Q821" s="94"/>
      <c r="R821" s="94"/>
      <c r="S821" s="94"/>
      <c r="T821" s="94"/>
      <c r="U821" s="94"/>
      <c r="V821" s="94"/>
      <c r="W821" s="94"/>
      <c r="X821" s="94"/>
      <c r="Y821" s="94"/>
      <c r="Z821" s="94"/>
      <c r="AA821" s="94"/>
      <c r="AB821" s="94"/>
      <c r="AC821" s="94"/>
      <c r="AD821" s="94"/>
      <c r="AE821" s="94"/>
      <c r="AF821" s="94"/>
      <c r="AG821" s="94"/>
      <c r="AH821" s="94"/>
      <c r="AI821" s="94"/>
      <c r="AJ821" s="94"/>
      <c r="AK821" s="94"/>
      <c r="AL821" s="94"/>
      <c r="AM821" s="94"/>
      <c r="AN821" s="94"/>
      <c r="AO821" s="94"/>
      <c r="AP821" s="94"/>
      <c r="AQ821" s="94"/>
      <c r="AR821" s="94"/>
      <c r="AS821" s="94"/>
      <c r="AT821" s="94"/>
      <c r="AU821" s="94"/>
      <c r="AV821" s="94"/>
    </row>
    <row r="822" spans="1:48" ht="12" customHeight="1" x14ac:dyDescent="0.25">
      <c r="A822" s="94"/>
      <c r="B822" s="94"/>
      <c r="C822" s="94"/>
      <c r="D822" s="94"/>
      <c r="E822" s="94"/>
      <c r="F822" s="94"/>
      <c r="G822" s="94"/>
      <c r="H822" s="94"/>
      <c r="I822" s="94"/>
      <c r="J822" s="94"/>
      <c r="K822" s="94"/>
      <c r="L822" s="94"/>
      <c r="M822" s="94"/>
      <c r="N822" s="94"/>
      <c r="O822" s="94"/>
      <c r="P822" s="94"/>
      <c r="Q822" s="94"/>
      <c r="R822" s="94"/>
      <c r="S822" s="94"/>
      <c r="T822" s="94"/>
      <c r="U822" s="94"/>
      <c r="V822" s="94"/>
      <c r="W822" s="94"/>
      <c r="X822" s="94"/>
      <c r="Y822" s="94"/>
      <c r="Z822" s="94"/>
      <c r="AA822" s="94"/>
      <c r="AB822" s="94"/>
      <c r="AC822" s="94"/>
      <c r="AD822" s="94"/>
      <c r="AE822" s="94"/>
      <c r="AF822" s="94"/>
      <c r="AG822" s="94"/>
      <c r="AH822" s="94"/>
      <c r="AI822" s="94"/>
      <c r="AJ822" s="94"/>
      <c r="AK822" s="94"/>
      <c r="AL822" s="94"/>
      <c r="AM822" s="94"/>
      <c r="AN822" s="94"/>
      <c r="AO822" s="94"/>
      <c r="AP822" s="94"/>
      <c r="AQ822" s="94"/>
      <c r="AR822" s="94"/>
      <c r="AS822" s="94"/>
      <c r="AT822" s="94"/>
      <c r="AU822" s="94"/>
      <c r="AV822" s="94"/>
    </row>
    <row r="823" spans="1:48" ht="12" customHeight="1" x14ac:dyDescent="0.25">
      <c r="A823" s="94"/>
      <c r="B823" s="94"/>
      <c r="C823" s="94"/>
      <c r="D823" s="94"/>
      <c r="E823" s="94"/>
      <c r="F823" s="94"/>
      <c r="G823" s="94"/>
      <c r="H823" s="94"/>
      <c r="I823" s="94"/>
      <c r="J823" s="94"/>
      <c r="K823" s="94"/>
      <c r="L823" s="94"/>
      <c r="M823" s="94"/>
      <c r="N823" s="94"/>
      <c r="O823" s="94"/>
      <c r="P823" s="94"/>
      <c r="Q823" s="94"/>
      <c r="R823" s="94"/>
      <c r="S823" s="94"/>
      <c r="T823" s="94"/>
      <c r="U823" s="94"/>
      <c r="V823" s="94"/>
      <c r="W823" s="94"/>
      <c r="X823" s="94"/>
      <c r="Y823" s="94"/>
      <c r="Z823" s="94"/>
      <c r="AA823" s="94"/>
      <c r="AB823" s="94"/>
      <c r="AC823" s="94"/>
      <c r="AD823" s="94"/>
      <c r="AE823" s="94"/>
      <c r="AF823" s="94"/>
      <c r="AG823" s="94"/>
      <c r="AH823" s="94"/>
      <c r="AI823" s="94"/>
      <c r="AJ823" s="94"/>
      <c r="AK823" s="94"/>
      <c r="AL823" s="94"/>
      <c r="AM823" s="94"/>
      <c r="AN823" s="94"/>
      <c r="AO823" s="94"/>
      <c r="AP823" s="94"/>
      <c r="AQ823" s="94"/>
      <c r="AR823" s="94"/>
      <c r="AS823" s="94"/>
      <c r="AT823" s="94"/>
      <c r="AU823" s="94"/>
      <c r="AV823" s="94"/>
    </row>
    <row r="824" spans="1:48" ht="12" customHeight="1" x14ac:dyDescent="0.25">
      <c r="A824" s="94"/>
      <c r="B824" s="94"/>
      <c r="C824" s="94"/>
      <c r="D824" s="94"/>
      <c r="E824" s="94"/>
      <c r="F824" s="94"/>
      <c r="G824" s="94"/>
      <c r="H824" s="94"/>
      <c r="I824" s="94"/>
      <c r="J824" s="94"/>
      <c r="K824" s="94"/>
      <c r="L824" s="94"/>
      <c r="M824" s="94"/>
      <c r="N824" s="94"/>
      <c r="O824" s="94"/>
      <c r="P824" s="94"/>
      <c r="Q824" s="94"/>
      <c r="R824" s="94"/>
      <c r="S824" s="94"/>
      <c r="T824" s="94"/>
      <c r="U824" s="94"/>
      <c r="V824" s="94"/>
      <c r="W824" s="94"/>
      <c r="X824" s="94"/>
      <c r="Y824" s="94"/>
      <c r="Z824" s="94"/>
      <c r="AA824" s="94"/>
      <c r="AB824" s="94"/>
      <c r="AC824" s="94"/>
      <c r="AD824" s="94"/>
      <c r="AE824" s="94"/>
      <c r="AF824" s="94"/>
      <c r="AG824" s="94"/>
      <c r="AH824" s="94"/>
      <c r="AI824" s="94"/>
      <c r="AJ824" s="94"/>
      <c r="AK824" s="94"/>
      <c r="AL824" s="94"/>
      <c r="AM824" s="94"/>
      <c r="AN824" s="94"/>
      <c r="AO824" s="94"/>
      <c r="AP824" s="94"/>
      <c r="AQ824" s="94"/>
      <c r="AR824" s="94"/>
      <c r="AS824" s="94"/>
      <c r="AT824" s="94"/>
      <c r="AU824" s="94"/>
      <c r="AV824" s="94"/>
    </row>
    <row r="825" spans="1:48" ht="12" customHeight="1" x14ac:dyDescent="0.25">
      <c r="A825" s="94"/>
      <c r="B825" s="94"/>
      <c r="C825" s="94"/>
      <c r="D825" s="94"/>
      <c r="E825" s="94"/>
      <c r="F825" s="94"/>
      <c r="G825" s="94"/>
      <c r="H825" s="94"/>
      <c r="I825" s="94"/>
      <c r="J825" s="94"/>
      <c r="K825" s="94"/>
      <c r="L825" s="94"/>
      <c r="M825" s="94"/>
      <c r="N825" s="94"/>
      <c r="O825" s="94"/>
      <c r="P825" s="94"/>
      <c r="Q825" s="94"/>
      <c r="R825" s="94"/>
      <c r="S825" s="94"/>
      <c r="T825" s="94"/>
      <c r="U825" s="94"/>
      <c r="V825" s="94"/>
      <c r="W825" s="94"/>
      <c r="X825" s="94"/>
      <c r="Y825" s="94"/>
      <c r="Z825" s="94"/>
      <c r="AA825" s="94"/>
      <c r="AB825" s="94"/>
      <c r="AC825" s="94"/>
      <c r="AD825" s="94"/>
      <c r="AE825" s="94"/>
      <c r="AF825" s="94"/>
      <c r="AG825" s="94"/>
      <c r="AH825" s="94"/>
      <c r="AI825" s="94"/>
      <c r="AJ825" s="94"/>
      <c r="AK825" s="94"/>
      <c r="AL825" s="94"/>
      <c r="AM825" s="94"/>
      <c r="AN825" s="94"/>
      <c r="AO825" s="94"/>
      <c r="AP825" s="94"/>
      <c r="AQ825" s="94"/>
      <c r="AR825" s="94"/>
      <c r="AS825" s="94"/>
      <c r="AT825" s="94"/>
      <c r="AU825" s="94"/>
      <c r="AV825" s="94"/>
    </row>
    <row r="826" spans="1:48" ht="12" customHeight="1" x14ac:dyDescent="0.25">
      <c r="A826" s="94"/>
      <c r="B826" s="94"/>
      <c r="C826" s="94"/>
      <c r="D826" s="94"/>
      <c r="E826" s="94"/>
      <c r="F826" s="94"/>
      <c r="G826" s="94"/>
      <c r="H826" s="94"/>
      <c r="I826" s="94"/>
      <c r="J826" s="94"/>
      <c r="K826" s="94"/>
      <c r="L826" s="94"/>
      <c r="M826" s="94"/>
      <c r="N826" s="94"/>
      <c r="O826" s="94"/>
      <c r="P826" s="94"/>
      <c r="Q826" s="94"/>
      <c r="R826" s="94"/>
      <c r="S826" s="94"/>
      <c r="T826" s="94"/>
      <c r="U826" s="94"/>
      <c r="V826" s="94"/>
      <c r="W826" s="94"/>
      <c r="X826" s="94"/>
      <c r="Y826" s="94"/>
      <c r="Z826" s="94"/>
      <c r="AA826" s="94"/>
      <c r="AB826" s="94"/>
      <c r="AC826" s="94"/>
      <c r="AD826" s="94"/>
      <c r="AE826" s="94"/>
      <c r="AF826" s="94"/>
      <c r="AG826" s="94"/>
      <c r="AH826" s="94"/>
      <c r="AI826" s="94"/>
      <c r="AJ826" s="94"/>
      <c r="AK826" s="94"/>
      <c r="AL826" s="94"/>
      <c r="AM826" s="94"/>
      <c r="AN826" s="94"/>
      <c r="AO826" s="94"/>
      <c r="AP826" s="94"/>
      <c r="AQ826" s="94"/>
      <c r="AR826" s="94"/>
      <c r="AS826" s="94"/>
      <c r="AT826" s="94"/>
      <c r="AU826" s="94"/>
      <c r="AV826" s="94"/>
    </row>
    <row r="827" spans="1:48" ht="12" customHeight="1" x14ac:dyDescent="0.25">
      <c r="A827" s="94"/>
      <c r="B827" s="94"/>
      <c r="C827" s="94"/>
      <c r="D827" s="94"/>
      <c r="E827" s="94"/>
      <c r="F827" s="94"/>
      <c r="G827" s="94"/>
      <c r="H827" s="94"/>
      <c r="I827" s="94"/>
      <c r="J827" s="94"/>
      <c r="K827" s="94"/>
      <c r="L827" s="94"/>
      <c r="M827" s="94"/>
      <c r="N827" s="94"/>
      <c r="O827" s="94"/>
      <c r="P827" s="94"/>
      <c r="Q827" s="94"/>
      <c r="R827" s="94"/>
      <c r="S827" s="94"/>
      <c r="T827" s="94"/>
      <c r="U827" s="94"/>
      <c r="V827" s="94"/>
      <c r="W827" s="94"/>
      <c r="X827" s="94"/>
      <c r="Y827" s="94"/>
      <c r="Z827" s="94"/>
      <c r="AA827" s="94"/>
      <c r="AB827" s="94"/>
      <c r="AC827" s="94"/>
      <c r="AD827" s="94"/>
      <c r="AE827" s="94"/>
      <c r="AF827" s="94"/>
      <c r="AG827" s="94"/>
      <c r="AH827" s="94"/>
      <c r="AI827" s="94"/>
      <c r="AJ827" s="94"/>
      <c r="AK827" s="94"/>
      <c r="AL827" s="94"/>
      <c r="AM827" s="94"/>
      <c r="AN827" s="94"/>
      <c r="AO827" s="94"/>
      <c r="AP827" s="94"/>
      <c r="AQ827" s="94"/>
      <c r="AR827" s="94"/>
      <c r="AS827" s="94"/>
      <c r="AT827" s="94"/>
      <c r="AU827" s="94"/>
      <c r="AV827" s="94"/>
    </row>
    <row r="828" spans="1:48" ht="12" customHeight="1" x14ac:dyDescent="0.25">
      <c r="A828" s="94"/>
      <c r="B828" s="94"/>
      <c r="C828" s="94"/>
      <c r="D828" s="94"/>
      <c r="E828" s="94"/>
      <c r="F828" s="94"/>
      <c r="G828" s="94"/>
      <c r="H828" s="94"/>
      <c r="I828" s="94"/>
      <c r="J828" s="94"/>
      <c r="K828" s="94"/>
      <c r="L828" s="94"/>
      <c r="M828" s="94"/>
      <c r="N828" s="94"/>
      <c r="O828" s="94"/>
      <c r="P828" s="94"/>
      <c r="Q828" s="94"/>
      <c r="R828" s="94"/>
      <c r="S828" s="94"/>
      <c r="T828" s="94"/>
      <c r="U828" s="94"/>
      <c r="V828" s="94"/>
      <c r="W828" s="94"/>
      <c r="X828" s="94"/>
      <c r="Y828" s="94"/>
      <c r="Z828" s="94"/>
      <c r="AA828" s="94"/>
      <c r="AB828" s="94"/>
      <c r="AC828" s="94"/>
      <c r="AD828" s="94"/>
      <c r="AE828" s="94"/>
      <c r="AF828" s="94"/>
      <c r="AG828" s="94"/>
      <c r="AH828" s="94"/>
      <c r="AI828" s="94"/>
      <c r="AJ828" s="94"/>
      <c r="AK828" s="94"/>
      <c r="AL828" s="94"/>
      <c r="AM828" s="94"/>
      <c r="AN828" s="94"/>
      <c r="AO828" s="94"/>
      <c r="AP828" s="94"/>
      <c r="AQ828" s="94"/>
      <c r="AR828" s="94"/>
      <c r="AS828" s="94"/>
      <c r="AT828" s="94"/>
      <c r="AU828" s="94"/>
      <c r="AV828" s="94"/>
    </row>
    <row r="829" spans="1:48" ht="12" customHeight="1" x14ac:dyDescent="0.25">
      <c r="A829" s="94"/>
      <c r="B829" s="94"/>
      <c r="C829" s="94"/>
      <c r="D829" s="94"/>
      <c r="E829" s="94"/>
      <c r="F829" s="94"/>
      <c r="G829" s="94"/>
      <c r="H829" s="94"/>
      <c r="I829" s="94"/>
      <c r="J829" s="94"/>
      <c r="K829" s="94"/>
      <c r="L829" s="94"/>
      <c r="M829" s="94"/>
      <c r="N829" s="94"/>
      <c r="O829" s="94"/>
      <c r="P829" s="94"/>
      <c r="Q829" s="94"/>
      <c r="R829" s="94"/>
      <c r="S829" s="94"/>
      <c r="T829" s="94"/>
      <c r="U829" s="94"/>
      <c r="V829" s="94"/>
      <c r="W829" s="94"/>
      <c r="X829" s="94"/>
      <c r="Y829" s="94"/>
      <c r="Z829" s="94"/>
      <c r="AA829" s="94"/>
      <c r="AB829" s="94"/>
      <c r="AC829" s="94"/>
      <c r="AD829" s="94"/>
      <c r="AE829" s="94"/>
      <c r="AF829" s="94"/>
      <c r="AG829" s="94"/>
      <c r="AH829" s="94"/>
      <c r="AI829" s="94"/>
      <c r="AJ829" s="94"/>
      <c r="AK829" s="94"/>
      <c r="AL829" s="94"/>
      <c r="AM829" s="94"/>
      <c r="AN829" s="94"/>
      <c r="AO829" s="94"/>
      <c r="AP829" s="94"/>
      <c r="AQ829" s="94"/>
      <c r="AR829" s="94"/>
      <c r="AS829" s="94"/>
      <c r="AT829" s="94"/>
      <c r="AU829" s="94"/>
      <c r="AV829" s="94"/>
    </row>
    <row r="830" spans="1:48" ht="12" customHeight="1" x14ac:dyDescent="0.25">
      <c r="A830" s="94"/>
      <c r="B830" s="94"/>
      <c r="C830" s="94"/>
      <c r="D830" s="94"/>
      <c r="E830" s="94"/>
      <c r="F830" s="94"/>
      <c r="G830" s="94"/>
      <c r="H830" s="94"/>
      <c r="I830" s="94"/>
      <c r="J830" s="94"/>
      <c r="K830" s="94"/>
      <c r="L830" s="94"/>
      <c r="M830" s="94"/>
      <c r="N830" s="94"/>
      <c r="O830" s="94"/>
      <c r="P830" s="94"/>
      <c r="Q830" s="94"/>
      <c r="R830" s="94"/>
      <c r="S830" s="94"/>
      <c r="T830" s="94"/>
      <c r="U830" s="94"/>
      <c r="V830" s="94"/>
      <c r="W830" s="94"/>
      <c r="X830" s="94"/>
      <c r="Y830" s="94"/>
      <c r="Z830" s="94"/>
      <c r="AA830" s="94"/>
      <c r="AB830" s="94"/>
      <c r="AC830" s="94"/>
      <c r="AD830" s="94"/>
      <c r="AE830" s="94"/>
      <c r="AF830" s="94"/>
      <c r="AG830" s="94"/>
      <c r="AH830" s="94"/>
      <c r="AI830" s="94"/>
      <c r="AJ830" s="94"/>
      <c r="AK830" s="94"/>
      <c r="AL830" s="94"/>
      <c r="AM830" s="94"/>
      <c r="AN830" s="94"/>
      <c r="AO830" s="94"/>
      <c r="AP830" s="94"/>
      <c r="AQ830" s="94"/>
      <c r="AR830" s="94"/>
      <c r="AS830" s="94"/>
      <c r="AT830" s="94"/>
      <c r="AU830" s="94"/>
      <c r="AV830" s="94"/>
    </row>
    <row r="831" spans="1:48" ht="12" customHeight="1" x14ac:dyDescent="0.25">
      <c r="A831" s="94"/>
      <c r="B831" s="94"/>
      <c r="C831" s="94"/>
      <c r="D831" s="94"/>
      <c r="E831" s="94"/>
      <c r="F831" s="94"/>
      <c r="G831" s="94"/>
      <c r="H831" s="94"/>
      <c r="I831" s="94"/>
      <c r="J831" s="94"/>
      <c r="K831" s="94"/>
      <c r="L831" s="94"/>
      <c r="M831" s="94"/>
      <c r="N831" s="94"/>
      <c r="O831" s="94"/>
      <c r="P831" s="94"/>
      <c r="Q831" s="94"/>
      <c r="R831" s="94"/>
      <c r="S831" s="94"/>
      <c r="T831" s="94"/>
      <c r="U831" s="94"/>
      <c r="V831" s="94"/>
      <c r="W831" s="94"/>
      <c r="X831" s="94"/>
      <c r="Y831" s="94"/>
      <c r="Z831" s="94"/>
      <c r="AA831" s="94"/>
      <c r="AB831" s="94"/>
      <c r="AC831" s="94"/>
      <c r="AD831" s="94"/>
      <c r="AE831" s="94"/>
      <c r="AF831" s="94"/>
      <c r="AG831" s="94"/>
      <c r="AH831" s="94"/>
      <c r="AI831" s="94"/>
      <c r="AJ831" s="94"/>
      <c r="AK831" s="94"/>
      <c r="AL831" s="94"/>
      <c r="AM831" s="94"/>
      <c r="AN831" s="94"/>
      <c r="AO831" s="94"/>
      <c r="AP831" s="94"/>
      <c r="AQ831" s="94"/>
      <c r="AR831" s="94"/>
      <c r="AS831" s="94"/>
      <c r="AT831" s="94"/>
      <c r="AU831" s="94"/>
      <c r="AV831" s="94"/>
    </row>
    <row r="832" spans="1:48" ht="12" customHeight="1" x14ac:dyDescent="0.25">
      <c r="A832" s="94"/>
      <c r="B832" s="94"/>
      <c r="C832" s="94"/>
      <c r="D832" s="94"/>
      <c r="E832" s="94"/>
      <c r="F832" s="94"/>
      <c r="G832" s="94"/>
      <c r="H832" s="94"/>
      <c r="I832" s="94"/>
      <c r="J832" s="94"/>
      <c r="K832" s="94"/>
      <c r="L832" s="94"/>
      <c r="M832" s="94"/>
      <c r="N832" s="94"/>
      <c r="O832" s="94"/>
      <c r="P832" s="94"/>
      <c r="Q832" s="94"/>
      <c r="R832" s="94"/>
      <c r="S832" s="94"/>
      <c r="T832" s="94"/>
      <c r="U832" s="94"/>
      <c r="V832" s="94"/>
      <c r="W832" s="94"/>
      <c r="X832" s="94"/>
      <c r="Y832" s="94"/>
      <c r="Z832" s="94"/>
      <c r="AA832" s="94"/>
      <c r="AB832" s="94"/>
      <c r="AC832" s="94"/>
      <c r="AD832" s="94"/>
      <c r="AE832" s="94"/>
      <c r="AF832" s="94"/>
      <c r="AG832" s="94"/>
      <c r="AH832" s="94"/>
      <c r="AI832" s="94"/>
      <c r="AJ832" s="94"/>
      <c r="AK832" s="94"/>
      <c r="AL832" s="94"/>
      <c r="AM832" s="94"/>
      <c r="AN832" s="94"/>
      <c r="AO832" s="94"/>
      <c r="AP832" s="94"/>
      <c r="AQ832" s="94"/>
      <c r="AR832" s="94"/>
      <c r="AS832" s="94"/>
      <c r="AT832" s="94"/>
      <c r="AU832" s="94"/>
      <c r="AV832" s="94"/>
    </row>
    <row r="833" spans="1:48" ht="12" customHeight="1" x14ac:dyDescent="0.25">
      <c r="A833" s="94"/>
      <c r="B833" s="94"/>
      <c r="C833" s="94"/>
      <c r="D833" s="94"/>
      <c r="E833" s="94"/>
      <c r="F833" s="94"/>
      <c r="G833" s="94"/>
      <c r="H833" s="94"/>
      <c r="I833" s="94"/>
      <c r="J833" s="94"/>
      <c r="K833" s="94"/>
      <c r="L833" s="94"/>
      <c r="M833" s="94"/>
      <c r="N833" s="94"/>
      <c r="O833" s="94"/>
      <c r="P833" s="94"/>
      <c r="Q833" s="94"/>
      <c r="R833" s="94"/>
      <c r="S833" s="94"/>
      <c r="T833" s="94"/>
      <c r="U833" s="94"/>
      <c r="V833" s="94"/>
      <c r="W833" s="94"/>
      <c r="X833" s="94"/>
      <c r="Y833" s="94"/>
      <c r="Z833" s="94"/>
      <c r="AA833" s="94"/>
      <c r="AB833" s="94"/>
      <c r="AC833" s="94"/>
      <c r="AD833" s="94"/>
      <c r="AE833" s="94"/>
      <c r="AF833" s="94"/>
      <c r="AG833" s="94"/>
      <c r="AH833" s="94"/>
      <c r="AI833" s="94"/>
      <c r="AJ833" s="94"/>
      <c r="AK833" s="94"/>
      <c r="AL833" s="94"/>
      <c r="AM833" s="94"/>
      <c r="AN833" s="94"/>
      <c r="AO833" s="94"/>
      <c r="AP833" s="94"/>
      <c r="AQ833" s="94"/>
      <c r="AR833" s="94"/>
      <c r="AS833" s="94"/>
      <c r="AT833" s="94"/>
      <c r="AU833" s="94"/>
      <c r="AV833" s="94"/>
    </row>
    <row r="834" spans="1:48" ht="12" customHeight="1" x14ac:dyDescent="0.25">
      <c r="A834" s="94"/>
      <c r="B834" s="94"/>
      <c r="C834" s="94"/>
      <c r="D834" s="94"/>
      <c r="E834" s="94"/>
      <c r="F834" s="94"/>
      <c r="G834" s="94"/>
      <c r="H834" s="94"/>
      <c r="I834" s="94"/>
      <c r="J834" s="94"/>
      <c r="K834" s="94"/>
      <c r="L834" s="94"/>
      <c r="M834" s="94"/>
      <c r="N834" s="94"/>
      <c r="O834" s="94"/>
      <c r="P834" s="94"/>
      <c r="Q834" s="94"/>
      <c r="R834" s="94"/>
      <c r="S834" s="94"/>
      <c r="T834" s="94"/>
      <c r="U834" s="94"/>
      <c r="V834" s="94"/>
      <c r="W834" s="94"/>
      <c r="X834" s="94"/>
      <c r="Y834" s="94"/>
      <c r="Z834" s="94"/>
      <c r="AA834" s="94"/>
      <c r="AB834" s="94"/>
      <c r="AC834" s="94"/>
      <c r="AD834" s="94"/>
      <c r="AE834" s="94"/>
      <c r="AF834" s="94"/>
      <c r="AG834" s="94"/>
      <c r="AH834" s="94"/>
      <c r="AI834" s="94"/>
      <c r="AJ834" s="94"/>
      <c r="AK834" s="94"/>
      <c r="AL834" s="94"/>
      <c r="AM834" s="94"/>
      <c r="AN834" s="94"/>
      <c r="AO834" s="94"/>
      <c r="AP834" s="94"/>
      <c r="AQ834" s="94"/>
      <c r="AR834" s="94"/>
      <c r="AS834" s="94"/>
      <c r="AT834" s="94"/>
      <c r="AU834" s="94"/>
      <c r="AV834" s="94"/>
    </row>
    <row r="835" spans="1:48" ht="12" customHeight="1" x14ac:dyDescent="0.25">
      <c r="A835" s="94"/>
      <c r="B835" s="94"/>
      <c r="C835" s="94"/>
      <c r="D835" s="94"/>
      <c r="E835" s="94"/>
      <c r="F835" s="94"/>
      <c r="G835" s="94"/>
      <c r="H835" s="94"/>
      <c r="I835" s="94"/>
      <c r="J835" s="94"/>
      <c r="K835" s="94"/>
      <c r="L835" s="94"/>
      <c r="M835" s="94"/>
      <c r="N835" s="94"/>
      <c r="O835" s="94"/>
      <c r="P835" s="94"/>
      <c r="Q835" s="94"/>
      <c r="R835" s="94"/>
      <c r="S835" s="94"/>
      <c r="T835" s="94"/>
      <c r="U835" s="94"/>
      <c r="V835" s="94"/>
      <c r="W835" s="94"/>
      <c r="X835" s="94"/>
      <c r="Y835" s="94"/>
      <c r="Z835" s="94"/>
      <c r="AA835" s="94"/>
      <c r="AB835" s="94"/>
      <c r="AC835" s="94"/>
      <c r="AD835" s="94"/>
      <c r="AE835" s="94"/>
      <c r="AF835" s="94"/>
      <c r="AG835" s="94"/>
      <c r="AH835" s="94"/>
      <c r="AI835" s="94"/>
      <c r="AJ835" s="94"/>
      <c r="AK835" s="94"/>
      <c r="AL835" s="94"/>
      <c r="AM835" s="94"/>
      <c r="AN835" s="94"/>
      <c r="AO835" s="94"/>
      <c r="AP835" s="94"/>
      <c r="AQ835" s="94"/>
      <c r="AR835" s="94"/>
      <c r="AS835" s="94"/>
      <c r="AT835" s="94"/>
      <c r="AU835" s="94"/>
      <c r="AV835" s="94"/>
    </row>
    <row r="836" spans="1:48" ht="12" customHeight="1" x14ac:dyDescent="0.25">
      <c r="A836" s="94"/>
      <c r="B836" s="94"/>
      <c r="C836" s="94"/>
      <c r="D836" s="94"/>
      <c r="E836" s="94"/>
      <c r="F836" s="94"/>
      <c r="G836" s="94"/>
      <c r="H836" s="94"/>
      <c r="I836" s="94"/>
      <c r="J836" s="94"/>
      <c r="K836" s="94"/>
      <c r="L836" s="94"/>
      <c r="M836" s="94"/>
      <c r="N836" s="94"/>
      <c r="O836" s="94"/>
      <c r="P836" s="94"/>
      <c r="Q836" s="94"/>
      <c r="R836" s="94"/>
      <c r="S836" s="94"/>
      <c r="T836" s="94"/>
      <c r="U836" s="94"/>
      <c r="V836" s="94"/>
      <c r="W836" s="94"/>
      <c r="X836" s="94"/>
      <c r="Y836" s="94"/>
      <c r="Z836" s="94"/>
      <c r="AA836" s="94"/>
      <c r="AB836" s="94"/>
      <c r="AC836" s="94"/>
      <c r="AD836" s="94"/>
      <c r="AE836" s="94"/>
      <c r="AF836" s="94"/>
      <c r="AG836" s="94"/>
      <c r="AH836" s="94"/>
      <c r="AI836" s="94"/>
      <c r="AJ836" s="94"/>
      <c r="AK836" s="94"/>
      <c r="AL836" s="94"/>
      <c r="AM836" s="94"/>
      <c r="AN836" s="94"/>
      <c r="AO836" s="94"/>
      <c r="AP836" s="94"/>
      <c r="AQ836" s="94"/>
      <c r="AR836" s="94"/>
      <c r="AS836" s="94"/>
      <c r="AT836" s="94"/>
      <c r="AU836" s="94"/>
      <c r="AV836" s="94"/>
    </row>
    <row r="837" spans="1:48" ht="12" customHeight="1" x14ac:dyDescent="0.25">
      <c r="A837" s="94"/>
      <c r="B837" s="94"/>
      <c r="C837" s="94"/>
      <c r="D837" s="94"/>
      <c r="E837" s="94"/>
      <c r="F837" s="94"/>
      <c r="G837" s="94"/>
      <c r="H837" s="94"/>
      <c r="I837" s="94"/>
      <c r="J837" s="94"/>
      <c r="K837" s="94"/>
      <c r="L837" s="94"/>
      <c r="M837" s="94"/>
      <c r="N837" s="94"/>
      <c r="O837" s="94"/>
      <c r="P837" s="94"/>
      <c r="Q837" s="94"/>
      <c r="R837" s="94"/>
      <c r="S837" s="94"/>
      <c r="T837" s="94"/>
      <c r="U837" s="94"/>
      <c r="V837" s="94"/>
      <c r="W837" s="94"/>
      <c r="X837" s="94"/>
      <c r="Y837" s="94"/>
      <c r="Z837" s="94"/>
      <c r="AA837" s="94"/>
      <c r="AB837" s="94"/>
      <c r="AC837" s="94"/>
      <c r="AD837" s="94"/>
      <c r="AE837" s="94"/>
      <c r="AF837" s="94"/>
      <c r="AG837" s="94"/>
      <c r="AH837" s="94"/>
      <c r="AI837" s="94"/>
      <c r="AJ837" s="94"/>
      <c r="AK837" s="94"/>
      <c r="AL837" s="94"/>
      <c r="AM837" s="94"/>
      <c r="AN837" s="94"/>
      <c r="AO837" s="94"/>
      <c r="AP837" s="94"/>
      <c r="AQ837" s="94"/>
      <c r="AR837" s="94"/>
      <c r="AS837" s="94"/>
      <c r="AT837" s="94"/>
      <c r="AU837" s="94"/>
      <c r="AV837" s="94"/>
    </row>
    <row r="838" spans="1:48" ht="12" customHeight="1" x14ac:dyDescent="0.25">
      <c r="A838" s="94"/>
      <c r="B838" s="94"/>
      <c r="C838" s="94"/>
      <c r="D838" s="94"/>
      <c r="E838" s="94"/>
      <c r="F838" s="94"/>
      <c r="G838" s="94"/>
      <c r="H838" s="94"/>
      <c r="I838" s="94"/>
      <c r="J838" s="94"/>
      <c r="K838" s="94"/>
      <c r="L838" s="94"/>
      <c r="M838" s="94"/>
      <c r="N838" s="94"/>
      <c r="O838" s="94"/>
      <c r="P838" s="94"/>
      <c r="Q838" s="94"/>
      <c r="R838" s="94"/>
      <c r="S838" s="94"/>
      <c r="T838" s="94"/>
      <c r="U838" s="94"/>
      <c r="V838" s="94"/>
      <c r="W838" s="94"/>
      <c r="X838" s="94"/>
      <c r="Y838" s="94"/>
      <c r="Z838" s="94"/>
      <c r="AA838" s="94"/>
      <c r="AB838" s="94"/>
      <c r="AC838" s="94"/>
      <c r="AD838" s="94"/>
      <c r="AE838" s="94"/>
      <c r="AF838" s="94"/>
      <c r="AG838" s="94"/>
      <c r="AH838" s="94"/>
      <c r="AI838" s="94"/>
      <c r="AJ838" s="94"/>
      <c r="AK838" s="94"/>
      <c r="AL838" s="94"/>
      <c r="AM838" s="94"/>
      <c r="AN838" s="94"/>
      <c r="AO838" s="94"/>
      <c r="AP838" s="94"/>
      <c r="AQ838" s="94"/>
      <c r="AR838" s="94"/>
      <c r="AS838" s="94"/>
      <c r="AT838" s="94"/>
      <c r="AU838" s="94"/>
      <c r="AV838" s="94"/>
    </row>
    <row r="839" spans="1:48" ht="12" customHeight="1" x14ac:dyDescent="0.25">
      <c r="A839" s="94"/>
      <c r="B839" s="94"/>
      <c r="C839" s="94"/>
      <c r="D839" s="94"/>
      <c r="E839" s="94"/>
      <c r="F839" s="94"/>
      <c r="G839" s="94"/>
      <c r="H839" s="94"/>
      <c r="I839" s="94"/>
      <c r="J839" s="94"/>
      <c r="K839" s="94"/>
      <c r="L839" s="94"/>
      <c r="M839" s="94"/>
      <c r="N839" s="94"/>
      <c r="O839" s="94"/>
      <c r="P839" s="94"/>
      <c r="Q839" s="94"/>
      <c r="R839" s="94"/>
      <c r="S839" s="94"/>
      <c r="T839" s="94"/>
      <c r="U839" s="94"/>
      <c r="V839" s="94"/>
      <c r="W839" s="94"/>
      <c r="X839" s="94"/>
      <c r="Y839" s="94"/>
      <c r="Z839" s="94"/>
      <c r="AA839" s="94"/>
      <c r="AB839" s="94"/>
      <c r="AC839" s="94"/>
      <c r="AD839" s="94"/>
      <c r="AE839" s="94"/>
      <c r="AF839" s="94"/>
      <c r="AG839" s="94"/>
      <c r="AH839" s="94"/>
      <c r="AI839" s="94"/>
      <c r="AJ839" s="94"/>
      <c r="AK839" s="94"/>
      <c r="AL839" s="94"/>
      <c r="AM839" s="94"/>
      <c r="AN839" s="94"/>
      <c r="AO839" s="94"/>
      <c r="AP839" s="94"/>
      <c r="AQ839" s="94"/>
      <c r="AR839" s="94"/>
      <c r="AS839" s="94"/>
      <c r="AT839" s="94"/>
      <c r="AU839" s="94"/>
      <c r="AV839" s="94"/>
    </row>
    <row r="840" spans="1:48" ht="12" customHeight="1" x14ac:dyDescent="0.25">
      <c r="A840" s="94"/>
      <c r="B840" s="94"/>
      <c r="C840" s="94"/>
      <c r="D840" s="94"/>
      <c r="E840" s="94"/>
      <c r="F840" s="94"/>
      <c r="G840" s="94"/>
      <c r="H840" s="94"/>
      <c r="I840" s="94"/>
      <c r="J840" s="94"/>
      <c r="K840" s="94"/>
      <c r="L840" s="94"/>
      <c r="M840" s="94"/>
      <c r="N840" s="94"/>
      <c r="O840" s="94"/>
      <c r="P840" s="94"/>
      <c r="Q840" s="94"/>
      <c r="R840" s="94"/>
      <c r="S840" s="94"/>
      <c r="T840" s="94"/>
      <c r="U840" s="94"/>
      <c r="V840" s="94"/>
      <c r="W840" s="94"/>
      <c r="X840" s="94"/>
      <c r="Y840" s="94"/>
      <c r="Z840" s="94"/>
      <c r="AA840" s="94"/>
      <c r="AB840" s="94"/>
      <c r="AC840" s="94"/>
      <c r="AD840" s="94"/>
      <c r="AE840" s="94"/>
      <c r="AF840" s="94"/>
      <c r="AG840" s="94"/>
      <c r="AH840" s="94"/>
      <c r="AI840" s="94"/>
      <c r="AJ840" s="94"/>
      <c r="AK840" s="94"/>
      <c r="AL840" s="94"/>
      <c r="AM840" s="94"/>
      <c r="AN840" s="94"/>
      <c r="AO840" s="94"/>
      <c r="AP840" s="94"/>
      <c r="AQ840" s="94"/>
      <c r="AR840" s="94"/>
      <c r="AS840" s="94"/>
      <c r="AT840" s="94"/>
      <c r="AU840" s="94"/>
      <c r="AV840" s="94"/>
    </row>
    <row r="841" spans="1:48" ht="12" customHeight="1" x14ac:dyDescent="0.25">
      <c r="A841" s="94"/>
      <c r="B841" s="94"/>
      <c r="C841" s="94"/>
      <c r="D841" s="94"/>
      <c r="E841" s="94"/>
      <c r="F841" s="94"/>
      <c r="G841" s="94"/>
      <c r="H841" s="94"/>
      <c r="I841" s="94"/>
      <c r="J841" s="94"/>
      <c r="K841" s="94"/>
      <c r="L841" s="94"/>
      <c r="M841" s="94"/>
      <c r="N841" s="94"/>
      <c r="O841" s="94"/>
      <c r="P841" s="94"/>
      <c r="Q841" s="94"/>
      <c r="R841" s="94"/>
      <c r="S841" s="94"/>
      <c r="T841" s="94"/>
      <c r="U841" s="94"/>
      <c r="V841" s="94"/>
      <c r="W841" s="94"/>
      <c r="X841" s="94"/>
      <c r="Y841" s="94"/>
      <c r="Z841" s="94"/>
      <c r="AA841" s="94"/>
      <c r="AB841" s="94"/>
      <c r="AC841" s="94"/>
      <c r="AD841" s="94"/>
      <c r="AE841" s="94"/>
      <c r="AF841" s="94"/>
      <c r="AG841" s="94"/>
      <c r="AH841" s="94"/>
      <c r="AI841" s="94"/>
      <c r="AJ841" s="94"/>
      <c r="AK841" s="94"/>
      <c r="AL841" s="94"/>
      <c r="AM841" s="94"/>
      <c r="AN841" s="94"/>
      <c r="AO841" s="94"/>
      <c r="AP841" s="94"/>
      <c r="AQ841" s="94"/>
      <c r="AR841" s="94"/>
      <c r="AS841" s="94"/>
      <c r="AT841" s="94"/>
      <c r="AU841" s="94"/>
      <c r="AV841" s="94"/>
    </row>
    <row r="842" spans="1:48" ht="12" customHeight="1" x14ac:dyDescent="0.25">
      <c r="A842" s="94"/>
      <c r="B842" s="94"/>
      <c r="C842" s="94"/>
      <c r="D842" s="94"/>
      <c r="E842" s="94"/>
      <c r="F842" s="94"/>
      <c r="G842" s="94"/>
      <c r="H842" s="94"/>
      <c r="I842" s="94"/>
      <c r="J842" s="94"/>
      <c r="K842" s="94"/>
      <c r="L842" s="94"/>
      <c r="M842" s="94"/>
      <c r="N842" s="94"/>
      <c r="O842" s="94"/>
      <c r="P842" s="94"/>
      <c r="Q842" s="94"/>
      <c r="R842" s="94"/>
      <c r="S842" s="94"/>
      <c r="T842" s="94"/>
      <c r="U842" s="94"/>
      <c r="V842" s="94"/>
      <c r="W842" s="94"/>
      <c r="X842" s="94"/>
      <c r="Y842" s="94"/>
      <c r="Z842" s="94"/>
      <c r="AA842" s="94"/>
      <c r="AB842" s="94"/>
      <c r="AC842" s="94"/>
      <c r="AD842" s="94"/>
      <c r="AE842" s="94"/>
      <c r="AF842" s="94"/>
      <c r="AG842" s="94"/>
      <c r="AH842" s="94"/>
      <c r="AI842" s="94"/>
      <c r="AJ842" s="94"/>
      <c r="AK842" s="94"/>
      <c r="AL842" s="94"/>
      <c r="AM842" s="94"/>
      <c r="AN842" s="94"/>
      <c r="AO842" s="94"/>
      <c r="AP842" s="94"/>
      <c r="AQ842" s="94"/>
      <c r="AR842" s="94"/>
      <c r="AS842" s="94"/>
      <c r="AT842" s="94"/>
      <c r="AU842" s="94"/>
      <c r="AV842" s="94"/>
    </row>
    <row r="843" spans="1:48" ht="12" customHeight="1" x14ac:dyDescent="0.25">
      <c r="A843" s="94"/>
      <c r="B843" s="94"/>
      <c r="C843" s="94"/>
      <c r="D843" s="94"/>
      <c r="E843" s="94"/>
      <c r="F843" s="94"/>
      <c r="G843" s="94"/>
      <c r="H843" s="94"/>
      <c r="I843" s="94"/>
      <c r="J843" s="94"/>
      <c r="K843" s="94"/>
      <c r="L843" s="94"/>
      <c r="M843" s="94"/>
      <c r="N843" s="94"/>
      <c r="O843" s="94"/>
      <c r="P843" s="94"/>
      <c r="Q843" s="94"/>
      <c r="R843" s="94"/>
      <c r="S843" s="94"/>
      <c r="T843" s="94"/>
      <c r="U843" s="94"/>
      <c r="V843" s="94"/>
      <c r="W843" s="94"/>
      <c r="X843" s="94"/>
      <c r="Y843" s="94"/>
      <c r="Z843" s="94"/>
      <c r="AA843" s="94"/>
      <c r="AB843" s="94"/>
      <c r="AC843" s="94"/>
      <c r="AD843" s="94"/>
      <c r="AE843" s="94"/>
      <c r="AF843" s="94"/>
      <c r="AG843" s="94"/>
      <c r="AH843" s="94"/>
      <c r="AI843" s="94"/>
      <c r="AJ843" s="94"/>
      <c r="AK843" s="94"/>
      <c r="AL843" s="94"/>
      <c r="AM843" s="94"/>
      <c r="AN843" s="94"/>
      <c r="AO843" s="94"/>
      <c r="AP843" s="94"/>
      <c r="AQ843" s="94"/>
      <c r="AR843" s="94"/>
      <c r="AS843" s="94"/>
      <c r="AT843" s="94"/>
      <c r="AU843" s="94"/>
      <c r="AV843" s="94"/>
    </row>
    <row r="844" spans="1:48" ht="12" customHeight="1" x14ac:dyDescent="0.25">
      <c r="A844" s="94"/>
      <c r="B844" s="94"/>
      <c r="C844" s="94"/>
      <c r="D844" s="94"/>
      <c r="E844" s="94"/>
      <c r="F844" s="94"/>
      <c r="G844" s="94"/>
      <c r="H844" s="94"/>
      <c r="I844" s="94"/>
      <c r="J844" s="94"/>
      <c r="K844" s="94"/>
      <c r="L844" s="94"/>
      <c r="M844" s="94"/>
      <c r="N844" s="94"/>
      <c r="O844" s="94"/>
      <c r="P844" s="94"/>
      <c r="Q844" s="94"/>
      <c r="R844" s="94"/>
      <c r="S844" s="94"/>
      <c r="T844" s="94"/>
      <c r="U844" s="94"/>
      <c r="V844" s="94"/>
      <c r="W844" s="94"/>
      <c r="X844" s="94"/>
      <c r="Y844" s="94"/>
      <c r="Z844" s="94"/>
      <c r="AA844" s="94"/>
      <c r="AB844" s="94"/>
      <c r="AC844" s="94"/>
      <c r="AD844" s="94"/>
      <c r="AE844" s="94"/>
      <c r="AF844" s="94"/>
      <c r="AG844" s="94"/>
      <c r="AH844" s="94"/>
      <c r="AI844" s="94"/>
      <c r="AJ844" s="94"/>
      <c r="AK844" s="94"/>
      <c r="AL844" s="94"/>
      <c r="AM844" s="94"/>
      <c r="AN844" s="94"/>
      <c r="AO844" s="94"/>
      <c r="AP844" s="94"/>
      <c r="AQ844" s="94"/>
      <c r="AR844" s="94"/>
      <c r="AS844" s="94"/>
      <c r="AT844" s="94"/>
      <c r="AU844" s="94"/>
      <c r="AV844" s="94"/>
    </row>
    <row r="845" spans="1:48" ht="12" customHeight="1" x14ac:dyDescent="0.25">
      <c r="A845" s="94"/>
      <c r="B845" s="94"/>
      <c r="C845" s="94"/>
      <c r="D845" s="94"/>
      <c r="E845" s="94"/>
      <c r="F845" s="94"/>
      <c r="G845" s="94"/>
      <c r="H845" s="94"/>
      <c r="I845" s="94"/>
      <c r="J845" s="94"/>
      <c r="K845" s="94"/>
      <c r="L845" s="94"/>
      <c r="M845" s="94"/>
      <c r="N845" s="94"/>
      <c r="O845" s="94"/>
      <c r="P845" s="94"/>
      <c r="Q845" s="94"/>
      <c r="R845" s="94"/>
      <c r="S845" s="94"/>
      <c r="T845" s="94"/>
      <c r="U845" s="94"/>
      <c r="V845" s="94"/>
      <c r="W845" s="94"/>
      <c r="X845" s="94"/>
      <c r="Y845" s="94"/>
      <c r="Z845" s="94"/>
      <c r="AA845" s="94"/>
      <c r="AB845" s="94"/>
      <c r="AC845" s="94"/>
      <c r="AD845" s="94"/>
      <c r="AE845" s="94"/>
      <c r="AF845" s="94"/>
      <c r="AG845" s="94"/>
      <c r="AH845" s="94"/>
      <c r="AI845" s="94"/>
      <c r="AJ845" s="94"/>
      <c r="AK845" s="94"/>
      <c r="AL845" s="94"/>
      <c r="AM845" s="94"/>
      <c r="AN845" s="94"/>
      <c r="AO845" s="94"/>
      <c r="AP845" s="94"/>
      <c r="AQ845" s="94"/>
      <c r="AR845" s="94"/>
      <c r="AS845" s="94"/>
      <c r="AT845" s="94"/>
      <c r="AU845" s="94"/>
      <c r="AV845" s="94"/>
    </row>
    <row r="846" spans="1:48" ht="12" customHeight="1" x14ac:dyDescent="0.25">
      <c r="A846" s="94"/>
      <c r="B846" s="94"/>
      <c r="C846" s="94"/>
      <c r="D846" s="94"/>
      <c r="E846" s="94"/>
      <c r="F846" s="94"/>
      <c r="G846" s="94"/>
      <c r="H846" s="94"/>
      <c r="I846" s="94"/>
      <c r="J846" s="94"/>
      <c r="K846" s="94"/>
      <c r="L846" s="94"/>
      <c r="M846" s="94"/>
      <c r="N846" s="94"/>
      <c r="O846" s="94"/>
      <c r="P846" s="94"/>
      <c r="Q846" s="94"/>
      <c r="R846" s="94"/>
      <c r="S846" s="94"/>
      <c r="T846" s="94"/>
      <c r="U846" s="94"/>
      <c r="V846" s="94"/>
      <c r="W846" s="94"/>
      <c r="X846" s="94"/>
      <c r="Y846" s="94"/>
      <c r="Z846" s="94"/>
      <c r="AA846" s="94"/>
      <c r="AB846" s="94"/>
      <c r="AC846" s="94"/>
      <c r="AD846" s="94"/>
      <c r="AE846" s="94"/>
      <c r="AF846" s="94"/>
      <c r="AG846" s="94"/>
      <c r="AH846" s="94"/>
      <c r="AI846" s="94"/>
      <c r="AJ846" s="94"/>
      <c r="AK846" s="94"/>
      <c r="AL846" s="94"/>
      <c r="AM846" s="94"/>
      <c r="AN846" s="94"/>
      <c r="AO846" s="94"/>
      <c r="AP846" s="94"/>
      <c r="AQ846" s="94"/>
      <c r="AR846" s="94"/>
      <c r="AS846" s="94"/>
      <c r="AT846" s="94"/>
      <c r="AU846" s="94"/>
      <c r="AV846" s="94"/>
    </row>
    <row r="847" spans="1:48" ht="12" customHeight="1" x14ac:dyDescent="0.25">
      <c r="A847" s="94"/>
      <c r="B847" s="94"/>
      <c r="C847" s="94"/>
      <c r="D847" s="94"/>
      <c r="E847" s="94"/>
      <c r="F847" s="94"/>
      <c r="G847" s="94"/>
      <c r="H847" s="94"/>
      <c r="I847" s="94"/>
      <c r="J847" s="94"/>
      <c r="K847" s="94"/>
      <c r="L847" s="94"/>
      <c r="M847" s="94"/>
      <c r="N847" s="94"/>
      <c r="O847" s="94"/>
      <c r="P847" s="94"/>
      <c r="Q847" s="94"/>
      <c r="R847" s="94"/>
      <c r="S847" s="94"/>
      <c r="T847" s="94"/>
      <c r="U847" s="94"/>
      <c r="V847" s="94"/>
      <c r="W847" s="94"/>
      <c r="X847" s="94"/>
      <c r="Y847" s="94"/>
      <c r="Z847" s="94"/>
      <c r="AA847" s="94"/>
      <c r="AB847" s="94"/>
      <c r="AC847" s="94"/>
      <c r="AD847" s="94"/>
      <c r="AE847" s="94"/>
      <c r="AF847" s="94"/>
      <c r="AG847" s="94"/>
      <c r="AH847" s="94"/>
      <c r="AI847" s="94"/>
      <c r="AJ847" s="94"/>
      <c r="AK847" s="94"/>
      <c r="AL847" s="94"/>
      <c r="AM847" s="94"/>
      <c r="AN847" s="94"/>
      <c r="AO847" s="94"/>
      <c r="AP847" s="94"/>
      <c r="AQ847" s="94"/>
      <c r="AR847" s="94"/>
      <c r="AS847" s="94"/>
      <c r="AT847" s="94"/>
      <c r="AU847" s="94"/>
      <c r="AV847" s="94"/>
    </row>
    <row r="848" spans="1:48" ht="12" customHeight="1" x14ac:dyDescent="0.25">
      <c r="A848" s="94"/>
      <c r="B848" s="94"/>
      <c r="C848" s="94"/>
      <c r="D848" s="94"/>
      <c r="E848" s="94"/>
      <c r="F848" s="94"/>
      <c r="G848" s="94"/>
      <c r="H848" s="94"/>
      <c r="I848" s="94"/>
      <c r="J848" s="94"/>
      <c r="K848" s="94"/>
      <c r="L848" s="94"/>
      <c r="M848" s="94"/>
      <c r="N848" s="94"/>
      <c r="O848" s="94"/>
      <c r="P848" s="94"/>
      <c r="Q848" s="94"/>
      <c r="R848" s="94"/>
      <c r="S848" s="94"/>
      <c r="T848" s="94"/>
      <c r="U848" s="94"/>
      <c r="V848" s="94"/>
      <c r="W848" s="94"/>
      <c r="X848" s="94"/>
      <c r="Y848" s="94"/>
      <c r="Z848" s="94"/>
      <c r="AA848" s="94"/>
      <c r="AB848" s="94"/>
      <c r="AC848" s="94"/>
      <c r="AD848" s="94"/>
      <c r="AE848" s="94"/>
      <c r="AF848" s="94"/>
      <c r="AG848" s="94"/>
      <c r="AH848" s="94"/>
      <c r="AI848" s="94"/>
      <c r="AJ848" s="94"/>
      <c r="AK848" s="94"/>
      <c r="AL848" s="94"/>
      <c r="AM848" s="94"/>
      <c r="AN848" s="94"/>
      <c r="AO848" s="94"/>
      <c r="AP848" s="94"/>
      <c r="AQ848" s="94"/>
      <c r="AR848" s="94"/>
      <c r="AS848" s="94"/>
      <c r="AT848" s="94"/>
      <c r="AU848" s="94"/>
      <c r="AV848" s="94"/>
    </row>
    <row r="849" spans="1:48" ht="12" customHeight="1" x14ac:dyDescent="0.25">
      <c r="A849" s="94"/>
      <c r="B849" s="94"/>
      <c r="C849" s="94"/>
      <c r="D849" s="94"/>
      <c r="E849" s="94"/>
      <c r="F849" s="94"/>
      <c r="G849" s="94"/>
      <c r="H849" s="94"/>
      <c r="I849" s="94"/>
      <c r="J849" s="94"/>
      <c r="K849" s="94"/>
      <c r="L849" s="94"/>
      <c r="M849" s="94"/>
      <c r="N849" s="94"/>
      <c r="O849" s="94"/>
      <c r="P849" s="94"/>
      <c r="Q849" s="94"/>
      <c r="R849" s="94"/>
      <c r="S849" s="94"/>
      <c r="T849" s="94"/>
      <c r="U849" s="94"/>
      <c r="V849" s="94"/>
      <c r="W849" s="94"/>
      <c r="X849" s="94"/>
      <c r="Y849" s="94"/>
      <c r="Z849" s="94"/>
      <c r="AA849" s="94"/>
      <c r="AB849" s="94"/>
      <c r="AC849" s="94"/>
      <c r="AD849" s="94"/>
      <c r="AE849" s="94"/>
      <c r="AF849" s="94"/>
      <c r="AG849" s="94"/>
      <c r="AH849" s="94"/>
      <c r="AI849" s="94"/>
      <c r="AJ849" s="94"/>
      <c r="AK849" s="94"/>
      <c r="AL849" s="94"/>
      <c r="AM849" s="94"/>
      <c r="AN849" s="94"/>
      <c r="AO849" s="94"/>
      <c r="AP849" s="94"/>
      <c r="AQ849" s="94"/>
      <c r="AR849" s="94"/>
      <c r="AS849" s="94"/>
      <c r="AT849" s="94"/>
      <c r="AU849" s="94"/>
      <c r="AV849" s="94"/>
    </row>
    <row r="850" spans="1:48" ht="12" customHeight="1" x14ac:dyDescent="0.25">
      <c r="A850" s="94"/>
      <c r="B850" s="94"/>
      <c r="C850" s="94"/>
      <c r="D850" s="94"/>
      <c r="E850" s="94"/>
      <c r="F850" s="94"/>
      <c r="G850" s="94"/>
      <c r="H850" s="94"/>
      <c r="I850" s="94"/>
      <c r="J850" s="94"/>
      <c r="K850" s="94"/>
      <c r="L850" s="94"/>
      <c r="M850" s="94"/>
      <c r="N850" s="94"/>
      <c r="O850" s="94"/>
      <c r="P850" s="94"/>
      <c r="Q850" s="94"/>
      <c r="R850" s="94"/>
      <c r="S850" s="94"/>
      <c r="T850" s="94"/>
      <c r="U850" s="94"/>
      <c r="V850" s="94"/>
      <c r="W850" s="94"/>
      <c r="X850" s="94"/>
      <c r="Y850" s="94"/>
      <c r="Z850" s="94"/>
      <c r="AA850" s="94"/>
      <c r="AB850" s="94"/>
      <c r="AC850" s="94"/>
      <c r="AD850" s="94"/>
      <c r="AE850" s="94"/>
      <c r="AF850" s="94"/>
      <c r="AG850" s="94"/>
      <c r="AH850" s="94"/>
      <c r="AI850" s="94"/>
      <c r="AJ850" s="94"/>
      <c r="AK850" s="94"/>
      <c r="AL850" s="94"/>
      <c r="AM850" s="94"/>
      <c r="AN850" s="94"/>
      <c r="AO850" s="94"/>
      <c r="AP850" s="94"/>
      <c r="AQ850" s="94"/>
      <c r="AR850" s="94"/>
      <c r="AS850" s="94"/>
      <c r="AT850" s="94"/>
      <c r="AU850" s="94"/>
      <c r="AV850" s="94"/>
    </row>
    <row r="851" spans="1:48" ht="12" customHeight="1" x14ac:dyDescent="0.25">
      <c r="A851" s="94"/>
      <c r="B851" s="94"/>
      <c r="C851" s="94"/>
      <c r="D851" s="94"/>
      <c r="E851" s="94"/>
      <c r="F851" s="94"/>
      <c r="G851" s="94"/>
      <c r="H851" s="94"/>
      <c r="I851" s="94"/>
      <c r="J851" s="94"/>
      <c r="K851" s="94"/>
      <c r="L851" s="94"/>
      <c r="M851" s="94"/>
      <c r="N851" s="94"/>
      <c r="O851" s="94"/>
      <c r="P851" s="94"/>
      <c r="Q851" s="94"/>
      <c r="R851" s="94"/>
      <c r="S851" s="94"/>
      <c r="T851" s="94"/>
      <c r="U851" s="94"/>
      <c r="V851" s="94"/>
      <c r="W851" s="94"/>
      <c r="X851" s="94"/>
      <c r="Y851" s="94"/>
      <c r="Z851" s="94"/>
      <c r="AA851" s="94"/>
      <c r="AB851" s="94"/>
      <c r="AC851" s="94"/>
      <c r="AD851" s="94"/>
      <c r="AE851" s="94"/>
      <c r="AF851" s="94"/>
      <c r="AG851" s="94"/>
      <c r="AH851" s="94"/>
      <c r="AI851" s="94"/>
      <c r="AJ851" s="94"/>
      <c r="AK851" s="94"/>
      <c r="AL851" s="94"/>
      <c r="AM851" s="94"/>
      <c r="AN851" s="94"/>
      <c r="AO851" s="94"/>
      <c r="AP851" s="94"/>
      <c r="AQ851" s="94"/>
      <c r="AR851" s="94"/>
      <c r="AS851" s="94"/>
      <c r="AT851" s="94"/>
      <c r="AU851" s="94"/>
      <c r="AV851" s="94"/>
    </row>
    <row r="852" spans="1:48" ht="12" customHeight="1" x14ac:dyDescent="0.25">
      <c r="A852" s="94"/>
      <c r="B852" s="94"/>
      <c r="C852" s="94"/>
      <c r="D852" s="94"/>
      <c r="E852" s="94"/>
      <c r="F852" s="94"/>
      <c r="G852" s="94"/>
      <c r="H852" s="94"/>
      <c r="I852" s="94"/>
      <c r="J852" s="94"/>
      <c r="K852" s="94"/>
      <c r="L852" s="94"/>
      <c r="M852" s="94"/>
      <c r="N852" s="94"/>
      <c r="O852" s="94"/>
      <c r="P852" s="94"/>
      <c r="Q852" s="94"/>
      <c r="R852" s="94"/>
      <c r="S852" s="94"/>
      <c r="T852" s="94"/>
      <c r="U852" s="94"/>
      <c r="V852" s="94"/>
      <c r="W852" s="94"/>
      <c r="X852" s="94"/>
      <c r="Y852" s="94"/>
      <c r="Z852" s="94"/>
      <c r="AA852" s="94"/>
      <c r="AB852" s="94"/>
      <c r="AC852" s="94"/>
      <c r="AD852" s="94"/>
      <c r="AE852" s="94"/>
      <c r="AF852" s="94"/>
      <c r="AG852" s="94"/>
      <c r="AH852" s="94"/>
      <c r="AI852" s="94"/>
      <c r="AJ852" s="94"/>
      <c r="AK852" s="94"/>
      <c r="AL852" s="94"/>
      <c r="AM852" s="94"/>
      <c r="AN852" s="94"/>
      <c r="AO852" s="94"/>
      <c r="AP852" s="94"/>
      <c r="AQ852" s="94"/>
      <c r="AR852" s="94"/>
      <c r="AS852" s="94"/>
      <c r="AT852" s="94"/>
      <c r="AU852" s="94"/>
      <c r="AV852" s="94"/>
    </row>
    <row r="853" spans="1:48" ht="12" customHeight="1" x14ac:dyDescent="0.25">
      <c r="A853" s="94"/>
      <c r="B853" s="94"/>
      <c r="C853" s="94"/>
      <c r="D853" s="94"/>
      <c r="E853" s="94"/>
      <c r="F853" s="94"/>
      <c r="G853" s="94"/>
      <c r="H853" s="94"/>
      <c r="I853" s="94"/>
      <c r="J853" s="94"/>
      <c r="K853" s="94"/>
      <c r="L853" s="94"/>
      <c r="M853" s="94"/>
      <c r="N853" s="94"/>
      <c r="O853" s="94"/>
      <c r="P853" s="94"/>
      <c r="Q853" s="94"/>
      <c r="R853" s="94"/>
      <c r="S853" s="94"/>
      <c r="T853" s="94"/>
      <c r="U853" s="94"/>
      <c r="V853" s="94"/>
      <c r="W853" s="94"/>
      <c r="X853" s="94"/>
      <c r="Y853" s="94"/>
      <c r="Z853" s="94"/>
      <c r="AA853" s="94"/>
      <c r="AB853" s="94"/>
      <c r="AC853" s="94"/>
      <c r="AD853" s="94"/>
      <c r="AE853" s="94"/>
      <c r="AF853" s="94"/>
      <c r="AG853" s="94"/>
      <c r="AH853" s="94"/>
      <c r="AI853" s="94"/>
      <c r="AJ853" s="94"/>
      <c r="AK853" s="94"/>
      <c r="AL853" s="94"/>
      <c r="AM853" s="94"/>
      <c r="AN853" s="94"/>
      <c r="AO853" s="94"/>
      <c r="AP853" s="94"/>
      <c r="AQ853" s="94"/>
      <c r="AR853" s="94"/>
      <c r="AS853" s="94"/>
      <c r="AT853" s="94"/>
      <c r="AU853" s="94"/>
      <c r="AV853" s="94"/>
    </row>
    <row r="854" spans="1:48" ht="12" customHeight="1" x14ac:dyDescent="0.25">
      <c r="A854" s="94"/>
      <c r="B854" s="94"/>
      <c r="C854" s="94"/>
      <c r="D854" s="94"/>
      <c r="E854" s="94"/>
      <c r="F854" s="94"/>
      <c r="G854" s="94"/>
      <c r="H854" s="94"/>
      <c r="I854" s="94"/>
      <c r="J854" s="94"/>
      <c r="K854" s="94"/>
      <c r="L854" s="94"/>
      <c r="M854" s="94"/>
      <c r="N854" s="94"/>
      <c r="O854" s="94"/>
      <c r="P854" s="94"/>
      <c r="Q854" s="94"/>
      <c r="R854" s="94"/>
      <c r="S854" s="94"/>
      <c r="T854" s="94"/>
      <c r="U854" s="94"/>
      <c r="V854" s="94"/>
      <c r="W854" s="94"/>
      <c r="X854" s="94"/>
      <c r="Y854" s="94"/>
      <c r="Z854" s="94"/>
      <c r="AA854" s="94"/>
      <c r="AB854" s="94"/>
      <c r="AC854" s="94"/>
      <c r="AD854" s="94"/>
      <c r="AE854" s="94"/>
      <c r="AF854" s="94"/>
      <c r="AG854" s="94"/>
      <c r="AH854" s="94"/>
      <c r="AI854" s="94"/>
      <c r="AJ854" s="94"/>
      <c r="AK854" s="94"/>
      <c r="AL854" s="94"/>
      <c r="AM854" s="94"/>
      <c r="AN854" s="94"/>
      <c r="AO854" s="94"/>
      <c r="AP854" s="94"/>
      <c r="AQ854" s="94"/>
      <c r="AR854" s="94"/>
      <c r="AS854" s="94"/>
      <c r="AT854" s="94"/>
      <c r="AU854" s="94"/>
      <c r="AV854" s="94"/>
    </row>
    <row r="855" spans="1:48" ht="12" customHeight="1" x14ac:dyDescent="0.25">
      <c r="A855" s="94"/>
      <c r="B855" s="94"/>
      <c r="C855" s="94"/>
      <c r="D855" s="94"/>
      <c r="E855" s="94"/>
      <c r="F855" s="94"/>
      <c r="G855" s="94"/>
      <c r="H855" s="94"/>
      <c r="I855" s="94"/>
      <c r="J855" s="94"/>
      <c r="K855" s="94"/>
      <c r="L855" s="94"/>
      <c r="M855" s="94"/>
      <c r="N855" s="94"/>
      <c r="O855" s="94"/>
      <c r="P855" s="94"/>
      <c r="Q855" s="94"/>
      <c r="R855" s="94"/>
      <c r="S855" s="94"/>
      <c r="T855" s="94"/>
      <c r="U855" s="94"/>
      <c r="V855" s="94"/>
      <c r="W855" s="94"/>
      <c r="X855" s="94"/>
      <c r="Y855" s="94"/>
      <c r="Z855" s="94"/>
      <c r="AA855" s="94"/>
      <c r="AB855" s="94"/>
      <c r="AC855" s="94"/>
      <c r="AD855" s="94"/>
      <c r="AE855" s="94"/>
      <c r="AF855" s="94"/>
      <c r="AG855" s="94"/>
      <c r="AH855" s="94"/>
      <c r="AI855" s="94"/>
      <c r="AJ855" s="94"/>
      <c r="AK855" s="94"/>
      <c r="AL855" s="94"/>
      <c r="AM855" s="94"/>
      <c r="AN855" s="94"/>
      <c r="AO855" s="94"/>
      <c r="AP855" s="94"/>
      <c r="AQ855" s="94"/>
      <c r="AR855" s="94"/>
      <c r="AS855" s="94"/>
      <c r="AT855" s="94"/>
      <c r="AU855" s="94"/>
      <c r="AV855" s="94"/>
    </row>
    <row r="856" spans="1:48" ht="12" customHeight="1" x14ac:dyDescent="0.25">
      <c r="A856" s="94"/>
      <c r="B856" s="94"/>
      <c r="C856" s="94"/>
      <c r="D856" s="94"/>
      <c r="E856" s="94"/>
      <c r="F856" s="94"/>
      <c r="G856" s="94"/>
      <c r="H856" s="94"/>
      <c r="I856" s="94"/>
      <c r="J856" s="94"/>
      <c r="K856" s="94"/>
      <c r="L856" s="94"/>
      <c r="M856" s="94"/>
      <c r="N856" s="94"/>
      <c r="O856" s="94"/>
      <c r="P856" s="94"/>
      <c r="Q856" s="94"/>
      <c r="R856" s="94"/>
      <c r="S856" s="94"/>
      <c r="T856" s="94"/>
      <c r="U856" s="94"/>
      <c r="V856" s="94"/>
      <c r="W856" s="94"/>
      <c r="X856" s="94"/>
      <c r="Y856" s="94"/>
      <c r="Z856" s="94"/>
      <c r="AA856" s="94"/>
      <c r="AB856" s="94"/>
      <c r="AC856" s="94"/>
      <c r="AD856" s="94"/>
      <c r="AE856" s="94"/>
      <c r="AF856" s="94"/>
      <c r="AG856" s="94"/>
      <c r="AH856" s="94"/>
      <c r="AI856" s="94"/>
      <c r="AJ856" s="94"/>
      <c r="AK856" s="94"/>
      <c r="AL856" s="94"/>
      <c r="AM856" s="94"/>
      <c r="AN856" s="94"/>
      <c r="AO856" s="94"/>
      <c r="AP856" s="94"/>
      <c r="AQ856" s="94"/>
      <c r="AR856" s="94"/>
      <c r="AS856" s="94"/>
      <c r="AT856" s="94"/>
      <c r="AU856" s="94"/>
      <c r="AV856" s="94"/>
    </row>
    <row r="857" spans="1:48" ht="12" customHeight="1" x14ac:dyDescent="0.25">
      <c r="A857" s="94"/>
      <c r="B857" s="94"/>
      <c r="C857" s="94"/>
      <c r="D857" s="94"/>
      <c r="E857" s="94"/>
      <c r="F857" s="94"/>
      <c r="G857" s="94"/>
      <c r="H857" s="94"/>
      <c r="I857" s="94"/>
      <c r="J857" s="94"/>
      <c r="K857" s="94"/>
      <c r="L857" s="94"/>
      <c r="M857" s="94"/>
      <c r="N857" s="94"/>
      <c r="O857" s="94"/>
      <c r="P857" s="94"/>
      <c r="Q857" s="94"/>
      <c r="R857" s="94"/>
      <c r="S857" s="94"/>
      <c r="T857" s="94"/>
      <c r="U857" s="94"/>
      <c r="V857" s="94"/>
      <c r="W857" s="94"/>
      <c r="X857" s="94"/>
      <c r="Y857" s="94"/>
      <c r="Z857" s="94"/>
      <c r="AA857" s="94"/>
      <c r="AB857" s="94"/>
      <c r="AC857" s="94"/>
      <c r="AD857" s="94"/>
      <c r="AE857" s="94"/>
      <c r="AF857" s="94"/>
      <c r="AG857" s="94"/>
      <c r="AH857" s="94"/>
      <c r="AI857" s="94"/>
      <c r="AJ857" s="94"/>
      <c r="AK857" s="94"/>
      <c r="AL857" s="94"/>
      <c r="AM857" s="94"/>
      <c r="AN857" s="94"/>
      <c r="AO857" s="94"/>
      <c r="AP857" s="94"/>
      <c r="AQ857" s="94"/>
      <c r="AR857" s="94"/>
      <c r="AS857" s="94"/>
      <c r="AT857" s="94"/>
      <c r="AU857" s="94"/>
      <c r="AV857" s="94"/>
    </row>
    <row r="858" spans="1:48" ht="12" customHeight="1" x14ac:dyDescent="0.25">
      <c r="A858" s="94"/>
      <c r="B858" s="94"/>
      <c r="C858" s="94"/>
      <c r="D858" s="94"/>
      <c r="E858" s="94"/>
      <c r="F858" s="94"/>
      <c r="G858" s="94"/>
      <c r="H858" s="94"/>
      <c r="I858" s="94"/>
      <c r="J858" s="94"/>
      <c r="K858" s="94"/>
      <c r="L858" s="94"/>
      <c r="M858" s="94"/>
      <c r="N858" s="94"/>
      <c r="O858" s="94"/>
      <c r="P858" s="94"/>
      <c r="Q858" s="94"/>
      <c r="R858" s="94"/>
      <c r="S858" s="94"/>
      <c r="T858" s="94"/>
      <c r="U858" s="94"/>
      <c r="V858" s="94"/>
      <c r="W858" s="94"/>
      <c r="X858" s="94"/>
      <c r="Y858" s="94"/>
      <c r="Z858" s="94"/>
      <c r="AA858" s="94"/>
      <c r="AB858" s="94"/>
      <c r="AC858" s="94"/>
      <c r="AD858" s="94"/>
      <c r="AE858" s="94"/>
      <c r="AF858" s="94"/>
      <c r="AG858" s="94"/>
      <c r="AH858" s="94"/>
      <c r="AI858" s="94"/>
      <c r="AJ858" s="94"/>
      <c r="AK858" s="94"/>
      <c r="AL858" s="94"/>
      <c r="AM858" s="94"/>
      <c r="AN858" s="94"/>
      <c r="AO858" s="94"/>
      <c r="AP858" s="94"/>
      <c r="AQ858" s="94"/>
      <c r="AR858" s="94"/>
      <c r="AS858" s="94"/>
      <c r="AT858" s="94"/>
      <c r="AU858" s="94"/>
      <c r="AV858" s="94"/>
    </row>
    <row r="859" spans="1:48" ht="12" customHeight="1" x14ac:dyDescent="0.25">
      <c r="A859" s="94"/>
      <c r="B859" s="94"/>
      <c r="C859" s="94"/>
      <c r="D859" s="94"/>
      <c r="E859" s="94"/>
      <c r="F859" s="94"/>
      <c r="G859" s="94"/>
      <c r="H859" s="94"/>
      <c r="I859" s="94"/>
      <c r="J859" s="94"/>
      <c r="K859" s="94"/>
      <c r="L859" s="94"/>
      <c r="M859" s="94"/>
      <c r="N859" s="94"/>
      <c r="O859" s="94"/>
      <c r="P859" s="94"/>
      <c r="Q859" s="94"/>
      <c r="R859" s="94"/>
      <c r="S859" s="94"/>
      <c r="T859" s="94"/>
      <c r="U859" s="94"/>
      <c r="V859" s="94"/>
      <c r="W859" s="94"/>
      <c r="X859" s="94"/>
      <c r="Y859" s="94"/>
      <c r="Z859" s="94"/>
      <c r="AA859" s="94"/>
      <c r="AB859" s="94"/>
      <c r="AC859" s="94"/>
      <c r="AD859" s="94"/>
      <c r="AE859" s="94"/>
      <c r="AF859" s="94"/>
      <c r="AG859" s="94"/>
      <c r="AH859" s="94"/>
      <c r="AI859" s="94"/>
      <c r="AJ859" s="94"/>
      <c r="AK859" s="94"/>
      <c r="AL859" s="94"/>
      <c r="AM859" s="94"/>
      <c r="AN859" s="94"/>
      <c r="AO859" s="94"/>
      <c r="AP859" s="94"/>
      <c r="AQ859" s="94"/>
      <c r="AR859" s="94"/>
      <c r="AS859" s="94"/>
      <c r="AT859" s="94"/>
      <c r="AU859" s="94"/>
      <c r="AV859" s="94"/>
    </row>
    <row r="860" spans="1:48" ht="12" customHeight="1" x14ac:dyDescent="0.25">
      <c r="A860" s="94"/>
      <c r="B860" s="94"/>
      <c r="C860" s="94"/>
      <c r="D860" s="94"/>
      <c r="E860" s="94"/>
      <c r="F860" s="94"/>
      <c r="G860" s="94"/>
      <c r="H860" s="94"/>
      <c r="I860" s="94"/>
      <c r="J860" s="94"/>
      <c r="K860" s="94"/>
      <c r="L860" s="94"/>
      <c r="M860" s="94"/>
      <c r="N860" s="94"/>
      <c r="O860" s="94"/>
      <c r="P860" s="94"/>
      <c r="Q860" s="94"/>
      <c r="R860" s="94"/>
      <c r="S860" s="94"/>
      <c r="T860" s="94"/>
      <c r="U860" s="94"/>
      <c r="V860" s="94"/>
      <c r="W860" s="94"/>
      <c r="X860" s="94"/>
      <c r="Y860" s="94"/>
      <c r="Z860" s="94"/>
      <c r="AA860" s="94"/>
      <c r="AB860" s="94"/>
      <c r="AC860" s="94"/>
      <c r="AD860" s="94"/>
      <c r="AE860" s="94"/>
      <c r="AF860" s="94"/>
      <c r="AG860" s="94"/>
      <c r="AH860" s="94"/>
      <c r="AI860" s="94"/>
      <c r="AJ860" s="94"/>
      <c r="AK860" s="94"/>
      <c r="AL860" s="94"/>
      <c r="AM860" s="94"/>
      <c r="AN860" s="94"/>
      <c r="AO860" s="94"/>
      <c r="AP860" s="94"/>
      <c r="AQ860" s="94"/>
      <c r="AR860" s="94"/>
      <c r="AS860" s="94"/>
      <c r="AT860" s="94"/>
      <c r="AU860" s="94"/>
      <c r="AV860" s="94"/>
    </row>
    <row r="861" spans="1:48" ht="12" customHeight="1" x14ac:dyDescent="0.25">
      <c r="A861" s="94"/>
      <c r="B861" s="94"/>
      <c r="C861" s="94"/>
      <c r="D861" s="94"/>
      <c r="E861" s="94"/>
      <c r="F861" s="94"/>
      <c r="G861" s="94"/>
      <c r="H861" s="94"/>
      <c r="I861" s="94"/>
      <c r="J861" s="94"/>
      <c r="K861" s="94"/>
      <c r="L861" s="94"/>
      <c r="M861" s="94"/>
      <c r="N861" s="94"/>
      <c r="O861" s="94"/>
      <c r="P861" s="94"/>
      <c r="Q861" s="94"/>
      <c r="R861" s="94"/>
      <c r="S861" s="94"/>
      <c r="T861" s="94"/>
      <c r="U861" s="94"/>
      <c r="V861" s="94"/>
      <c r="W861" s="94"/>
      <c r="X861" s="94"/>
      <c r="Y861" s="94"/>
      <c r="Z861" s="94"/>
      <c r="AA861" s="94"/>
      <c r="AB861" s="94"/>
      <c r="AC861" s="94"/>
      <c r="AD861" s="94"/>
      <c r="AE861" s="94"/>
      <c r="AF861" s="94"/>
      <c r="AG861" s="94"/>
      <c r="AH861" s="94"/>
      <c r="AI861" s="94"/>
      <c r="AJ861" s="94"/>
      <c r="AK861" s="94"/>
      <c r="AL861" s="94"/>
      <c r="AM861" s="94"/>
      <c r="AN861" s="94"/>
      <c r="AO861" s="94"/>
      <c r="AP861" s="94"/>
      <c r="AQ861" s="94"/>
      <c r="AR861" s="94"/>
      <c r="AS861" s="94"/>
      <c r="AT861" s="94"/>
      <c r="AU861" s="94"/>
      <c r="AV861" s="94"/>
    </row>
    <row r="862" spans="1:48" ht="12" customHeight="1" x14ac:dyDescent="0.25">
      <c r="A862" s="94"/>
      <c r="B862" s="94"/>
      <c r="C862" s="94"/>
      <c r="D862" s="94"/>
      <c r="E862" s="94"/>
      <c r="F862" s="94"/>
      <c r="G862" s="94"/>
      <c r="H862" s="94"/>
      <c r="I862" s="94"/>
      <c r="J862" s="94"/>
      <c r="K862" s="94"/>
      <c r="L862" s="94"/>
      <c r="M862" s="94"/>
      <c r="N862" s="94"/>
      <c r="O862" s="94"/>
      <c r="P862" s="94"/>
      <c r="Q862" s="94"/>
      <c r="R862" s="94"/>
      <c r="S862" s="94"/>
      <c r="T862" s="94"/>
      <c r="U862" s="94"/>
      <c r="V862" s="94"/>
      <c r="W862" s="94"/>
      <c r="X862" s="94"/>
      <c r="Y862" s="94"/>
      <c r="Z862" s="94"/>
      <c r="AA862" s="94"/>
      <c r="AB862" s="94"/>
      <c r="AC862" s="94"/>
      <c r="AD862" s="94"/>
      <c r="AE862" s="94"/>
      <c r="AF862" s="94"/>
      <c r="AG862" s="94"/>
      <c r="AH862" s="94"/>
      <c r="AI862" s="94"/>
      <c r="AJ862" s="94"/>
      <c r="AK862" s="94"/>
      <c r="AL862" s="94"/>
      <c r="AM862" s="94"/>
      <c r="AN862" s="94"/>
      <c r="AO862" s="94"/>
      <c r="AP862" s="94"/>
      <c r="AQ862" s="94"/>
      <c r="AR862" s="94"/>
      <c r="AS862" s="94"/>
      <c r="AT862" s="94"/>
      <c r="AU862" s="94"/>
      <c r="AV862" s="94"/>
    </row>
    <row r="863" spans="1:48" ht="12" customHeight="1" x14ac:dyDescent="0.25">
      <c r="A863" s="94"/>
      <c r="B863" s="94"/>
      <c r="C863" s="94"/>
      <c r="D863" s="94"/>
      <c r="E863" s="94"/>
      <c r="F863" s="94"/>
      <c r="G863" s="94"/>
      <c r="H863" s="94"/>
      <c r="I863" s="94"/>
      <c r="J863" s="94"/>
      <c r="K863" s="94"/>
      <c r="L863" s="94"/>
      <c r="M863" s="94"/>
      <c r="N863" s="94"/>
      <c r="O863" s="94"/>
      <c r="P863" s="94"/>
      <c r="Q863" s="94"/>
      <c r="R863" s="94"/>
      <c r="S863" s="94"/>
      <c r="T863" s="94"/>
      <c r="U863" s="94"/>
      <c r="V863" s="94"/>
      <c r="W863" s="94"/>
      <c r="X863" s="94"/>
      <c r="Y863" s="94"/>
      <c r="Z863" s="94"/>
      <c r="AA863" s="94"/>
      <c r="AB863" s="94"/>
      <c r="AC863" s="94"/>
      <c r="AD863" s="94"/>
      <c r="AE863" s="94"/>
      <c r="AF863" s="94"/>
      <c r="AG863" s="94"/>
      <c r="AH863" s="94"/>
      <c r="AI863" s="94"/>
      <c r="AJ863" s="94"/>
      <c r="AK863" s="94"/>
      <c r="AL863" s="94"/>
      <c r="AM863" s="94"/>
      <c r="AN863" s="94"/>
      <c r="AO863" s="94"/>
      <c r="AP863" s="94"/>
      <c r="AQ863" s="94"/>
      <c r="AR863" s="94"/>
      <c r="AS863" s="94"/>
      <c r="AT863" s="94"/>
      <c r="AU863" s="94"/>
      <c r="AV863" s="94"/>
    </row>
    <row r="864" spans="1:48" ht="12" customHeight="1" x14ac:dyDescent="0.25">
      <c r="A864" s="94"/>
      <c r="B864" s="94"/>
      <c r="C864" s="94"/>
      <c r="D864" s="94"/>
      <c r="E864" s="94"/>
      <c r="F864" s="94"/>
      <c r="G864" s="94"/>
      <c r="H864" s="94"/>
      <c r="I864" s="94"/>
      <c r="J864" s="94"/>
      <c r="K864" s="94"/>
      <c r="L864" s="94"/>
      <c r="M864" s="94"/>
      <c r="N864" s="94"/>
      <c r="O864" s="94"/>
      <c r="P864" s="94"/>
      <c r="Q864" s="94"/>
      <c r="R864" s="94"/>
      <c r="S864" s="94"/>
      <c r="T864" s="94"/>
      <c r="U864" s="94"/>
      <c r="V864" s="94"/>
      <c r="W864" s="94"/>
      <c r="X864" s="94"/>
      <c r="Y864" s="94"/>
      <c r="Z864" s="94"/>
      <c r="AA864" s="94"/>
      <c r="AB864" s="94"/>
      <c r="AC864" s="94"/>
      <c r="AD864" s="94"/>
      <c r="AE864" s="94"/>
      <c r="AF864" s="94"/>
      <c r="AG864" s="94"/>
      <c r="AH864" s="94"/>
      <c r="AI864" s="94"/>
      <c r="AJ864" s="94"/>
      <c r="AK864" s="94"/>
      <c r="AL864" s="94"/>
      <c r="AM864" s="94"/>
      <c r="AN864" s="94"/>
      <c r="AO864" s="94"/>
      <c r="AP864" s="94"/>
      <c r="AQ864" s="94"/>
      <c r="AR864" s="94"/>
      <c r="AS864" s="94"/>
      <c r="AT864" s="94"/>
      <c r="AU864" s="94"/>
      <c r="AV864" s="94"/>
    </row>
    <row r="865" spans="1:48" ht="12" customHeight="1" x14ac:dyDescent="0.25">
      <c r="A865" s="94"/>
      <c r="B865" s="94"/>
      <c r="C865" s="94"/>
      <c r="D865" s="94"/>
      <c r="E865" s="94"/>
      <c r="F865" s="94"/>
      <c r="G865" s="94"/>
      <c r="H865" s="94"/>
      <c r="I865" s="94"/>
      <c r="J865" s="94"/>
      <c r="K865" s="94"/>
      <c r="L865" s="94"/>
      <c r="M865" s="94"/>
      <c r="N865" s="94"/>
      <c r="O865" s="94"/>
      <c r="P865" s="94"/>
      <c r="Q865" s="94"/>
      <c r="R865" s="94"/>
      <c r="S865" s="94"/>
      <c r="T865" s="94"/>
      <c r="U865" s="94"/>
      <c r="V865" s="94"/>
      <c r="W865" s="94"/>
      <c r="X865" s="94"/>
      <c r="Y865" s="94"/>
      <c r="Z865" s="94"/>
      <c r="AA865" s="94"/>
      <c r="AB865" s="94"/>
      <c r="AC865" s="94"/>
      <c r="AD865" s="94"/>
      <c r="AE865" s="94"/>
      <c r="AF865" s="94"/>
      <c r="AG865" s="94"/>
      <c r="AH865" s="94"/>
      <c r="AI865" s="94"/>
      <c r="AJ865" s="94"/>
      <c r="AK865" s="94"/>
      <c r="AL865" s="94"/>
      <c r="AM865" s="94"/>
      <c r="AN865" s="94"/>
      <c r="AO865" s="94"/>
      <c r="AP865" s="94"/>
      <c r="AQ865" s="94"/>
      <c r="AR865" s="94"/>
      <c r="AS865" s="94"/>
      <c r="AT865" s="94"/>
      <c r="AU865" s="94"/>
      <c r="AV865" s="94"/>
    </row>
    <row r="866" spans="1:48" ht="12" customHeight="1" x14ac:dyDescent="0.25">
      <c r="A866" s="94"/>
      <c r="B866" s="94"/>
      <c r="C866" s="94"/>
      <c r="D866" s="94"/>
      <c r="E866" s="94"/>
      <c r="F866" s="94"/>
      <c r="G866" s="94"/>
      <c r="H866" s="94"/>
      <c r="I866" s="94"/>
      <c r="J866" s="94"/>
      <c r="K866" s="94"/>
      <c r="L866" s="94"/>
      <c r="M866" s="94"/>
      <c r="N866" s="94"/>
      <c r="O866" s="94"/>
      <c r="P866" s="94"/>
      <c r="Q866" s="94"/>
      <c r="R866" s="94"/>
      <c r="S866" s="94"/>
      <c r="T866" s="94"/>
      <c r="U866" s="94"/>
      <c r="V866" s="94"/>
      <c r="W866" s="94"/>
      <c r="X866" s="94"/>
      <c r="Y866" s="94"/>
      <c r="Z866" s="94"/>
      <c r="AA866" s="94"/>
      <c r="AB866" s="94"/>
      <c r="AC866" s="94"/>
      <c r="AD866" s="94"/>
      <c r="AE866" s="94"/>
      <c r="AF866" s="94"/>
      <c r="AG866" s="94"/>
      <c r="AH866" s="94"/>
      <c r="AI866" s="94"/>
      <c r="AJ866" s="94"/>
      <c r="AK866" s="94"/>
      <c r="AL866" s="94"/>
      <c r="AM866" s="94"/>
      <c r="AN866" s="94"/>
      <c r="AO866" s="94"/>
      <c r="AP866" s="94"/>
      <c r="AQ866" s="94"/>
      <c r="AR866" s="94"/>
      <c r="AS866" s="94"/>
      <c r="AT866" s="94"/>
      <c r="AU866" s="94"/>
      <c r="AV866" s="94"/>
    </row>
    <row r="867" spans="1:48" ht="12" customHeight="1" x14ac:dyDescent="0.25">
      <c r="A867" s="94"/>
      <c r="B867" s="94"/>
      <c r="C867" s="94"/>
      <c r="D867" s="94"/>
      <c r="E867" s="94"/>
      <c r="F867" s="94"/>
      <c r="G867" s="94"/>
      <c r="H867" s="94"/>
      <c r="I867" s="94"/>
      <c r="J867" s="94"/>
      <c r="K867" s="94"/>
      <c r="L867" s="94"/>
      <c r="M867" s="94"/>
      <c r="N867" s="94"/>
      <c r="O867" s="94"/>
      <c r="P867" s="94"/>
      <c r="Q867" s="94"/>
      <c r="R867" s="94"/>
      <c r="S867" s="94"/>
      <c r="T867" s="94"/>
      <c r="U867" s="94"/>
      <c r="V867" s="94"/>
      <c r="W867" s="94"/>
      <c r="X867" s="94"/>
      <c r="Y867" s="94"/>
      <c r="Z867" s="94"/>
      <c r="AA867" s="94"/>
      <c r="AB867" s="94"/>
      <c r="AC867" s="94"/>
      <c r="AD867" s="94"/>
      <c r="AE867" s="94"/>
      <c r="AF867" s="94"/>
      <c r="AG867" s="94"/>
      <c r="AH867" s="94"/>
      <c r="AI867" s="94"/>
      <c r="AJ867" s="94"/>
      <c r="AK867" s="94"/>
      <c r="AL867" s="94"/>
      <c r="AM867" s="94"/>
      <c r="AN867" s="94"/>
      <c r="AO867" s="94"/>
      <c r="AP867" s="94"/>
      <c r="AQ867" s="94"/>
      <c r="AR867" s="94"/>
      <c r="AS867" s="94"/>
      <c r="AT867" s="94"/>
      <c r="AU867" s="94"/>
      <c r="AV867" s="94"/>
    </row>
    <row r="868" spans="1:48" ht="12" customHeight="1" x14ac:dyDescent="0.25">
      <c r="A868" s="94"/>
      <c r="B868" s="94"/>
      <c r="C868" s="94"/>
      <c r="D868" s="94"/>
      <c r="E868" s="94"/>
      <c r="F868" s="94"/>
      <c r="G868" s="94"/>
      <c r="H868" s="94"/>
      <c r="I868" s="94"/>
      <c r="J868" s="94"/>
      <c r="K868" s="94"/>
      <c r="L868" s="94"/>
      <c r="M868" s="94"/>
      <c r="N868" s="94"/>
      <c r="O868" s="94"/>
      <c r="P868" s="94"/>
      <c r="Q868" s="94"/>
      <c r="R868" s="94"/>
      <c r="S868" s="94"/>
      <c r="T868" s="94"/>
      <c r="U868" s="94"/>
      <c r="V868" s="94"/>
      <c r="W868" s="94"/>
      <c r="X868" s="94"/>
      <c r="Y868" s="94"/>
      <c r="Z868" s="94"/>
      <c r="AA868" s="94"/>
      <c r="AB868" s="94"/>
      <c r="AC868" s="94"/>
      <c r="AD868" s="94"/>
      <c r="AE868" s="94"/>
      <c r="AF868" s="94"/>
      <c r="AG868" s="94"/>
      <c r="AH868" s="94"/>
      <c r="AI868" s="94"/>
      <c r="AJ868" s="94"/>
      <c r="AK868" s="94"/>
      <c r="AL868" s="94"/>
      <c r="AM868" s="94"/>
      <c r="AN868" s="94"/>
      <c r="AO868" s="94"/>
      <c r="AP868" s="94"/>
      <c r="AQ868" s="94"/>
      <c r="AR868" s="94"/>
      <c r="AS868" s="94"/>
      <c r="AT868" s="94"/>
      <c r="AU868" s="94"/>
      <c r="AV868" s="94"/>
    </row>
    <row r="869" spans="1:48" ht="12" customHeight="1" x14ac:dyDescent="0.25">
      <c r="A869" s="94"/>
      <c r="B869" s="94"/>
      <c r="C869" s="94"/>
      <c r="D869" s="94"/>
      <c r="E869" s="94"/>
      <c r="F869" s="94"/>
      <c r="G869" s="94"/>
      <c r="H869" s="94"/>
      <c r="I869" s="94"/>
      <c r="J869" s="94"/>
      <c r="K869" s="94"/>
      <c r="L869" s="94"/>
      <c r="M869" s="94"/>
      <c r="N869" s="94"/>
      <c r="O869" s="94"/>
      <c r="P869" s="94"/>
      <c r="Q869" s="94"/>
      <c r="R869" s="94"/>
      <c r="S869" s="94"/>
      <c r="T869" s="94"/>
      <c r="U869" s="94"/>
      <c r="V869" s="94"/>
      <c r="W869" s="94"/>
      <c r="X869" s="94"/>
      <c r="Y869" s="94"/>
      <c r="Z869" s="94"/>
      <c r="AA869" s="94"/>
      <c r="AB869" s="94"/>
      <c r="AC869" s="94"/>
      <c r="AD869" s="94"/>
      <c r="AE869" s="94"/>
      <c r="AF869" s="94"/>
      <c r="AG869" s="94"/>
      <c r="AH869" s="94"/>
      <c r="AI869" s="94"/>
      <c r="AJ869" s="94"/>
      <c r="AK869" s="94"/>
      <c r="AL869" s="94"/>
      <c r="AM869" s="94"/>
      <c r="AN869" s="94"/>
      <c r="AO869" s="94"/>
      <c r="AP869" s="94"/>
      <c r="AQ869" s="94"/>
      <c r="AR869" s="94"/>
      <c r="AS869" s="94"/>
      <c r="AT869" s="94"/>
      <c r="AU869" s="94"/>
      <c r="AV869" s="94"/>
    </row>
    <row r="870" spans="1:48" ht="12" customHeight="1" x14ac:dyDescent="0.25">
      <c r="A870" s="94"/>
      <c r="B870" s="94"/>
      <c r="C870" s="94"/>
      <c r="D870" s="94"/>
      <c r="E870" s="94"/>
      <c r="F870" s="94"/>
      <c r="G870" s="94"/>
      <c r="H870" s="94"/>
      <c r="I870" s="94"/>
      <c r="J870" s="94"/>
      <c r="K870" s="94"/>
      <c r="L870" s="94"/>
      <c r="M870" s="94"/>
      <c r="N870" s="94"/>
      <c r="O870" s="94"/>
      <c r="P870" s="94"/>
      <c r="Q870" s="94"/>
      <c r="R870" s="94"/>
      <c r="S870" s="94"/>
      <c r="T870" s="94"/>
      <c r="U870" s="94"/>
      <c r="V870" s="94"/>
      <c r="W870" s="94"/>
      <c r="X870" s="94"/>
      <c r="Y870" s="94"/>
      <c r="Z870" s="94"/>
      <c r="AA870" s="94"/>
      <c r="AB870" s="94"/>
      <c r="AC870" s="94"/>
      <c r="AD870" s="94"/>
      <c r="AE870" s="94"/>
      <c r="AF870" s="94"/>
      <c r="AG870" s="94"/>
      <c r="AH870" s="94"/>
      <c r="AI870" s="94"/>
      <c r="AJ870" s="94"/>
      <c r="AK870" s="94"/>
      <c r="AL870" s="94"/>
      <c r="AM870" s="94"/>
      <c r="AN870" s="94"/>
      <c r="AO870" s="94"/>
      <c r="AP870" s="94"/>
      <c r="AQ870" s="94"/>
      <c r="AR870" s="94"/>
      <c r="AS870" s="94"/>
      <c r="AT870" s="94"/>
      <c r="AU870" s="94"/>
      <c r="AV870" s="94"/>
    </row>
    <row r="871" spans="1:48" ht="12" customHeight="1" x14ac:dyDescent="0.25">
      <c r="A871" s="94"/>
      <c r="B871" s="94"/>
      <c r="C871" s="94"/>
      <c r="D871" s="94"/>
      <c r="E871" s="94"/>
      <c r="F871" s="94"/>
      <c r="G871" s="94"/>
      <c r="H871" s="94"/>
      <c r="I871" s="94"/>
      <c r="J871" s="94"/>
      <c r="K871" s="94"/>
      <c r="L871" s="94"/>
      <c r="M871" s="94"/>
      <c r="N871" s="94"/>
      <c r="O871" s="94"/>
      <c r="P871" s="94"/>
      <c r="Q871" s="94"/>
      <c r="R871" s="94"/>
      <c r="S871" s="94"/>
      <c r="T871" s="94"/>
      <c r="U871" s="94"/>
      <c r="V871" s="94"/>
      <c r="W871" s="94"/>
      <c r="X871" s="94"/>
      <c r="Y871" s="94"/>
      <c r="Z871" s="94"/>
      <c r="AA871" s="94"/>
      <c r="AB871" s="94"/>
      <c r="AC871" s="94"/>
      <c r="AD871" s="94"/>
      <c r="AE871" s="94"/>
      <c r="AF871" s="94"/>
      <c r="AG871" s="94"/>
      <c r="AH871" s="94"/>
      <c r="AI871" s="94"/>
      <c r="AJ871" s="94"/>
      <c r="AK871" s="94"/>
      <c r="AL871" s="94"/>
      <c r="AM871" s="94"/>
      <c r="AN871" s="94"/>
      <c r="AO871" s="94"/>
      <c r="AP871" s="94"/>
      <c r="AQ871" s="94"/>
      <c r="AR871" s="94"/>
      <c r="AS871" s="94"/>
      <c r="AT871" s="94"/>
      <c r="AU871" s="94"/>
      <c r="AV871" s="94"/>
    </row>
    <row r="872" spans="1:48" ht="12" customHeight="1" x14ac:dyDescent="0.25">
      <c r="A872" s="94"/>
      <c r="B872" s="94"/>
      <c r="C872" s="94"/>
      <c r="D872" s="94"/>
      <c r="E872" s="94"/>
      <c r="F872" s="94"/>
      <c r="G872" s="94"/>
      <c r="H872" s="94"/>
      <c r="I872" s="94"/>
      <c r="J872" s="94"/>
      <c r="K872" s="94"/>
      <c r="L872" s="94"/>
      <c r="M872" s="94"/>
      <c r="N872" s="94"/>
      <c r="O872" s="94"/>
      <c r="P872" s="94"/>
      <c r="Q872" s="94"/>
      <c r="R872" s="94"/>
      <c r="S872" s="94"/>
      <c r="T872" s="94"/>
      <c r="U872" s="94"/>
      <c r="V872" s="94"/>
      <c r="W872" s="94"/>
      <c r="X872" s="94"/>
      <c r="Y872" s="94"/>
      <c r="Z872" s="94"/>
      <c r="AA872" s="94"/>
      <c r="AB872" s="94"/>
      <c r="AC872" s="94"/>
      <c r="AD872" s="94"/>
      <c r="AE872" s="94"/>
      <c r="AF872" s="94"/>
      <c r="AG872" s="94"/>
      <c r="AH872" s="94"/>
      <c r="AI872" s="94"/>
      <c r="AJ872" s="94"/>
      <c r="AK872" s="94"/>
      <c r="AL872" s="94"/>
      <c r="AM872" s="94"/>
      <c r="AN872" s="94"/>
      <c r="AO872" s="94"/>
      <c r="AP872" s="94"/>
      <c r="AQ872" s="94"/>
      <c r="AR872" s="94"/>
      <c r="AS872" s="94"/>
      <c r="AT872" s="94"/>
      <c r="AU872" s="94"/>
      <c r="AV872" s="94"/>
    </row>
    <row r="873" spans="1:48" ht="12" customHeight="1" x14ac:dyDescent="0.25">
      <c r="A873" s="94"/>
      <c r="B873" s="94"/>
      <c r="C873" s="94"/>
      <c r="D873" s="94"/>
      <c r="E873" s="94"/>
      <c r="F873" s="94"/>
      <c r="G873" s="94"/>
      <c r="H873" s="94"/>
      <c r="I873" s="94"/>
      <c r="J873" s="94"/>
      <c r="K873" s="94"/>
      <c r="L873" s="94"/>
      <c r="M873" s="94"/>
      <c r="N873" s="94"/>
      <c r="O873" s="94"/>
      <c r="P873" s="94"/>
      <c r="Q873" s="94"/>
      <c r="R873" s="94"/>
      <c r="S873" s="94"/>
      <c r="T873" s="94"/>
      <c r="U873" s="94"/>
      <c r="V873" s="94"/>
      <c r="W873" s="94"/>
      <c r="X873" s="94"/>
      <c r="Y873" s="94"/>
      <c r="Z873" s="94"/>
      <c r="AA873" s="94"/>
      <c r="AB873" s="94"/>
      <c r="AC873" s="94"/>
      <c r="AD873" s="94"/>
      <c r="AE873" s="94"/>
      <c r="AF873" s="94"/>
      <c r="AG873" s="94"/>
      <c r="AH873" s="94"/>
      <c r="AI873" s="94"/>
      <c r="AJ873" s="94"/>
      <c r="AK873" s="94"/>
      <c r="AL873" s="94"/>
      <c r="AM873" s="94"/>
      <c r="AN873" s="94"/>
      <c r="AO873" s="94"/>
      <c r="AP873" s="94"/>
      <c r="AQ873" s="94"/>
      <c r="AR873" s="94"/>
      <c r="AS873" s="94"/>
      <c r="AT873" s="94"/>
      <c r="AU873" s="94"/>
      <c r="AV873" s="94"/>
    </row>
    <row r="874" spans="1:48" ht="12" customHeight="1" x14ac:dyDescent="0.25">
      <c r="A874" s="94"/>
      <c r="B874" s="94"/>
      <c r="C874" s="94"/>
      <c r="D874" s="94"/>
      <c r="E874" s="94"/>
      <c r="F874" s="94"/>
      <c r="G874" s="94"/>
      <c r="H874" s="94"/>
      <c r="I874" s="94"/>
      <c r="J874" s="94"/>
      <c r="K874" s="94"/>
      <c r="L874" s="94"/>
      <c r="M874" s="94"/>
      <c r="N874" s="94"/>
      <c r="O874" s="94"/>
      <c r="P874" s="94"/>
      <c r="Q874" s="94"/>
      <c r="R874" s="94"/>
      <c r="S874" s="94"/>
      <c r="T874" s="94"/>
      <c r="U874" s="94"/>
      <c r="V874" s="94"/>
      <c r="W874" s="94"/>
      <c r="X874" s="94"/>
      <c r="Y874" s="94"/>
      <c r="Z874" s="94"/>
      <c r="AA874" s="94"/>
      <c r="AB874" s="94"/>
      <c r="AC874" s="94"/>
      <c r="AD874" s="94"/>
      <c r="AE874" s="94"/>
      <c r="AF874" s="94"/>
      <c r="AG874" s="94"/>
      <c r="AH874" s="94"/>
      <c r="AI874" s="94"/>
      <c r="AJ874" s="94"/>
      <c r="AK874" s="94"/>
      <c r="AL874" s="94"/>
      <c r="AM874" s="94"/>
      <c r="AN874" s="94"/>
      <c r="AO874" s="94"/>
      <c r="AP874" s="94"/>
      <c r="AQ874" s="94"/>
      <c r="AR874" s="94"/>
      <c r="AS874" s="94"/>
      <c r="AT874" s="94"/>
      <c r="AU874" s="94"/>
      <c r="AV874" s="94"/>
    </row>
    <row r="875" spans="1:48" ht="12" customHeight="1" x14ac:dyDescent="0.25">
      <c r="A875" s="94"/>
      <c r="B875" s="94"/>
      <c r="C875" s="94"/>
      <c r="D875" s="94"/>
      <c r="E875" s="94"/>
      <c r="F875" s="94"/>
      <c r="G875" s="94"/>
      <c r="H875" s="94"/>
      <c r="I875" s="94"/>
      <c r="J875" s="94"/>
      <c r="K875" s="94"/>
      <c r="L875" s="94"/>
      <c r="M875" s="94"/>
      <c r="N875" s="94"/>
      <c r="O875" s="94"/>
      <c r="P875" s="94"/>
      <c r="Q875" s="94"/>
      <c r="R875" s="94"/>
      <c r="S875" s="94"/>
      <c r="T875" s="94"/>
      <c r="U875" s="94"/>
      <c r="V875" s="94"/>
      <c r="W875" s="94"/>
      <c r="X875" s="94"/>
      <c r="Y875" s="94"/>
      <c r="Z875" s="94"/>
      <c r="AA875" s="94"/>
      <c r="AB875" s="94"/>
      <c r="AC875" s="94"/>
      <c r="AD875" s="94"/>
      <c r="AE875" s="94"/>
      <c r="AF875" s="94"/>
      <c r="AG875" s="94"/>
      <c r="AH875" s="94"/>
      <c r="AI875" s="94"/>
      <c r="AJ875" s="94"/>
      <c r="AK875" s="94"/>
      <c r="AL875" s="94"/>
      <c r="AM875" s="94"/>
      <c r="AN875" s="94"/>
      <c r="AO875" s="94"/>
      <c r="AP875" s="94"/>
      <c r="AQ875" s="94"/>
      <c r="AR875" s="94"/>
      <c r="AS875" s="94"/>
      <c r="AT875" s="94"/>
      <c r="AU875" s="94"/>
      <c r="AV875" s="94"/>
    </row>
    <row r="876" spans="1:48" ht="12" customHeight="1" x14ac:dyDescent="0.25">
      <c r="A876" s="94"/>
      <c r="B876" s="94"/>
      <c r="C876" s="94"/>
      <c r="D876" s="94"/>
      <c r="E876" s="94"/>
      <c r="F876" s="94"/>
      <c r="G876" s="94"/>
      <c r="H876" s="94"/>
      <c r="I876" s="94"/>
      <c r="J876" s="94"/>
      <c r="K876" s="94"/>
      <c r="L876" s="94"/>
      <c r="M876" s="94"/>
      <c r="N876" s="94"/>
      <c r="O876" s="94"/>
      <c r="P876" s="94"/>
      <c r="Q876" s="94"/>
      <c r="R876" s="94"/>
      <c r="S876" s="94"/>
      <c r="T876" s="94"/>
      <c r="U876" s="94"/>
      <c r="V876" s="94"/>
      <c r="W876" s="94"/>
      <c r="X876" s="94"/>
      <c r="Y876" s="94"/>
      <c r="Z876" s="94"/>
      <c r="AA876" s="94"/>
      <c r="AB876" s="94"/>
      <c r="AC876" s="94"/>
      <c r="AD876" s="94"/>
      <c r="AE876" s="94"/>
      <c r="AF876" s="94"/>
      <c r="AG876" s="94"/>
      <c r="AH876" s="94"/>
      <c r="AI876" s="94"/>
      <c r="AJ876" s="94"/>
      <c r="AK876" s="94"/>
      <c r="AL876" s="94"/>
      <c r="AM876" s="94"/>
      <c r="AN876" s="94"/>
      <c r="AO876" s="94"/>
      <c r="AP876" s="94"/>
      <c r="AQ876" s="94"/>
      <c r="AR876" s="94"/>
      <c r="AS876" s="94"/>
      <c r="AT876" s="94"/>
      <c r="AU876" s="94"/>
      <c r="AV876" s="94"/>
    </row>
    <row r="877" spans="1:48" ht="12" customHeight="1" x14ac:dyDescent="0.25">
      <c r="A877" s="94"/>
      <c r="B877" s="94"/>
      <c r="C877" s="94"/>
      <c r="D877" s="94"/>
      <c r="E877" s="94"/>
      <c r="F877" s="94"/>
      <c r="G877" s="94"/>
      <c r="H877" s="94"/>
      <c r="I877" s="94"/>
      <c r="J877" s="94"/>
      <c r="K877" s="94"/>
      <c r="L877" s="94"/>
      <c r="M877" s="94"/>
      <c r="N877" s="94"/>
      <c r="O877" s="94"/>
      <c r="P877" s="94"/>
      <c r="Q877" s="94"/>
      <c r="R877" s="94"/>
      <c r="S877" s="94"/>
      <c r="T877" s="94"/>
      <c r="U877" s="94"/>
      <c r="V877" s="94"/>
      <c r="W877" s="94"/>
      <c r="X877" s="94"/>
      <c r="Y877" s="94"/>
      <c r="Z877" s="94"/>
      <c r="AA877" s="94"/>
      <c r="AB877" s="94"/>
      <c r="AC877" s="94"/>
      <c r="AD877" s="94"/>
      <c r="AE877" s="94"/>
      <c r="AF877" s="94"/>
      <c r="AG877" s="94"/>
      <c r="AH877" s="94"/>
      <c r="AI877" s="94"/>
      <c r="AJ877" s="94"/>
      <c r="AK877" s="94"/>
      <c r="AL877" s="94"/>
      <c r="AM877" s="94"/>
      <c r="AN877" s="94"/>
      <c r="AO877" s="94"/>
      <c r="AP877" s="94"/>
      <c r="AQ877" s="94"/>
      <c r="AR877" s="94"/>
      <c r="AS877" s="94"/>
      <c r="AT877" s="94"/>
      <c r="AU877" s="94"/>
      <c r="AV877" s="94"/>
    </row>
    <row r="878" spans="1:48" ht="12" customHeight="1" x14ac:dyDescent="0.25">
      <c r="A878" s="94"/>
      <c r="B878" s="94"/>
      <c r="C878" s="94"/>
      <c r="D878" s="94"/>
      <c r="E878" s="94"/>
      <c r="F878" s="94"/>
      <c r="G878" s="94"/>
      <c r="H878" s="94"/>
      <c r="I878" s="94"/>
      <c r="J878" s="94"/>
      <c r="K878" s="94"/>
      <c r="L878" s="94"/>
      <c r="M878" s="94"/>
      <c r="N878" s="94"/>
      <c r="O878" s="94"/>
      <c r="P878" s="94"/>
      <c r="Q878" s="94"/>
      <c r="R878" s="94"/>
      <c r="S878" s="94"/>
      <c r="T878" s="94"/>
      <c r="U878" s="94"/>
      <c r="V878" s="94"/>
      <c r="W878" s="94"/>
      <c r="X878" s="94"/>
      <c r="Y878" s="94"/>
      <c r="Z878" s="94"/>
      <c r="AA878" s="94"/>
      <c r="AB878" s="94"/>
      <c r="AC878" s="94"/>
      <c r="AD878" s="94"/>
      <c r="AE878" s="94"/>
      <c r="AF878" s="94"/>
      <c r="AG878" s="94"/>
      <c r="AH878" s="94"/>
      <c r="AI878" s="94"/>
      <c r="AJ878" s="94"/>
      <c r="AK878" s="94"/>
      <c r="AL878" s="94"/>
      <c r="AM878" s="94"/>
      <c r="AN878" s="94"/>
      <c r="AO878" s="94"/>
      <c r="AP878" s="94"/>
      <c r="AQ878" s="94"/>
      <c r="AR878" s="94"/>
      <c r="AS878" s="94"/>
      <c r="AT878" s="94"/>
      <c r="AU878" s="94"/>
      <c r="AV878" s="94"/>
    </row>
    <row r="879" spans="1:48" ht="12" customHeight="1" x14ac:dyDescent="0.25">
      <c r="A879" s="94"/>
      <c r="B879" s="94"/>
      <c r="C879" s="94"/>
      <c r="D879" s="94"/>
      <c r="E879" s="94"/>
      <c r="F879" s="94"/>
      <c r="G879" s="94"/>
      <c r="H879" s="94"/>
      <c r="I879" s="94"/>
      <c r="J879" s="94"/>
      <c r="K879" s="94"/>
      <c r="L879" s="94"/>
      <c r="M879" s="94"/>
      <c r="N879" s="94"/>
      <c r="O879" s="94"/>
      <c r="P879" s="94"/>
      <c r="Q879" s="94"/>
      <c r="R879" s="94"/>
      <c r="S879" s="94"/>
      <c r="T879" s="94"/>
      <c r="U879" s="94"/>
      <c r="V879" s="94"/>
      <c r="W879" s="94"/>
      <c r="X879" s="94"/>
      <c r="Y879" s="94"/>
      <c r="Z879" s="94"/>
      <c r="AA879" s="94"/>
      <c r="AB879" s="94"/>
      <c r="AC879" s="94"/>
      <c r="AD879" s="94"/>
      <c r="AE879" s="94"/>
      <c r="AF879" s="94"/>
      <c r="AG879" s="94"/>
      <c r="AH879" s="94"/>
      <c r="AI879" s="94"/>
      <c r="AJ879" s="94"/>
      <c r="AK879" s="94"/>
      <c r="AL879" s="94"/>
      <c r="AM879" s="94"/>
      <c r="AN879" s="94"/>
      <c r="AO879" s="94"/>
      <c r="AP879" s="94"/>
      <c r="AQ879" s="94"/>
      <c r="AR879" s="94"/>
      <c r="AS879" s="94"/>
      <c r="AT879" s="94"/>
      <c r="AU879" s="94"/>
      <c r="AV879" s="94"/>
    </row>
    <row r="880" spans="1:48" ht="12" customHeight="1" x14ac:dyDescent="0.25">
      <c r="A880" s="94"/>
      <c r="B880" s="94"/>
      <c r="C880" s="94"/>
      <c r="D880" s="94"/>
      <c r="E880" s="94"/>
      <c r="F880" s="94"/>
      <c r="G880" s="94"/>
      <c r="H880" s="94"/>
      <c r="I880" s="94"/>
      <c r="J880" s="94"/>
      <c r="K880" s="94"/>
      <c r="L880" s="94"/>
      <c r="M880" s="94"/>
      <c r="N880" s="94"/>
      <c r="O880" s="94"/>
      <c r="P880" s="94"/>
      <c r="Q880" s="94"/>
      <c r="R880" s="94"/>
      <c r="S880" s="94"/>
      <c r="T880" s="94"/>
      <c r="U880" s="94"/>
      <c r="V880" s="94"/>
      <c r="W880" s="94"/>
      <c r="X880" s="94"/>
      <c r="Y880" s="94"/>
      <c r="Z880" s="94"/>
      <c r="AA880" s="94"/>
      <c r="AB880" s="94"/>
      <c r="AC880" s="94"/>
      <c r="AD880" s="94"/>
      <c r="AE880" s="94"/>
      <c r="AF880" s="94"/>
      <c r="AG880" s="94"/>
      <c r="AH880" s="94"/>
      <c r="AI880" s="94"/>
      <c r="AJ880" s="94"/>
      <c r="AK880" s="94"/>
      <c r="AL880" s="94"/>
      <c r="AM880" s="94"/>
      <c r="AN880" s="94"/>
      <c r="AO880" s="94"/>
      <c r="AP880" s="94"/>
      <c r="AQ880" s="94"/>
      <c r="AR880" s="94"/>
      <c r="AS880" s="94"/>
      <c r="AT880" s="94"/>
      <c r="AU880" s="94"/>
      <c r="AV880" s="94"/>
    </row>
    <row r="881" spans="1:48" ht="12" customHeight="1" x14ac:dyDescent="0.25">
      <c r="A881" s="94"/>
      <c r="B881" s="94"/>
      <c r="C881" s="94"/>
      <c r="D881" s="94"/>
      <c r="E881" s="94"/>
      <c r="F881" s="94"/>
      <c r="G881" s="94"/>
      <c r="H881" s="94"/>
      <c r="I881" s="94"/>
      <c r="J881" s="94"/>
      <c r="K881" s="94"/>
      <c r="L881" s="94"/>
      <c r="M881" s="94"/>
      <c r="N881" s="94"/>
      <c r="O881" s="94"/>
      <c r="P881" s="94"/>
      <c r="Q881" s="94"/>
      <c r="R881" s="94"/>
      <c r="S881" s="94"/>
      <c r="T881" s="94"/>
      <c r="U881" s="94"/>
      <c r="V881" s="94"/>
      <c r="W881" s="94"/>
      <c r="X881" s="94"/>
      <c r="Y881" s="94"/>
      <c r="Z881" s="94"/>
      <c r="AA881" s="94"/>
      <c r="AB881" s="94"/>
      <c r="AC881" s="94"/>
      <c r="AD881" s="94"/>
      <c r="AE881" s="94"/>
      <c r="AF881" s="94"/>
      <c r="AG881" s="94"/>
      <c r="AH881" s="94"/>
      <c r="AI881" s="94"/>
      <c r="AJ881" s="94"/>
      <c r="AK881" s="94"/>
      <c r="AL881" s="94"/>
      <c r="AM881" s="94"/>
      <c r="AN881" s="94"/>
      <c r="AO881" s="94"/>
      <c r="AP881" s="94"/>
      <c r="AQ881" s="94"/>
      <c r="AR881" s="94"/>
      <c r="AS881" s="94"/>
      <c r="AT881" s="94"/>
      <c r="AU881" s="94"/>
      <c r="AV881" s="94"/>
    </row>
    <row r="882" spans="1:48" ht="12" customHeight="1" x14ac:dyDescent="0.25">
      <c r="A882" s="94"/>
      <c r="B882" s="94"/>
      <c r="C882" s="94"/>
      <c r="D882" s="94"/>
      <c r="E882" s="94"/>
      <c r="F882" s="94"/>
      <c r="G882" s="94"/>
      <c r="H882" s="94"/>
      <c r="I882" s="94"/>
      <c r="J882" s="94"/>
      <c r="K882" s="94"/>
      <c r="L882" s="94"/>
      <c r="M882" s="94"/>
      <c r="N882" s="94"/>
      <c r="O882" s="94"/>
      <c r="P882" s="94"/>
      <c r="Q882" s="94"/>
      <c r="R882" s="94"/>
      <c r="S882" s="94"/>
      <c r="T882" s="94"/>
      <c r="U882" s="94"/>
      <c r="V882" s="94"/>
      <c r="W882" s="94"/>
      <c r="X882" s="94"/>
      <c r="Y882" s="94"/>
      <c r="Z882" s="94"/>
      <c r="AA882" s="94"/>
      <c r="AB882" s="94"/>
      <c r="AC882" s="94"/>
      <c r="AD882" s="94"/>
      <c r="AE882" s="94"/>
      <c r="AF882" s="94"/>
      <c r="AG882" s="94"/>
      <c r="AH882" s="94"/>
      <c r="AI882" s="94"/>
      <c r="AJ882" s="94"/>
      <c r="AK882" s="94"/>
      <c r="AL882" s="94"/>
      <c r="AM882" s="94"/>
      <c r="AN882" s="94"/>
      <c r="AO882" s="94"/>
      <c r="AP882" s="94"/>
      <c r="AQ882" s="94"/>
      <c r="AR882" s="94"/>
      <c r="AS882" s="94"/>
      <c r="AT882" s="94"/>
      <c r="AU882" s="94"/>
      <c r="AV882" s="94"/>
    </row>
    <row r="883" spans="1:48" ht="12" customHeight="1" x14ac:dyDescent="0.25">
      <c r="A883" s="94"/>
      <c r="B883" s="94"/>
      <c r="C883" s="94"/>
      <c r="D883" s="94"/>
      <c r="E883" s="94"/>
      <c r="F883" s="94"/>
      <c r="G883" s="94"/>
      <c r="H883" s="94"/>
      <c r="I883" s="94"/>
      <c r="J883" s="94"/>
      <c r="K883" s="94"/>
      <c r="L883" s="94"/>
      <c r="M883" s="94"/>
      <c r="N883" s="94"/>
      <c r="O883" s="94"/>
      <c r="P883" s="94"/>
      <c r="Q883" s="94"/>
      <c r="R883" s="94"/>
      <c r="S883" s="94"/>
      <c r="T883" s="94"/>
      <c r="U883" s="94"/>
      <c r="V883" s="94"/>
      <c r="W883" s="94"/>
      <c r="X883" s="94"/>
      <c r="Y883" s="94"/>
      <c r="Z883" s="94"/>
      <c r="AA883" s="94"/>
      <c r="AB883" s="94"/>
      <c r="AC883" s="94"/>
      <c r="AD883" s="94"/>
      <c r="AE883" s="94"/>
      <c r="AF883" s="94"/>
      <c r="AG883" s="94"/>
      <c r="AH883" s="94"/>
      <c r="AI883" s="94"/>
      <c r="AJ883" s="94"/>
      <c r="AK883" s="94"/>
      <c r="AL883" s="94"/>
      <c r="AM883" s="94"/>
      <c r="AN883" s="94"/>
      <c r="AO883" s="94"/>
      <c r="AP883" s="94"/>
      <c r="AQ883" s="94"/>
      <c r="AR883" s="94"/>
      <c r="AS883" s="94"/>
      <c r="AT883" s="94"/>
      <c r="AU883" s="94"/>
      <c r="AV883" s="94"/>
    </row>
    <row r="884" spans="1:48" ht="12" customHeight="1" x14ac:dyDescent="0.25">
      <c r="A884" s="94"/>
      <c r="B884" s="94"/>
      <c r="C884" s="94"/>
      <c r="D884" s="94"/>
      <c r="E884" s="94"/>
      <c r="F884" s="94"/>
      <c r="G884" s="94"/>
      <c r="H884" s="94"/>
      <c r="I884" s="94"/>
      <c r="J884" s="94"/>
      <c r="K884" s="94"/>
      <c r="L884" s="94"/>
      <c r="M884" s="94"/>
      <c r="N884" s="94"/>
      <c r="O884" s="94"/>
      <c r="P884" s="94"/>
      <c r="Q884" s="94"/>
      <c r="R884" s="94"/>
      <c r="S884" s="94"/>
      <c r="T884" s="94"/>
      <c r="U884" s="94"/>
      <c r="V884" s="94"/>
      <c r="W884" s="94"/>
      <c r="X884" s="94"/>
      <c r="Y884" s="94"/>
      <c r="Z884" s="94"/>
      <c r="AA884" s="94"/>
      <c r="AB884" s="94"/>
      <c r="AC884" s="94"/>
      <c r="AD884" s="94"/>
      <c r="AE884" s="94"/>
      <c r="AF884" s="94"/>
      <c r="AG884" s="94"/>
      <c r="AH884" s="94"/>
      <c r="AI884" s="94"/>
      <c r="AJ884" s="94"/>
      <c r="AK884" s="94"/>
      <c r="AL884" s="94"/>
      <c r="AM884" s="94"/>
      <c r="AN884" s="94"/>
      <c r="AO884" s="94"/>
      <c r="AP884" s="94"/>
      <c r="AQ884" s="94"/>
      <c r="AR884" s="94"/>
      <c r="AS884" s="94"/>
      <c r="AT884" s="94"/>
      <c r="AU884" s="94"/>
      <c r="AV884" s="94"/>
    </row>
    <row r="885" spans="1:48" ht="12" customHeight="1" x14ac:dyDescent="0.25">
      <c r="A885" s="94"/>
      <c r="B885" s="94"/>
      <c r="C885" s="94"/>
      <c r="D885" s="94"/>
      <c r="E885" s="94"/>
      <c r="F885" s="94"/>
      <c r="G885" s="94"/>
      <c r="H885" s="94"/>
      <c r="I885" s="94"/>
      <c r="J885" s="94"/>
      <c r="K885" s="94"/>
      <c r="L885" s="94"/>
      <c r="M885" s="94"/>
      <c r="N885" s="94"/>
      <c r="O885" s="94"/>
      <c r="P885" s="94"/>
      <c r="Q885" s="94"/>
      <c r="R885" s="94"/>
      <c r="S885" s="94"/>
      <c r="T885" s="94"/>
      <c r="U885" s="94"/>
      <c r="V885" s="94"/>
      <c r="W885" s="94"/>
      <c r="X885" s="94"/>
      <c r="Y885" s="94"/>
      <c r="Z885" s="94"/>
      <c r="AA885" s="94"/>
      <c r="AB885" s="94"/>
      <c r="AC885" s="94"/>
      <c r="AD885" s="94"/>
      <c r="AE885" s="94"/>
      <c r="AF885" s="94"/>
      <c r="AG885" s="94"/>
      <c r="AH885" s="94"/>
      <c r="AI885" s="94"/>
      <c r="AJ885" s="94"/>
      <c r="AK885" s="94"/>
      <c r="AL885" s="94"/>
      <c r="AM885" s="94"/>
      <c r="AN885" s="94"/>
      <c r="AO885" s="94"/>
      <c r="AP885" s="94"/>
      <c r="AQ885" s="94"/>
      <c r="AR885" s="94"/>
      <c r="AS885" s="94"/>
      <c r="AT885" s="94"/>
      <c r="AU885" s="94"/>
      <c r="AV885" s="94"/>
    </row>
    <row r="886" spans="1:48" ht="12" customHeight="1" x14ac:dyDescent="0.25">
      <c r="A886" s="94"/>
      <c r="B886" s="94"/>
      <c r="C886" s="94"/>
      <c r="D886" s="94"/>
      <c r="E886" s="94"/>
      <c r="F886" s="94"/>
      <c r="G886" s="94"/>
      <c r="H886" s="94"/>
      <c r="I886" s="94"/>
      <c r="J886" s="94"/>
      <c r="K886" s="94"/>
      <c r="L886" s="94"/>
      <c r="M886" s="94"/>
      <c r="N886" s="94"/>
      <c r="O886" s="94"/>
      <c r="P886" s="94"/>
      <c r="Q886" s="94"/>
      <c r="R886" s="94"/>
      <c r="S886" s="94"/>
      <c r="T886" s="94"/>
      <c r="U886" s="94"/>
      <c r="V886" s="94"/>
      <c r="W886" s="94"/>
      <c r="X886" s="94"/>
      <c r="Y886" s="94"/>
      <c r="Z886" s="94"/>
      <c r="AA886" s="94"/>
      <c r="AB886" s="94"/>
      <c r="AC886" s="94"/>
      <c r="AD886" s="94"/>
      <c r="AE886" s="94"/>
      <c r="AF886" s="94"/>
      <c r="AG886" s="94"/>
      <c r="AH886" s="94"/>
      <c r="AI886" s="94"/>
      <c r="AJ886" s="94"/>
      <c r="AK886" s="94"/>
      <c r="AL886" s="94"/>
      <c r="AM886" s="94"/>
      <c r="AN886" s="94"/>
      <c r="AO886" s="94"/>
      <c r="AP886" s="94"/>
      <c r="AQ886" s="94"/>
      <c r="AR886" s="94"/>
      <c r="AS886" s="94"/>
      <c r="AT886" s="94"/>
      <c r="AU886" s="94"/>
      <c r="AV886" s="94"/>
    </row>
    <row r="887" spans="1:48" ht="12" customHeight="1" x14ac:dyDescent="0.25">
      <c r="A887" s="94"/>
      <c r="B887" s="94"/>
      <c r="C887" s="94"/>
      <c r="D887" s="94"/>
      <c r="E887" s="94"/>
      <c r="F887" s="94"/>
      <c r="G887" s="94"/>
      <c r="H887" s="94"/>
      <c r="I887" s="94"/>
      <c r="J887" s="94"/>
      <c r="K887" s="94"/>
      <c r="L887" s="94"/>
      <c r="M887" s="94"/>
      <c r="N887" s="94"/>
      <c r="O887" s="94"/>
      <c r="P887" s="94"/>
      <c r="Q887" s="94"/>
      <c r="R887" s="94"/>
      <c r="S887" s="94"/>
      <c r="T887" s="94"/>
      <c r="U887" s="94"/>
      <c r="V887" s="94"/>
      <c r="W887" s="94"/>
      <c r="X887" s="94"/>
      <c r="Y887" s="94"/>
      <c r="Z887" s="94"/>
      <c r="AA887" s="94"/>
      <c r="AB887" s="94"/>
      <c r="AC887" s="94"/>
      <c r="AD887" s="94"/>
      <c r="AE887" s="94"/>
      <c r="AF887" s="94"/>
      <c r="AG887" s="94"/>
      <c r="AH887" s="94"/>
      <c r="AI887" s="94"/>
      <c r="AJ887" s="94"/>
      <c r="AK887" s="94"/>
      <c r="AL887" s="94"/>
      <c r="AM887" s="94"/>
      <c r="AN887" s="94"/>
      <c r="AO887" s="94"/>
      <c r="AP887" s="94"/>
      <c r="AQ887" s="94"/>
      <c r="AR887" s="94"/>
      <c r="AS887" s="94"/>
      <c r="AT887" s="94"/>
      <c r="AU887" s="94"/>
      <c r="AV887" s="94"/>
    </row>
    <row r="888" spans="1:48" ht="12" customHeight="1" x14ac:dyDescent="0.25">
      <c r="A888" s="94"/>
      <c r="B888" s="94"/>
      <c r="C888" s="94"/>
      <c r="D888" s="94"/>
      <c r="E888" s="94"/>
      <c r="F888" s="94"/>
      <c r="G888" s="94"/>
      <c r="H888" s="94"/>
      <c r="I888" s="94"/>
      <c r="J888" s="94"/>
      <c r="K888" s="94"/>
      <c r="L888" s="94"/>
      <c r="M888" s="94"/>
      <c r="N888" s="94"/>
      <c r="O888" s="94"/>
      <c r="P888" s="94"/>
      <c r="Q888" s="94"/>
      <c r="R888" s="94"/>
      <c r="S888" s="94"/>
      <c r="T888" s="94"/>
      <c r="U888" s="94"/>
      <c r="V888" s="94"/>
      <c r="W888" s="94"/>
      <c r="X888" s="94"/>
      <c r="Y888" s="94"/>
      <c r="Z888" s="94"/>
      <c r="AA888" s="94"/>
      <c r="AB888" s="94"/>
      <c r="AC888" s="94"/>
      <c r="AD888" s="94"/>
      <c r="AE888" s="94"/>
      <c r="AF888" s="94"/>
      <c r="AG888" s="94"/>
      <c r="AH888" s="94"/>
      <c r="AI888" s="94"/>
      <c r="AJ888" s="94"/>
      <c r="AK888" s="94"/>
      <c r="AL888" s="94"/>
      <c r="AM888" s="94"/>
      <c r="AN888" s="94"/>
      <c r="AO888" s="94"/>
      <c r="AP888" s="94"/>
      <c r="AQ888" s="94"/>
      <c r="AR888" s="94"/>
      <c r="AS888" s="94"/>
      <c r="AT888" s="94"/>
      <c r="AU888" s="94"/>
      <c r="AV888" s="94"/>
    </row>
    <row r="889" spans="1:48" ht="12" customHeight="1" x14ac:dyDescent="0.25">
      <c r="A889" s="94"/>
      <c r="B889" s="94"/>
      <c r="C889" s="94"/>
      <c r="D889" s="94"/>
      <c r="E889" s="94"/>
      <c r="F889" s="94"/>
      <c r="G889" s="94"/>
      <c r="H889" s="94"/>
      <c r="I889" s="94"/>
      <c r="J889" s="94"/>
      <c r="K889" s="94"/>
      <c r="L889" s="94"/>
      <c r="M889" s="94"/>
      <c r="N889" s="94"/>
      <c r="O889" s="94"/>
      <c r="P889" s="94"/>
      <c r="Q889" s="94"/>
      <c r="R889" s="94"/>
      <c r="S889" s="94"/>
      <c r="T889" s="94"/>
      <c r="U889" s="94"/>
      <c r="V889" s="94"/>
      <c r="W889" s="94"/>
      <c r="X889" s="94"/>
      <c r="Y889" s="94"/>
      <c r="Z889" s="94"/>
      <c r="AA889" s="94"/>
      <c r="AB889" s="94"/>
      <c r="AC889" s="94"/>
      <c r="AD889" s="94"/>
      <c r="AE889" s="94"/>
      <c r="AF889" s="94"/>
      <c r="AG889" s="94"/>
      <c r="AH889" s="94"/>
      <c r="AI889" s="94"/>
      <c r="AJ889" s="94"/>
      <c r="AK889" s="94"/>
      <c r="AL889" s="94"/>
      <c r="AM889" s="94"/>
      <c r="AN889" s="94"/>
      <c r="AO889" s="94"/>
      <c r="AP889" s="94"/>
      <c r="AQ889" s="94"/>
      <c r="AR889" s="94"/>
      <c r="AS889" s="94"/>
      <c r="AT889" s="94"/>
      <c r="AU889" s="94"/>
      <c r="AV889" s="94"/>
    </row>
    <row r="890" spans="1:48" ht="12" customHeight="1" x14ac:dyDescent="0.25">
      <c r="A890" s="94"/>
      <c r="B890" s="94"/>
      <c r="C890" s="94"/>
      <c r="D890" s="94"/>
      <c r="E890" s="94"/>
      <c r="F890" s="94"/>
      <c r="G890" s="94"/>
      <c r="H890" s="94"/>
      <c r="I890" s="94"/>
      <c r="J890" s="94"/>
      <c r="K890" s="94"/>
      <c r="L890" s="94"/>
      <c r="M890" s="94"/>
      <c r="N890" s="94"/>
      <c r="O890" s="94"/>
      <c r="P890" s="94"/>
      <c r="Q890" s="94"/>
      <c r="R890" s="94"/>
      <c r="S890" s="94"/>
      <c r="T890" s="94"/>
      <c r="U890" s="94"/>
      <c r="V890" s="94"/>
      <c r="W890" s="94"/>
      <c r="X890" s="94"/>
      <c r="Y890" s="94"/>
      <c r="Z890" s="94"/>
      <c r="AA890" s="94"/>
      <c r="AB890" s="94"/>
      <c r="AC890" s="94"/>
      <c r="AD890" s="94"/>
      <c r="AE890" s="94"/>
      <c r="AF890" s="94"/>
      <c r="AG890" s="94"/>
      <c r="AH890" s="94"/>
      <c r="AI890" s="94"/>
      <c r="AJ890" s="94"/>
      <c r="AK890" s="94"/>
      <c r="AL890" s="94"/>
      <c r="AM890" s="94"/>
      <c r="AN890" s="94"/>
      <c r="AO890" s="94"/>
      <c r="AP890" s="94"/>
      <c r="AQ890" s="94"/>
      <c r="AR890" s="94"/>
      <c r="AS890" s="94"/>
      <c r="AT890" s="94"/>
      <c r="AU890" s="94"/>
      <c r="AV890" s="94"/>
    </row>
    <row r="891" spans="1:48" ht="12" customHeight="1" x14ac:dyDescent="0.25">
      <c r="A891" s="94"/>
      <c r="B891" s="94"/>
      <c r="C891" s="94"/>
      <c r="D891" s="94"/>
      <c r="E891" s="94"/>
      <c r="F891" s="94"/>
      <c r="G891" s="94"/>
      <c r="H891" s="94"/>
      <c r="I891" s="94"/>
      <c r="J891" s="94"/>
      <c r="K891" s="94"/>
      <c r="L891" s="94"/>
      <c r="M891" s="94"/>
      <c r="N891" s="94"/>
      <c r="O891" s="94"/>
      <c r="P891" s="94"/>
      <c r="Q891" s="94"/>
      <c r="R891" s="94"/>
      <c r="S891" s="94"/>
      <c r="T891" s="94"/>
      <c r="U891" s="94"/>
      <c r="V891" s="94"/>
      <c r="W891" s="94"/>
      <c r="X891" s="94"/>
      <c r="Y891" s="94"/>
      <c r="Z891" s="94"/>
      <c r="AA891" s="94"/>
      <c r="AB891" s="94"/>
      <c r="AC891" s="94"/>
      <c r="AD891" s="94"/>
      <c r="AE891" s="94"/>
      <c r="AF891" s="94"/>
      <c r="AG891" s="94"/>
      <c r="AH891" s="94"/>
      <c r="AI891" s="94"/>
      <c r="AJ891" s="94"/>
      <c r="AK891" s="94"/>
      <c r="AL891" s="94"/>
      <c r="AM891" s="94"/>
      <c r="AN891" s="94"/>
      <c r="AO891" s="94"/>
      <c r="AP891" s="94"/>
      <c r="AQ891" s="94"/>
      <c r="AR891" s="94"/>
      <c r="AS891" s="94"/>
      <c r="AT891" s="94"/>
      <c r="AU891" s="94"/>
      <c r="AV891" s="94"/>
    </row>
    <row r="892" spans="1:48" ht="12" customHeight="1" x14ac:dyDescent="0.25">
      <c r="A892" s="94"/>
      <c r="B892" s="94"/>
      <c r="C892" s="94"/>
      <c r="D892" s="94"/>
      <c r="E892" s="94"/>
      <c r="F892" s="94"/>
      <c r="G892" s="94"/>
      <c r="H892" s="94"/>
      <c r="I892" s="94"/>
      <c r="J892" s="94"/>
      <c r="K892" s="94"/>
      <c r="L892" s="94"/>
      <c r="M892" s="94"/>
      <c r="N892" s="94"/>
      <c r="O892" s="94"/>
      <c r="P892" s="94"/>
      <c r="Q892" s="94"/>
      <c r="R892" s="94"/>
      <c r="S892" s="94"/>
      <c r="T892" s="94"/>
      <c r="U892" s="94"/>
      <c r="V892" s="94"/>
      <c r="W892" s="94"/>
      <c r="X892" s="94"/>
      <c r="Y892" s="94"/>
      <c r="Z892" s="94"/>
      <c r="AA892" s="94"/>
      <c r="AB892" s="94"/>
      <c r="AC892" s="94"/>
      <c r="AD892" s="94"/>
      <c r="AE892" s="94"/>
      <c r="AF892" s="94"/>
      <c r="AG892" s="94"/>
      <c r="AH892" s="94"/>
      <c r="AI892" s="94"/>
      <c r="AJ892" s="94"/>
      <c r="AK892" s="94"/>
      <c r="AL892" s="94"/>
      <c r="AM892" s="94"/>
      <c r="AN892" s="94"/>
      <c r="AO892" s="94"/>
      <c r="AP892" s="94"/>
      <c r="AQ892" s="94"/>
      <c r="AR892" s="94"/>
      <c r="AS892" s="94"/>
      <c r="AT892" s="94"/>
      <c r="AU892" s="94"/>
      <c r="AV892" s="94"/>
    </row>
    <row r="893" spans="1:48" ht="12" customHeight="1" x14ac:dyDescent="0.25">
      <c r="A893" s="94"/>
      <c r="B893" s="94"/>
      <c r="C893" s="94"/>
      <c r="D893" s="94"/>
      <c r="E893" s="94"/>
      <c r="F893" s="94"/>
      <c r="G893" s="94"/>
      <c r="H893" s="94"/>
      <c r="I893" s="94"/>
      <c r="J893" s="94"/>
      <c r="K893" s="94"/>
      <c r="L893" s="94"/>
      <c r="M893" s="94"/>
      <c r="N893" s="94"/>
      <c r="O893" s="94"/>
      <c r="P893" s="94"/>
      <c r="Q893" s="94"/>
      <c r="R893" s="94"/>
      <c r="S893" s="94"/>
      <c r="T893" s="94"/>
      <c r="U893" s="94"/>
      <c r="V893" s="94"/>
      <c r="W893" s="94"/>
      <c r="X893" s="94"/>
      <c r="Y893" s="94"/>
      <c r="Z893" s="94"/>
      <c r="AA893" s="94"/>
      <c r="AB893" s="94"/>
      <c r="AC893" s="94"/>
      <c r="AD893" s="94"/>
      <c r="AE893" s="94"/>
      <c r="AF893" s="94"/>
      <c r="AG893" s="94"/>
      <c r="AH893" s="94"/>
      <c r="AI893" s="94"/>
      <c r="AJ893" s="94"/>
      <c r="AK893" s="94"/>
      <c r="AL893" s="94"/>
      <c r="AM893" s="94"/>
      <c r="AN893" s="94"/>
      <c r="AO893" s="94"/>
      <c r="AP893" s="94"/>
      <c r="AQ893" s="94"/>
      <c r="AR893" s="94"/>
      <c r="AS893" s="94"/>
      <c r="AT893" s="94"/>
      <c r="AU893" s="94"/>
      <c r="AV893" s="94"/>
    </row>
    <row r="894" spans="1:48" ht="12" customHeight="1" x14ac:dyDescent="0.25">
      <c r="A894" s="94"/>
      <c r="B894" s="94"/>
      <c r="C894" s="94"/>
      <c r="D894" s="94"/>
      <c r="E894" s="94"/>
      <c r="F894" s="94"/>
      <c r="G894" s="94"/>
      <c r="H894" s="94"/>
      <c r="I894" s="94"/>
      <c r="J894" s="94"/>
      <c r="K894" s="94"/>
      <c r="L894" s="94"/>
      <c r="M894" s="94"/>
      <c r="N894" s="94"/>
      <c r="O894" s="94"/>
      <c r="P894" s="94"/>
      <c r="Q894" s="94"/>
      <c r="R894" s="94"/>
      <c r="S894" s="94"/>
      <c r="T894" s="94"/>
      <c r="U894" s="94"/>
      <c r="V894" s="94"/>
      <c r="W894" s="94"/>
      <c r="X894" s="94"/>
      <c r="Y894" s="94"/>
      <c r="Z894" s="94"/>
      <c r="AA894" s="94"/>
      <c r="AB894" s="94"/>
      <c r="AC894" s="94"/>
      <c r="AD894" s="94"/>
      <c r="AE894" s="94"/>
      <c r="AF894" s="94"/>
      <c r="AG894" s="94"/>
      <c r="AH894" s="94"/>
      <c r="AI894" s="94"/>
      <c r="AJ894" s="94"/>
      <c r="AK894" s="94"/>
      <c r="AL894" s="94"/>
      <c r="AM894" s="94"/>
      <c r="AN894" s="94"/>
      <c r="AO894" s="94"/>
      <c r="AP894" s="94"/>
      <c r="AQ894" s="94"/>
      <c r="AR894" s="94"/>
      <c r="AS894" s="94"/>
      <c r="AT894" s="94"/>
      <c r="AU894" s="94"/>
      <c r="AV894" s="94"/>
    </row>
    <row r="895" spans="1:48" ht="12" customHeight="1" x14ac:dyDescent="0.25">
      <c r="A895" s="94"/>
      <c r="B895" s="94"/>
      <c r="C895" s="94"/>
      <c r="D895" s="94"/>
      <c r="E895" s="94"/>
      <c r="F895" s="94"/>
      <c r="G895" s="94"/>
      <c r="H895" s="94"/>
      <c r="I895" s="94"/>
      <c r="J895" s="94"/>
      <c r="K895" s="94"/>
      <c r="L895" s="94"/>
      <c r="M895" s="94"/>
      <c r="N895" s="94"/>
      <c r="O895" s="94"/>
      <c r="P895" s="94"/>
      <c r="Q895" s="94"/>
      <c r="R895" s="94"/>
      <c r="S895" s="94"/>
      <c r="T895" s="94"/>
      <c r="U895" s="94"/>
      <c r="V895" s="94"/>
      <c r="W895" s="94"/>
      <c r="X895" s="94"/>
      <c r="Y895" s="94"/>
      <c r="Z895" s="94"/>
      <c r="AA895" s="94"/>
      <c r="AB895" s="94"/>
      <c r="AC895" s="94"/>
      <c r="AD895" s="94"/>
      <c r="AE895" s="94"/>
      <c r="AF895" s="94"/>
      <c r="AG895" s="94"/>
      <c r="AH895" s="94"/>
      <c r="AI895" s="94"/>
      <c r="AJ895" s="94"/>
      <c r="AK895" s="94"/>
      <c r="AL895" s="94"/>
      <c r="AM895" s="94"/>
      <c r="AN895" s="94"/>
      <c r="AO895" s="94"/>
      <c r="AP895" s="94"/>
      <c r="AQ895" s="94"/>
      <c r="AR895" s="94"/>
      <c r="AS895" s="94"/>
      <c r="AT895" s="94"/>
      <c r="AU895" s="94"/>
      <c r="AV895" s="94"/>
    </row>
    <row r="896" spans="1:48" ht="12" customHeight="1" x14ac:dyDescent="0.25">
      <c r="A896" s="94"/>
      <c r="B896" s="94"/>
      <c r="C896" s="94"/>
      <c r="D896" s="94"/>
      <c r="E896" s="94"/>
      <c r="F896" s="94"/>
      <c r="G896" s="94"/>
      <c r="H896" s="94"/>
      <c r="I896" s="94"/>
      <c r="J896" s="94"/>
      <c r="K896" s="94"/>
      <c r="L896" s="94"/>
      <c r="M896" s="94"/>
      <c r="N896" s="94"/>
      <c r="O896" s="94"/>
      <c r="P896" s="94"/>
      <c r="Q896" s="94"/>
      <c r="R896" s="94"/>
      <c r="S896" s="94"/>
      <c r="T896" s="94"/>
      <c r="U896" s="94"/>
      <c r="V896" s="94"/>
      <c r="W896" s="94"/>
      <c r="X896" s="94"/>
      <c r="Y896" s="94"/>
      <c r="Z896" s="94"/>
      <c r="AA896" s="94"/>
      <c r="AB896" s="94"/>
      <c r="AC896" s="94"/>
      <c r="AD896" s="94"/>
      <c r="AE896" s="94"/>
      <c r="AF896" s="94"/>
      <c r="AG896" s="94"/>
      <c r="AH896" s="94"/>
      <c r="AI896" s="94"/>
      <c r="AJ896" s="94"/>
      <c r="AK896" s="94"/>
      <c r="AL896" s="94"/>
      <c r="AM896" s="94"/>
      <c r="AN896" s="94"/>
      <c r="AO896" s="94"/>
      <c r="AP896" s="94"/>
      <c r="AQ896" s="94"/>
      <c r="AR896" s="94"/>
      <c r="AS896" s="94"/>
      <c r="AT896" s="94"/>
      <c r="AU896" s="94"/>
      <c r="AV896" s="94"/>
    </row>
    <row r="897" spans="1:48" ht="12" customHeight="1" x14ac:dyDescent="0.25">
      <c r="A897" s="94"/>
      <c r="B897" s="94"/>
      <c r="C897" s="94"/>
      <c r="D897" s="94"/>
      <c r="E897" s="94"/>
      <c r="F897" s="94"/>
      <c r="G897" s="94"/>
      <c r="H897" s="94"/>
      <c r="I897" s="94"/>
      <c r="J897" s="94"/>
      <c r="K897" s="94"/>
      <c r="L897" s="94"/>
      <c r="M897" s="94"/>
      <c r="N897" s="94"/>
      <c r="O897" s="94"/>
      <c r="P897" s="94"/>
      <c r="Q897" s="94"/>
      <c r="R897" s="94"/>
      <c r="S897" s="94"/>
      <c r="T897" s="94"/>
      <c r="U897" s="94"/>
      <c r="V897" s="94"/>
      <c r="W897" s="94"/>
      <c r="X897" s="94"/>
      <c r="Y897" s="94"/>
      <c r="Z897" s="94"/>
      <c r="AA897" s="94"/>
      <c r="AB897" s="94"/>
      <c r="AC897" s="94"/>
      <c r="AD897" s="94"/>
      <c r="AE897" s="94"/>
      <c r="AF897" s="94"/>
      <c r="AG897" s="94"/>
      <c r="AH897" s="94"/>
      <c r="AI897" s="94"/>
      <c r="AJ897" s="94"/>
      <c r="AK897" s="94"/>
      <c r="AL897" s="94"/>
      <c r="AM897" s="94"/>
      <c r="AN897" s="94"/>
      <c r="AO897" s="94"/>
      <c r="AP897" s="94"/>
      <c r="AQ897" s="94"/>
      <c r="AR897" s="94"/>
      <c r="AS897" s="94"/>
      <c r="AT897" s="94"/>
      <c r="AU897" s="94"/>
      <c r="AV897" s="94"/>
    </row>
    <row r="898" spans="1:48" ht="12" customHeight="1" x14ac:dyDescent="0.25">
      <c r="A898" s="94"/>
      <c r="B898" s="94"/>
      <c r="C898" s="94"/>
      <c r="D898" s="94"/>
      <c r="E898" s="94"/>
      <c r="F898" s="94"/>
      <c r="G898" s="94"/>
      <c r="H898" s="94"/>
      <c r="I898" s="94"/>
      <c r="J898" s="94"/>
      <c r="K898" s="94"/>
      <c r="L898" s="94"/>
      <c r="M898" s="94"/>
      <c r="N898" s="94"/>
      <c r="O898" s="94"/>
      <c r="P898" s="94"/>
      <c r="Q898" s="94"/>
      <c r="R898" s="94"/>
      <c r="S898" s="94"/>
      <c r="T898" s="94"/>
      <c r="U898" s="94"/>
      <c r="V898" s="94"/>
      <c r="W898" s="94"/>
      <c r="X898" s="94"/>
      <c r="Y898" s="94"/>
      <c r="Z898" s="94"/>
      <c r="AA898" s="94"/>
      <c r="AB898" s="94"/>
      <c r="AC898" s="94"/>
      <c r="AD898" s="94"/>
      <c r="AE898" s="94"/>
      <c r="AF898" s="94"/>
      <c r="AG898" s="94"/>
      <c r="AH898" s="94"/>
      <c r="AI898" s="94"/>
      <c r="AJ898" s="94"/>
      <c r="AK898" s="94"/>
      <c r="AL898" s="94"/>
      <c r="AM898" s="94"/>
      <c r="AN898" s="94"/>
      <c r="AO898" s="94"/>
      <c r="AP898" s="94"/>
      <c r="AQ898" s="94"/>
      <c r="AR898" s="94"/>
      <c r="AS898" s="94"/>
      <c r="AT898" s="94"/>
      <c r="AU898" s="94"/>
      <c r="AV898" s="94"/>
    </row>
    <row r="899" spans="1:48" ht="12" customHeight="1" x14ac:dyDescent="0.25">
      <c r="A899" s="94"/>
      <c r="B899" s="94"/>
      <c r="C899" s="94"/>
      <c r="D899" s="94"/>
      <c r="E899" s="94"/>
      <c r="F899" s="94"/>
      <c r="G899" s="94"/>
      <c r="H899" s="94"/>
      <c r="I899" s="94"/>
      <c r="J899" s="94"/>
      <c r="K899" s="94"/>
      <c r="L899" s="94"/>
      <c r="M899" s="94"/>
      <c r="N899" s="94"/>
      <c r="O899" s="94"/>
      <c r="P899" s="94"/>
      <c r="Q899" s="94"/>
      <c r="R899" s="94"/>
      <c r="S899" s="94"/>
      <c r="T899" s="94"/>
      <c r="U899" s="94"/>
      <c r="V899" s="94"/>
      <c r="W899" s="94"/>
      <c r="X899" s="94"/>
      <c r="Y899" s="94"/>
      <c r="Z899" s="94"/>
      <c r="AA899" s="94"/>
      <c r="AB899" s="94"/>
      <c r="AC899" s="94"/>
      <c r="AD899" s="94"/>
      <c r="AE899" s="94"/>
      <c r="AF899" s="94"/>
      <c r="AG899" s="94"/>
      <c r="AH899" s="94"/>
      <c r="AI899" s="94"/>
      <c r="AJ899" s="94"/>
      <c r="AK899" s="94"/>
      <c r="AL899" s="94"/>
      <c r="AM899" s="94"/>
      <c r="AN899" s="94"/>
      <c r="AO899" s="94"/>
      <c r="AP899" s="94"/>
      <c r="AQ899" s="94"/>
      <c r="AR899" s="94"/>
      <c r="AS899" s="94"/>
      <c r="AT899" s="94"/>
      <c r="AU899" s="94"/>
      <c r="AV899" s="94"/>
    </row>
    <row r="900" spans="1:48" ht="12" customHeight="1" x14ac:dyDescent="0.25">
      <c r="A900" s="94"/>
      <c r="B900" s="94"/>
      <c r="C900" s="94"/>
      <c r="D900" s="94"/>
      <c r="E900" s="94"/>
      <c r="F900" s="94"/>
      <c r="G900" s="94"/>
      <c r="H900" s="94"/>
      <c r="I900" s="94"/>
      <c r="J900" s="94"/>
      <c r="K900" s="94"/>
      <c r="L900" s="94"/>
      <c r="M900" s="94"/>
      <c r="N900" s="94"/>
      <c r="O900" s="94"/>
      <c r="P900" s="94"/>
      <c r="Q900" s="94"/>
      <c r="R900" s="94"/>
      <c r="S900" s="94"/>
      <c r="T900" s="94"/>
      <c r="U900" s="94"/>
      <c r="V900" s="94"/>
      <c r="W900" s="94"/>
      <c r="X900" s="94"/>
      <c r="Y900" s="94"/>
      <c r="Z900" s="94"/>
      <c r="AA900" s="94"/>
      <c r="AB900" s="94"/>
      <c r="AC900" s="94"/>
      <c r="AD900" s="94"/>
      <c r="AE900" s="94"/>
      <c r="AF900" s="94"/>
      <c r="AG900" s="94"/>
      <c r="AH900" s="94"/>
      <c r="AI900" s="94"/>
      <c r="AJ900" s="94"/>
      <c r="AK900" s="94"/>
      <c r="AL900" s="94"/>
      <c r="AM900" s="94"/>
      <c r="AN900" s="94"/>
      <c r="AO900" s="94"/>
      <c r="AP900" s="94"/>
      <c r="AQ900" s="94"/>
      <c r="AR900" s="94"/>
      <c r="AS900" s="94"/>
      <c r="AT900" s="94"/>
      <c r="AU900" s="94"/>
      <c r="AV900" s="94"/>
    </row>
    <row r="901" spans="1:48" ht="12" customHeight="1" x14ac:dyDescent="0.25">
      <c r="A901" s="94"/>
      <c r="B901" s="94"/>
      <c r="C901" s="94"/>
      <c r="D901" s="94"/>
      <c r="E901" s="94"/>
      <c r="F901" s="94"/>
      <c r="G901" s="94"/>
      <c r="H901" s="94"/>
      <c r="I901" s="94"/>
      <c r="J901" s="94"/>
      <c r="K901" s="94"/>
      <c r="L901" s="94"/>
      <c r="M901" s="94"/>
      <c r="N901" s="94"/>
      <c r="O901" s="94"/>
      <c r="P901" s="94"/>
      <c r="Q901" s="94"/>
      <c r="R901" s="94"/>
      <c r="S901" s="94"/>
      <c r="T901" s="94"/>
      <c r="U901" s="94"/>
      <c r="V901" s="94"/>
      <c r="W901" s="94"/>
      <c r="X901" s="94"/>
      <c r="Y901" s="94"/>
      <c r="Z901" s="94"/>
      <c r="AA901" s="94"/>
      <c r="AB901" s="94"/>
      <c r="AC901" s="94"/>
      <c r="AD901" s="94"/>
      <c r="AE901" s="94"/>
      <c r="AF901" s="94"/>
      <c r="AG901" s="94"/>
      <c r="AH901" s="94"/>
      <c r="AI901" s="94"/>
      <c r="AJ901" s="94"/>
      <c r="AK901" s="94"/>
      <c r="AL901" s="94"/>
      <c r="AM901" s="94"/>
      <c r="AN901" s="94"/>
      <c r="AO901" s="94"/>
      <c r="AP901" s="94"/>
      <c r="AQ901" s="94"/>
      <c r="AR901" s="94"/>
      <c r="AS901" s="94"/>
      <c r="AT901" s="94"/>
      <c r="AU901" s="94"/>
      <c r="AV901" s="94"/>
    </row>
    <row r="902" spans="1:48" ht="12" customHeight="1" x14ac:dyDescent="0.25">
      <c r="A902" s="94"/>
      <c r="B902" s="94"/>
      <c r="C902" s="94"/>
      <c r="D902" s="94"/>
      <c r="E902" s="94"/>
      <c r="F902" s="94"/>
      <c r="G902" s="94"/>
      <c r="H902" s="94"/>
      <c r="I902" s="94"/>
      <c r="J902" s="94"/>
      <c r="K902" s="94"/>
      <c r="L902" s="94"/>
      <c r="M902" s="94"/>
      <c r="N902" s="94"/>
      <c r="O902" s="94"/>
      <c r="P902" s="94"/>
      <c r="Q902" s="94"/>
      <c r="R902" s="94"/>
      <c r="S902" s="94"/>
      <c r="T902" s="94"/>
      <c r="U902" s="94"/>
      <c r="V902" s="94"/>
      <c r="W902" s="94"/>
      <c r="X902" s="94"/>
      <c r="Y902" s="94"/>
      <c r="Z902" s="94"/>
      <c r="AA902" s="94"/>
      <c r="AB902" s="94"/>
      <c r="AC902" s="94"/>
      <c r="AD902" s="94"/>
      <c r="AE902" s="94"/>
      <c r="AF902" s="94"/>
      <c r="AG902" s="94"/>
      <c r="AH902" s="94"/>
      <c r="AI902" s="94"/>
      <c r="AJ902" s="94"/>
      <c r="AK902" s="94"/>
      <c r="AL902" s="94"/>
      <c r="AM902" s="94"/>
      <c r="AN902" s="94"/>
      <c r="AO902" s="94"/>
      <c r="AP902" s="94"/>
      <c r="AQ902" s="94"/>
      <c r="AR902" s="94"/>
      <c r="AS902" s="94"/>
      <c r="AT902" s="94"/>
      <c r="AU902" s="94"/>
      <c r="AV902" s="94"/>
    </row>
    <row r="903" spans="1:48" ht="12" customHeight="1" x14ac:dyDescent="0.25">
      <c r="A903" s="94"/>
      <c r="B903" s="94"/>
      <c r="C903" s="94"/>
      <c r="D903" s="94"/>
      <c r="E903" s="94"/>
      <c r="F903" s="94"/>
      <c r="G903" s="94"/>
      <c r="H903" s="94"/>
      <c r="I903" s="94"/>
      <c r="J903" s="94"/>
      <c r="K903" s="94"/>
      <c r="L903" s="94"/>
      <c r="M903" s="94"/>
      <c r="N903" s="94"/>
      <c r="O903" s="94"/>
      <c r="P903" s="94"/>
      <c r="Q903" s="94"/>
      <c r="R903" s="94"/>
      <c r="S903" s="94"/>
      <c r="T903" s="94"/>
      <c r="U903" s="94"/>
      <c r="V903" s="94"/>
      <c r="W903" s="94"/>
      <c r="X903" s="94"/>
      <c r="Y903" s="94"/>
      <c r="Z903" s="94"/>
      <c r="AA903" s="94"/>
      <c r="AB903" s="94"/>
      <c r="AC903" s="94"/>
      <c r="AD903" s="94"/>
      <c r="AE903" s="94"/>
      <c r="AF903" s="94"/>
      <c r="AG903" s="94"/>
      <c r="AH903" s="94"/>
      <c r="AI903" s="94"/>
      <c r="AJ903" s="94"/>
      <c r="AK903" s="94"/>
      <c r="AL903" s="94"/>
      <c r="AM903" s="94"/>
      <c r="AN903" s="94"/>
      <c r="AO903" s="94"/>
      <c r="AP903" s="94"/>
      <c r="AQ903" s="94"/>
      <c r="AR903" s="94"/>
      <c r="AS903" s="94"/>
      <c r="AT903" s="94"/>
      <c r="AU903" s="94"/>
      <c r="AV903" s="94"/>
    </row>
    <row r="904" spans="1:48" ht="12" customHeight="1" x14ac:dyDescent="0.25">
      <c r="A904" s="94"/>
      <c r="B904" s="94"/>
      <c r="C904" s="94"/>
      <c r="D904" s="94"/>
      <c r="E904" s="94"/>
      <c r="F904" s="94"/>
      <c r="G904" s="94"/>
      <c r="H904" s="94"/>
      <c r="I904" s="94"/>
      <c r="J904" s="94"/>
      <c r="K904" s="94"/>
      <c r="L904" s="94"/>
      <c r="M904" s="94"/>
      <c r="N904" s="94"/>
      <c r="O904" s="94"/>
      <c r="P904" s="94"/>
      <c r="Q904" s="94"/>
      <c r="R904" s="94"/>
      <c r="S904" s="94"/>
      <c r="T904" s="94"/>
      <c r="U904" s="94"/>
      <c r="V904" s="94"/>
      <c r="W904" s="94"/>
      <c r="X904" s="94"/>
      <c r="Y904" s="94"/>
      <c r="Z904" s="94"/>
      <c r="AA904" s="94"/>
      <c r="AB904" s="94"/>
      <c r="AC904" s="94"/>
      <c r="AD904" s="94"/>
      <c r="AE904" s="94"/>
      <c r="AF904" s="94"/>
      <c r="AG904" s="94"/>
      <c r="AH904" s="94"/>
      <c r="AI904" s="94"/>
      <c r="AJ904" s="94"/>
      <c r="AK904" s="94"/>
      <c r="AL904" s="94"/>
      <c r="AM904" s="94"/>
      <c r="AN904" s="94"/>
      <c r="AO904" s="94"/>
      <c r="AP904" s="94"/>
      <c r="AQ904" s="94"/>
      <c r="AR904" s="94"/>
      <c r="AS904" s="94"/>
      <c r="AT904" s="94"/>
      <c r="AU904" s="94"/>
      <c r="AV904" s="94"/>
    </row>
    <row r="905" spans="1:48" ht="12" customHeight="1" x14ac:dyDescent="0.25">
      <c r="A905" s="94"/>
      <c r="B905" s="94"/>
      <c r="C905" s="94"/>
      <c r="D905" s="94"/>
      <c r="E905" s="94"/>
      <c r="F905" s="94"/>
      <c r="G905" s="94"/>
      <c r="H905" s="94"/>
      <c r="I905" s="94"/>
      <c r="J905" s="94"/>
      <c r="K905" s="94"/>
      <c r="L905" s="94"/>
      <c r="M905" s="94"/>
      <c r="N905" s="94"/>
      <c r="O905" s="94"/>
      <c r="P905" s="94"/>
      <c r="Q905" s="94"/>
      <c r="R905" s="94"/>
      <c r="S905" s="94"/>
      <c r="T905" s="94"/>
      <c r="U905" s="94"/>
      <c r="V905" s="94"/>
      <c r="W905" s="94"/>
      <c r="X905" s="94"/>
      <c r="Y905" s="94"/>
      <c r="Z905" s="94"/>
      <c r="AA905" s="94"/>
      <c r="AB905" s="94"/>
      <c r="AC905" s="94"/>
      <c r="AD905" s="94"/>
      <c r="AE905" s="94"/>
      <c r="AF905" s="94"/>
      <c r="AG905" s="94"/>
      <c r="AH905" s="94"/>
      <c r="AI905" s="94"/>
      <c r="AJ905" s="94"/>
      <c r="AK905" s="94"/>
      <c r="AL905" s="94"/>
      <c r="AM905" s="94"/>
      <c r="AN905" s="94"/>
      <c r="AO905" s="94"/>
      <c r="AP905" s="94"/>
      <c r="AQ905" s="94"/>
      <c r="AR905" s="94"/>
      <c r="AS905" s="94"/>
      <c r="AT905" s="94"/>
      <c r="AU905" s="94"/>
      <c r="AV905" s="94"/>
    </row>
    <row r="906" spans="1:48" ht="12" customHeight="1" x14ac:dyDescent="0.25">
      <c r="A906" s="94"/>
      <c r="B906" s="94"/>
      <c r="C906" s="94"/>
      <c r="D906" s="94"/>
      <c r="E906" s="94"/>
      <c r="F906" s="94"/>
      <c r="G906" s="94"/>
      <c r="H906" s="94"/>
      <c r="I906" s="94"/>
      <c r="J906" s="94"/>
      <c r="K906" s="94"/>
      <c r="L906" s="94"/>
      <c r="M906" s="94"/>
      <c r="N906" s="94"/>
      <c r="O906" s="94"/>
      <c r="P906" s="94"/>
      <c r="Q906" s="94"/>
      <c r="R906" s="94"/>
      <c r="S906" s="94"/>
      <c r="T906" s="94"/>
      <c r="U906" s="94"/>
      <c r="V906" s="94"/>
      <c r="W906" s="94"/>
      <c r="X906" s="94"/>
      <c r="Y906" s="94"/>
      <c r="Z906" s="94"/>
      <c r="AA906" s="94"/>
      <c r="AB906" s="94"/>
      <c r="AC906" s="94"/>
      <c r="AD906" s="94"/>
      <c r="AE906" s="94"/>
      <c r="AF906" s="94"/>
      <c r="AG906" s="94"/>
      <c r="AH906" s="94"/>
      <c r="AI906" s="94"/>
      <c r="AJ906" s="94"/>
      <c r="AK906" s="94"/>
      <c r="AL906" s="94"/>
      <c r="AM906" s="94"/>
      <c r="AN906" s="94"/>
      <c r="AO906" s="94"/>
      <c r="AP906" s="94"/>
      <c r="AQ906" s="94"/>
      <c r="AR906" s="94"/>
      <c r="AS906" s="94"/>
      <c r="AT906" s="94"/>
      <c r="AU906" s="94"/>
      <c r="AV906" s="94"/>
    </row>
    <row r="907" spans="1:48" ht="12" customHeight="1" x14ac:dyDescent="0.25">
      <c r="A907" s="94"/>
      <c r="B907" s="94"/>
      <c r="C907" s="94"/>
      <c r="D907" s="94"/>
      <c r="E907" s="94"/>
      <c r="F907" s="94"/>
      <c r="G907" s="94"/>
      <c r="H907" s="94"/>
      <c r="I907" s="94"/>
      <c r="J907" s="94"/>
      <c r="K907" s="94"/>
      <c r="L907" s="94"/>
      <c r="M907" s="94"/>
      <c r="N907" s="94"/>
      <c r="O907" s="94"/>
      <c r="P907" s="94"/>
      <c r="Q907" s="94"/>
      <c r="R907" s="94"/>
      <c r="S907" s="94"/>
      <c r="T907" s="94"/>
      <c r="U907" s="94"/>
      <c r="V907" s="94"/>
      <c r="W907" s="94"/>
      <c r="X907" s="94"/>
      <c r="Y907" s="94"/>
      <c r="Z907" s="94"/>
      <c r="AA907" s="94"/>
      <c r="AB907" s="94"/>
      <c r="AC907" s="94"/>
      <c r="AD907" s="94"/>
      <c r="AE907" s="94"/>
      <c r="AF907" s="94"/>
      <c r="AG907" s="94"/>
      <c r="AH907" s="94"/>
      <c r="AI907" s="94"/>
      <c r="AJ907" s="94"/>
      <c r="AK907" s="94"/>
      <c r="AL907" s="94"/>
      <c r="AM907" s="94"/>
      <c r="AN907" s="94"/>
      <c r="AO907" s="94"/>
      <c r="AP907" s="94"/>
      <c r="AQ907" s="94"/>
      <c r="AR907" s="94"/>
      <c r="AS907" s="94"/>
      <c r="AT907" s="94"/>
      <c r="AU907" s="94"/>
      <c r="AV907" s="94"/>
    </row>
    <row r="908" spans="1:48" ht="12" customHeight="1" x14ac:dyDescent="0.25">
      <c r="A908" s="94"/>
      <c r="B908" s="94"/>
      <c r="C908" s="94"/>
      <c r="D908" s="94"/>
      <c r="E908" s="94"/>
      <c r="F908" s="94"/>
      <c r="G908" s="94"/>
      <c r="H908" s="94"/>
      <c r="I908" s="94"/>
      <c r="J908" s="94"/>
      <c r="K908" s="94"/>
      <c r="L908" s="94"/>
      <c r="M908" s="94"/>
      <c r="N908" s="94"/>
      <c r="O908" s="94"/>
      <c r="P908" s="94"/>
      <c r="Q908" s="94"/>
      <c r="R908" s="94"/>
      <c r="S908" s="94"/>
      <c r="T908" s="94"/>
      <c r="U908" s="94"/>
      <c r="V908" s="94"/>
      <c r="W908" s="94"/>
      <c r="X908" s="94"/>
      <c r="Y908" s="94"/>
      <c r="Z908" s="94"/>
      <c r="AA908" s="94"/>
      <c r="AB908" s="94"/>
      <c r="AC908" s="94"/>
      <c r="AD908" s="94"/>
      <c r="AE908" s="94"/>
      <c r="AF908" s="94"/>
      <c r="AG908" s="94"/>
      <c r="AH908" s="94"/>
      <c r="AI908" s="94"/>
      <c r="AJ908" s="94"/>
      <c r="AK908" s="94"/>
      <c r="AL908" s="94"/>
      <c r="AM908" s="94"/>
      <c r="AN908" s="94"/>
      <c r="AO908" s="94"/>
      <c r="AP908" s="94"/>
      <c r="AQ908" s="94"/>
      <c r="AR908" s="94"/>
      <c r="AS908" s="94"/>
      <c r="AT908" s="94"/>
      <c r="AU908" s="94"/>
      <c r="AV908" s="94"/>
    </row>
    <row r="909" spans="1:48" ht="12" customHeight="1" x14ac:dyDescent="0.25">
      <c r="A909" s="94"/>
      <c r="B909" s="94"/>
      <c r="C909" s="94"/>
      <c r="D909" s="94"/>
      <c r="E909" s="94"/>
      <c r="F909" s="94"/>
      <c r="G909" s="94"/>
      <c r="H909" s="94"/>
      <c r="I909" s="94"/>
      <c r="J909" s="94"/>
      <c r="K909" s="94"/>
      <c r="L909" s="94"/>
      <c r="M909" s="94"/>
      <c r="N909" s="94"/>
      <c r="O909" s="94"/>
      <c r="P909" s="94"/>
      <c r="Q909" s="94"/>
      <c r="R909" s="94"/>
      <c r="S909" s="94"/>
      <c r="T909" s="94"/>
      <c r="U909" s="94"/>
      <c r="V909" s="94"/>
      <c r="W909" s="94"/>
      <c r="X909" s="94"/>
      <c r="Y909" s="94"/>
      <c r="Z909" s="94"/>
      <c r="AA909" s="94"/>
      <c r="AB909" s="94"/>
      <c r="AC909" s="94"/>
      <c r="AD909" s="94"/>
      <c r="AE909" s="94"/>
      <c r="AF909" s="94"/>
      <c r="AG909" s="94"/>
      <c r="AH909" s="94"/>
      <c r="AI909" s="94"/>
      <c r="AJ909" s="94"/>
      <c r="AK909" s="94"/>
      <c r="AL909" s="94"/>
      <c r="AM909" s="94"/>
      <c r="AN909" s="94"/>
      <c r="AO909" s="94"/>
      <c r="AP909" s="94"/>
      <c r="AQ909" s="94"/>
      <c r="AR909" s="94"/>
      <c r="AS909" s="94"/>
      <c r="AT909" s="94"/>
      <c r="AU909" s="94"/>
      <c r="AV909" s="94"/>
    </row>
    <row r="910" spans="1:48" ht="12" customHeight="1" x14ac:dyDescent="0.25">
      <c r="A910" s="94"/>
      <c r="B910" s="94"/>
      <c r="C910" s="94"/>
      <c r="D910" s="94"/>
      <c r="E910" s="94"/>
      <c r="F910" s="94"/>
      <c r="G910" s="94"/>
      <c r="H910" s="94"/>
      <c r="I910" s="94"/>
      <c r="J910" s="94"/>
      <c r="K910" s="94"/>
      <c r="L910" s="94"/>
      <c r="M910" s="94"/>
      <c r="N910" s="94"/>
      <c r="O910" s="94"/>
      <c r="P910" s="94"/>
      <c r="Q910" s="94"/>
      <c r="R910" s="94"/>
      <c r="S910" s="94"/>
      <c r="T910" s="94"/>
      <c r="U910" s="94"/>
      <c r="V910" s="94"/>
      <c r="W910" s="94"/>
      <c r="X910" s="94"/>
      <c r="Y910" s="94"/>
      <c r="Z910" s="94"/>
      <c r="AA910" s="94"/>
      <c r="AB910" s="94"/>
      <c r="AC910" s="94"/>
      <c r="AD910" s="94"/>
      <c r="AE910" s="94"/>
      <c r="AF910" s="94"/>
      <c r="AG910" s="94"/>
      <c r="AH910" s="94"/>
      <c r="AI910" s="94"/>
      <c r="AJ910" s="94"/>
      <c r="AK910" s="94"/>
      <c r="AL910" s="94"/>
      <c r="AM910" s="94"/>
      <c r="AN910" s="94"/>
      <c r="AO910" s="94"/>
      <c r="AP910" s="94"/>
      <c r="AQ910" s="94"/>
      <c r="AR910" s="94"/>
      <c r="AS910" s="94"/>
      <c r="AT910" s="94"/>
      <c r="AU910" s="94"/>
      <c r="AV910" s="94"/>
    </row>
    <row r="911" spans="1:48" ht="12" customHeight="1" x14ac:dyDescent="0.25">
      <c r="A911" s="94"/>
      <c r="B911" s="94"/>
      <c r="C911" s="94"/>
      <c r="D911" s="94"/>
      <c r="E911" s="94"/>
      <c r="F911" s="94"/>
      <c r="G911" s="94"/>
      <c r="H911" s="94"/>
      <c r="I911" s="94"/>
      <c r="J911" s="94"/>
      <c r="K911" s="94"/>
      <c r="L911" s="94"/>
      <c r="M911" s="94"/>
      <c r="N911" s="94"/>
      <c r="O911" s="94"/>
      <c r="P911" s="94"/>
      <c r="Q911" s="94"/>
      <c r="R911" s="94"/>
      <c r="S911" s="94"/>
      <c r="T911" s="94"/>
      <c r="U911" s="94"/>
      <c r="V911" s="94"/>
      <c r="W911" s="94"/>
      <c r="X911" s="94"/>
      <c r="Y911" s="94"/>
      <c r="Z911" s="94"/>
      <c r="AA911" s="94"/>
      <c r="AB911" s="94"/>
      <c r="AC911" s="94"/>
      <c r="AD911" s="94"/>
      <c r="AE911" s="94"/>
      <c r="AF911" s="94"/>
      <c r="AG911" s="94"/>
      <c r="AH911" s="94"/>
      <c r="AI911" s="94"/>
      <c r="AJ911" s="94"/>
      <c r="AK911" s="94"/>
      <c r="AL911" s="94"/>
      <c r="AM911" s="94"/>
      <c r="AN911" s="94"/>
      <c r="AO911" s="94"/>
      <c r="AP911" s="94"/>
      <c r="AQ911" s="94"/>
      <c r="AR911" s="94"/>
      <c r="AS911" s="94"/>
      <c r="AT911" s="94"/>
      <c r="AU911" s="94"/>
      <c r="AV911" s="94"/>
    </row>
    <row r="912" spans="1:48" ht="12" customHeight="1" x14ac:dyDescent="0.25">
      <c r="A912" s="94"/>
      <c r="B912" s="94"/>
      <c r="C912" s="94"/>
      <c r="D912" s="94"/>
      <c r="E912" s="94"/>
      <c r="F912" s="94"/>
      <c r="G912" s="94"/>
      <c r="H912" s="94"/>
      <c r="I912" s="94"/>
      <c r="J912" s="94"/>
      <c r="K912" s="94"/>
      <c r="L912" s="94"/>
      <c r="M912" s="94"/>
      <c r="N912" s="94"/>
      <c r="O912" s="94"/>
      <c r="P912" s="94"/>
      <c r="Q912" s="94"/>
      <c r="R912" s="94"/>
      <c r="S912" s="94"/>
      <c r="T912" s="94"/>
      <c r="U912" s="94"/>
      <c r="V912" s="94"/>
      <c r="W912" s="94"/>
      <c r="X912" s="94"/>
      <c r="Y912" s="94"/>
      <c r="Z912" s="94"/>
      <c r="AA912" s="94"/>
      <c r="AB912" s="94"/>
      <c r="AC912" s="94"/>
      <c r="AD912" s="94"/>
      <c r="AE912" s="94"/>
      <c r="AF912" s="94"/>
      <c r="AG912" s="94"/>
      <c r="AH912" s="94"/>
      <c r="AI912" s="94"/>
      <c r="AJ912" s="94"/>
      <c r="AK912" s="94"/>
      <c r="AL912" s="94"/>
      <c r="AM912" s="94"/>
      <c r="AN912" s="94"/>
      <c r="AO912" s="94"/>
      <c r="AP912" s="94"/>
      <c r="AQ912" s="94"/>
      <c r="AR912" s="94"/>
      <c r="AS912" s="94"/>
      <c r="AT912" s="94"/>
      <c r="AU912" s="94"/>
      <c r="AV912" s="94"/>
    </row>
    <row r="913" spans="1:48" ht="12" customHeight="1" x14ac:dyDescent="0.25">
      <c r="A913" s="94"/>
      <c r="B913" s="94"/>
      <c r="C913" s="94"/>
      <c r="D913" s="94"/>
      <c r="E913" s="94"/>
      <c r="F913" s="94"/>
      <c r="G913" s="94"/>
      <c r="H913" s="94"/>
      <c r="I913" s="94"/>
      <c r="J913" s="94"/>
      <c r="K913" s="94"/>
      <c r="L913" s="94"/>
      <c r="M913" s="94"/>
      <c r="N913" s="94"/>
      <c r="O913" s="94"/>
      <c r="P913" s="94"/>
      <c r="Q913" s="94"/>
      <c r="R913" s="94"/>
      <c r="S913" s="94"/>
      <c r="T913" s="94"/>
      <c r="U913" s="94"/>
      <c r="V913" s="94"/>
      <c r="W913" s="94"/>
      <c r="X913" s="94"/>
      <c r="Y913" s="94"/>
      <c r="Z913" s="94"/>
      <c r="AA913" s="94"/>
      <c r="AB913" s="94"/>
      <c r="AC913" s="94"/>
      <c r="AD913" s="94"/>
      <c r="AE913" s="94"/>
      <c r="AF913" s="94"/>
      <c r="AG913" s="94"/>
      <c r="AH913" s="94"/>
      <c r="AI913" s="94"/>
      <c r="AJ913" s="94"/>
      <c r="AK913" s="94"/>
      <c r="AL913" s="94"/>
      <c r="AM913" s="94"/>
      <c r="AN913" s="94"/>
      <c r="AO913" s="94"/>
      <c r="AP913" s="94"/>
      <c r="AQ913" s="94"/>
      <c r="AR913" s="94"/>
      <c r="AS913" s="94"/>
      <c r="AT913" s="94"/>
      <c r="AU913" s="94"/>
      <c r="AV913" s="94"/>
    </row>
    <row r="914" spans="1:48" ht="12" customHeight="1" x14ac:dyDescent="0.25">
      <c r="A914" s="94"/>
      <c r="B914" s="94"/>
      <c r="C914" s="94"/>
      <c r="D914" s="94"/>
      <c r="E914" s="94"/>
      <c r="F914" s="94"/>
      <c r="G914" s="94"/>
      <c r="H914" s="94"/>
      <c r="I914" s="94"/>
      <c r="J914" s="94"/>
      <c r="K914" s="94"/>
      <c r="L914" s="94"/>
      <c r="M914" s="94"/>
      <c r="N914" s="94"/>
      <c r="O914" s="94"/>
      <c r="P914" s="94"/>
      <c r="Q914" s="94"/>
      <c r="R914" s="94"/>
      <c r="S914" s="94"/>
      <c r="T914" s="94"/>
      <c r="U914" s="94"/>
      <c r="V914" s="94"/>
      <c r="W914" s="94"/>
      <c r="X914" s="94"/>
      <c r="Y914" s="94"/>
      <c r="Z914" s="94"/>
      <c r="AA914" s="94"/>
      <c r="AB914" s="94"/>
      <c r="AC914" s="94"/>
      <c r="AD914" s="94"/>
      <c r="AE914" s="94"/>
      <c r="AF914" s="94"/>
      <c r="AG914" s="94"/>
      <c r="AH914" s="94"/>
      <c r="AI914" s="94"/>
      <c r="AJ914" s="94"/>
      <c r="AK914" s="94"/>
      <c r="AL914" s="94"/>
      <c r="AM914" s="94"/>
      <c r="AN914" s="94"/>
      <c r="AO914" s="94"/>
      <c r="AP914" s="94"/>
      <c r="AQ914" s="94"/>
      <c r="AR914" s="94"/>
      <c r="AS914" s="94"/>
      <c r="AT914" s="94"/>
      <c r="AU914" s="94"/>
      <c r="AV914" s="94"/>
    </row>
    <row r="915" spans="1:48" ht="12" customHeight="1" x14ac:dyDescent="0.25">
      <c r="A915" s="94"/>
      <c r="B915" s="94"/>
      <c r="C915" s="94"/>
      <c r="D915" s="94"/>
      <c r="E915" s="94"/>
      <c r="F915" s="94"/>
      <c r="G915" s="94"/>
      <c r="H915" s="94"/>
      <c r="I915" s="94"/>
      <c r="J915" s="94"/>
      <c r="K915" s="94"/>
      <c r="L915" s="94"/>
      <c r="M915" s="94"/>
      <c r="N915" s="94"/>
      <c r="O915" s="94"/>
      <c r="P915" s="94"/>
      <c r="Q915" s="94"/>
      <c r="R915" s="94"/>
      <c r="S915" s="94"/>
      <c r="T915" s="94"/>
      <c r="U915" s="94"/>
      <c r="V915" s="94"/>
      <c r="W915" s="94"/>
      <c r="X915" s="94"/>
      <c r="Y915" s="94"/>
      <c r="Z915" s="94"/>
      <c r="AA915" s="94"/>
      <c r="AB915" s="94"/>
      <c r="AC915" s="94"/>
      <c r="AD915" s="94"/>
      <c r="AE915" s="94"/>
      <c r="AF915" s="94"/>
      <c r="AG915" s="94"/>
      <c r="AH915" s="94"/>
      <c r="AI915" s="94"/>
      <c r="AJ915" s="94"/>
      <c r="AK915" s="94"/>
      <c r="AL915" s="94"/>
      <c r="AM915" s="94"/>
      <c r="AN915" s="94"/>
      <c r="AO915" s="94"/>
      <c r="AP915" s="94"/>
      <c r="AQ915" s="94"/>
      <c r="AR915" s="94"/>
      <c r="AS915" s="94"/>
      <c r="AT915" s="94"/>
      <c r="AU915" s="94"/>
      <c r="AV915" s="94"/>
    </row>
    <row r="916" spans="1:48" ht="12" customHeight="1" x14ac:dyDescent="0.25">
      <c r="A916" s="94"/>
      <c r="B916" s="94"/>
      <c r="C916" s="94"/>
      <c r="D916" s="94"/>
      <c r="E916" s="94"/>
      <c r="F916" s="94"/>
      <c r="G916" s="94"/>
      <c r="H916" s="94"/>
      <c r="I916" s="94"/>
      <c r="J916" s="94"/>
      <c r="K916" s="94"/>
      <c r="L916" s="94"/>
      <c r="M916" s="94"/>
      <c r="N916" s="94"/>
      <c r="O916" s="94"/>
      <c r="P916" s="94"/>
      <c r="Q916" s="94"/>
      <c r="R916" s="94"/>
      <c r="S916" s="94"/>
      <c r="T916" s="94"/>
      <c r="U916" s="94"/>
      <c r="V916" s="94"/>
      <c r="W916" s="94"/>
      <c r="X916" s="94"/>
      <c r="Y916" s="94"/>
      <c r="Z916" s="94"/>
      <c r="AA916" s="94"/>
      <c r="AB916" s="94"/>
      <c r="AC916" s="94"/>
      <c r="AD916" s="94"/>
      <c r="AE916" s="94"/>
      <c r="AF916" s="94"/>
      <c r="AG916" s="94"/>
      <c r="AH916" s="94"/>
      <c r="AI916" s="94"/>
      <c r="AJ916" s="94"/>
      <c r="AK916" s="94"/>
      <c r="AL916" s="94"/>
      <c r="AM916" s="94"/>
      <c r="AN916" s="94"/>
      <c r="AO916" s="94"/>
      <c r="AP916" s="94"/>
      <c r="AQ916" s="94"/>
      <c r="AR916" s="94"/>
      <c r="AS916" s="94"/>
      <c r="AT916" s="94"/>
      <c r="AU916" s="94"/>
      <c r="AV916" s="94"/>
    </row>
    <row r="917" spans="1:48" ht="12" customHeight="1" x14ac:dyDescent="0.25">
      <c r="A917" s="94"/>
      <c r="B917" s="94"/>
      <c r="C917" s="94"/>
      <c r="D917" s="94"/>
      <c r="E917" s="94"/>
      <c r="F917" s="94"/>
      <c r="G917" s="94"/>
      <c r="H917" s="94"/>
      <c r="I917" s="94"/>
      <c r="J917" s="94"/>
      <c r="K917" s="94"/>
      <c r="L917" s="94"/>
      <c r="M917" s="94"/>
      <c r="N917" s="94"/>
      <c r="O917" s="94"/>
      <c r="P917" s="94"/>
      <c r="Q917" s="94"/>
      <c r="R917" s="94"/>
      <c r="S917" s="94"/>
      <c r="T917" s="94"/>
      <c r="U917" s="94"/>
      <c r="V917" s="94"/>
      <c r="W917" s="94"/>
      <c r="X917" s="94"/>
      <c r="Y917" s="94"/>
      <c r="Z917" s="94"/>
      <c r="AA917" s="94"/>
      <c r="AB917" s="94"/>
      <c r="AC917" s="94"/>
      <c r="AD917" s="94"/>
      <c r="AE917" s="94"/>
      <c r="AF917" s="94"/>
      <c r="AG917" s="94"/>
      <c r="AH917" s="94"/>
      <c r="AI917" s="94"/>
      <c r="AJ917" s="94"/>
      <c r="AK917" s="94"/>
      <c r="AL917" s="94"/>
      <c r="AM917" s="94"/>
      <c r="AN917" s="94"/>
      <c r="AO917" s="94"/>
      <c r="AP917" s="94"/>
      <c r="AQ917" s="94"/>
      <c r="AR917" s="94"/>
      <c r="AS917" s="94"/>
      <c r="AT917" s="94"/>
      <c r="AU917" s="94"/>
      <c r="AV917" s="94"/>
    </row>
    <row r="918" spans="1:48" ht="12" customHeight="1" x14ac:dyDescent="0.25">
      <c r="A918" s="94"/>
      <c r="B918" s="94"/>
      <c r="C918" s="94"/>
      <c r="D918" s="94"/>
      <c r="E918" s="94"/>
      <c r="F918" s="94"/>
      <c r="G918" s="94"/>
      <c r="H918" s="94"/>
      <c r="I918" s="94"/>
      <c r="J918" s="94"/>
      <c r="K918" s="94"/>
      <c r="L918" s="94"/>
      <c r="M918" s="94"/>
      <c r="N918" s="94"/>
      <c r="O918" s="94"/>
      <c r="P918" s="94"/>
      <c r="Q918" s="94"/>
      <c r="R918" s="94"/>
      <c r="S918" s="94"/>
      <c r="T918" s="94"/>
      <c r="U918" s="94"/>
      <c r="V918" s="94"/>
      <c r="W918" s="94"/>
      <c r="X918" s="94"/>
      <c r="Y918" s="94"/>
      <c r="Z918" s="94"/>
      <c r="AA918" s="94"/>
      <c r="AB918" s="94"/>
      <c r="AC918" s="94"/>
      <c r="AD918" s="94"/>
      <c r="AE918" s="94"/>
      <c r="AF918" s="94"/>
      <c r="AG918" s="94"/>
      <c r="AH918" s="94"/>
      <c r="AI918" s="94"/>
      <c r="AJ918" s="94"/>
      <c r="AK918" s="94"/>
      <c r="AL918" s="94"/>
      <c r="AM918" s="94"/>
      <c r="AN918" s="94"/>
      <c r="AO918" s="94"/>
      <c r="AP918" s="94"/>
      <c r="AQ918" s="94"/>
      <c r="AR918" s="94"/>
      <c r="AS918" s="94"/>
      <c r="AT918" s="94"/>
      <c r="AU918" s="94"/>
      <c r="AV918" s="94"/>
    </row>
    <row r="919" spans="1:48" ht="12" customHeight="1" x14ac:dyDescent="0.25">
      <c r="A919" s="94"/>
      <c r="B919" s="94"/>
      <c r="C919" s="94"/>
      <c r="D919" s="94"/>
      <c r="E919" s="94"/>
      <c r="F919" s="94"/>
      <c r="G919" s="94"/>
      <c r="H919" s="94"/>
      <c r="I919" s="94"/>
      <c r="J919" s="94"/>
      <c r="K919" s="94"/>
      <c r="L919" s="94"/>
      <c r="M919" s="94"/>
      <c r="N919" s="94"/>
      <c r="O919" s="94"/>
      <c r="P919" s="94"/>
      <c r="Q919" s="94"/>
      <c r="R919" s="94"/>
      <c r="S919" s="94"/>
      <c r="T919" s="94"/>
      <c r="U919" s="94"/>
      <c r="V919" s="94"/>
      <c r="W919" s="94"/>
      <c r="X919" s="94"/>
      <c r="Y919" s="94"/>
      <c r="Z919" s="94"/>
      <c r="AA919" s="94"/>
      <c r="AB919" s="94"/>
      <c r="AC919" s="94"/>
      <c r="AD919" s="94"/>
      <c r="AE919" s="94"/>
      <c r="AF919" s="94"/>
      <c r="AG919" s="94"/>
      <c r="AH919" s="94"/>
      <c r="AI919" s="94"/>
      <c r="AJ919" s="94"/>
      <c r="AK919" s="94"/>
      <c r="AL919" s="94"/>
      <c r="AM919" s="94"/>
      <c r="AN919" s="94"/>
      <c r="AO919" s="94"/>
      <c r="AP919" s="94"/>
      <c r="AQ919" s="94"/>
      <c r="AR919" s="94"/>
      <c r="AS919" s="94"/>
      <c r="AT919" s="94"/>
      <c r="AU919" s="94"/>
      <c r="AV919" s="94"/>
    </row>
    <row r="920" spans="1:48" ht="12" customHeight="1" x14ac:dyDescent="0.25">
      <c r="A920" s="94"/>
      <c r="B920" s="94"/>
      <c r="C920" s="94"/>
      <c r="D920" s="94"/>
      <c r="E920" s="94"/>
      <c r="F920" s="94"/>
      <c r="G920" s="94"/>
      <c r="H920" s="94"/>
      <c r="I920" s="94"/>
      <c r="J920" s="94"/>
      <c r="K920" s="94"/>
      <c r="L920" s="94"/>
      <c r="M920" s="94"/>
      <c r="N920" s="94"/>
      <c r="O920" s="94"/>
      <c r="P920" s="94"/>
      <c r="Q920" s="94"/>
      <c r="R920" s="94"/>
      <c r="S920" s="94"/>
      <c r="T920" s="94"/>
      <c r="U920" s="94"/>
      <c r="V920" s="94"/>
      <c r="W920" s="94"/>
      <c r="X920" s="94"/>
      <c r="Y920" s="94"/>
      <c r="Z920" s="94"/>
      <c r="AA920" s="94"/>
      <c r="AB920" s="94"/>
      <c r="AC920" s="94"/>
      <c r="AD920" s="94"/>
      <c r="AE920" s="94"/>
      <c r="AF920" s="94"/>
      <c r="AG920" s="94"/>
      <c r="AH920" s="94"/>
      <c r="AI920" s="94"/>
      <c r="AJ920" s="94"/>
      <c r="AK920" s="94"/>
      <c r="AL920" s="94"/>
      <c r="AM920" s="94"/>
      <c r="AN920" s="94"/>
      <c r="AO920" s="94"/>
      <c r="AP920" s="94"/>
      <c r="AQ920" s="94"/>
      <c r="AR920" s="94"/>
      <c r="AS920" s="94"/>
      <c r="AT920" s="94"/>
      <c r="AU920" s="94"/>
      <c r="AV920" s="94"/>
    </row>
    <row r="921" spans="1:48" ht="12" customHeight="1" x14ac:dyDescent="0.25">
      <c r="A921" s="94"/>
      <c r="B921" s="94"/>
      <c r="C921" s="94"/>
      <c r="D921" s="94"/>
      <c r="E921" s="94"/>
      <c r="F921" s="94"/>
      <c r="G921" s="94"/>
      <c r="H921" s="94"/>
      <c r="I921" s="94"/>
      <c r="J921" s="94"/>
      <c r="K921" s="94"/>
      <c r="L921" s="94"/>
      <c r="M921" s="94"/>
      <c r="N921" s="94"/>
      <c r="O921" s="94"/>
      <c r="P921" s="94"/>
      <c r="Q921" s="94"/>
      <c r="R921" s="94"/>
      <c r="S921" s="94"/>
      <c r="T921" s="94"/>
      <c r="U921" s="94"/>
      <c r="V921" s="94"/>
      <c r="W921" s="94"/>
      <c r="X921" s="94"/>
      <c r="Y921" s="94"/>
      <c r="Z921" s="94"/>
      <c r="AA921" s="94"/>
      <c r="AB921" s="94"/>
      <c r="AC921" s="94"/>
      <c r="AD921" s="94"/>
      <c r="AE921" s="94"/>
      <c r="AF921" s="94"/>
      <c r="AG921" s="94"/>
      <c r="AH921" s="94"/>
      <c r="AI921" s="94"/>
      <c r="AJ921" s="94"/>
      <c r="AK921" s="94"/>
      <c r="AL921" s="94"/>
      <c r="AM921" s="94"/>
      <c r="AN921" s="94"/>
      <c r="AO921" s="94"/>
      <c r="AP921" s="94"/>
      <c r="AQ921" s="94"/>
      <c r="AR921" s="94"/>
      <c r="AS921" s="94"/>
      <c r="AT921" s="94"/>
      <c r="AU921" s="94"/>
      <c r="AV921" s="94"/>
    </row>
    <row r="922" spans="1:48" ht="12" customHeight="1" x14ac:dyDescent="0.25">
      <c r="A922" s="94"/>
      <c r="B922" s="94"/>
      <c r="C922" s="94"/>
      <c r="D922" s="94"/>
      <c r="E922" s="94"/>
      <c r="F922" s="94"/>
      <c r="G922" s="94"/>
      <c r="H922" s="94"/>
      <c r="I922" s="94"/>
      <c r="J922" s="94"/>
      <c r="K922" s="94"/>
      <c r="L922" s="94"/>
      <c r="M922" s="94"/>
      <c r="N922" s="94"/>
      <c r="O922" s="94"/>
      <c r="P922" s="94"/>
      <c r="Q922" s="94"/>
      <c r="R922" s="94"/>
      <c r="S922" s="94"/>
      <c r="T922" s="94"/>
      <c r="U922" s="94"/>
      <c r="V922" s="94"/>
      <c r="W922" s="94"/>
      <c r="X922" s="94"/>
      <c r="Y922" s="94"/>
      <c r="Z922" s="94"/>
      <c r="AA922" s="94"/>
      <c r="AB922" s="94"/>
      <c r="AC922" s="94"/>
      <c r="AD922" s="94"/>
      <c r="AE922" s="94"/>
      <c r="AF922" s="94"/>
      <c r="AG922" s="94"/>
      <c r="AH922" s="94"/>
      <c r="AI922" s="94"/>
      <c r="AJ922" s="94"/>
      <c r="AK922" s="94"/>
      <c r="AL922" s="94"/>
      <c r="AM922" s="94"/>
      <c r="AN922" s="94"/>
      <c r="AO922" s="94"/>
      <c r="AP922" s="94"/>
      <c r="AQ922" s="94"/>
      <c r="AR922" s="94"/>
      <c r="AS922" s="94"/>
      <c r="AT922" s="94"/>
      <c r="AU922" s="94"/>
      <c r="AV922" s="94"/>
    </row>
    <row r="923" spans="1:48" ht="12" customHeight="1" x14ac:dyDescent="0.25">
      <c r="A923" s="94"/>
      <c r="B923" s="94"/>
      <c r="C923" s="94"/>
      <c r="D923" s="94"/>
      <c r="E923" s="94"/>
      <c r="F923" s="94"/>
      <c r="G923" s="94"/>
      <c r="H923" s="94"/>
      <c r="I923" s="94"/>
      <c r="J923" s="94"/>
      <c r="K923" s="94"/>
      <c r="L923" s="94"/>
      <c r="M923" s="94"/>
      <c r="N923" s="94"/>
      <c r="O923" s="94"/>
      <c r="P923" s="94"/>
      <c r="Q923" s="94"/>
      <c r="R923" s="94"/>
      <c r="S923" s="94"/>
      <c r="T923" s="94"/>
      <c r="U923" s="94"/>
      <c r="V923" s="94"/>
      <c r="W923" s="94"/>
      <c r="X923" s="94"/>
      <c r="Y923" s="94"/>
      <c r="Z923" s="94"/>
      <c r="AA923" s="94"/>
      <c r="AB923" s="94"/>
      <c r="AC923" s="94"/>
      <c r="AD923" s="94"/>
      <c r="AE923" s="94"/>
      <c r="AF923" s="94"/>
      <c r="AG923" s="94"/>
      <c r="AH923" s="94"/>
      <c r="AI923" s="94"/>
      <c r="AJ923" s="94"/>
      <c r="AK923" s="94"/>
      <c r="AL923" s="94"/>
      <c r="AM923" s="94"/>
      <c r="AN923" s="94"/>
      <c r="AO923" s="94"/>
      <c r="AP923" s="94"/>
      <c r="AQ923" s="94"/>
      <c r="AR923" s="94"/>
      <c r="AS923" s="94"/>
      <c r="AT923" s="94"/>
      <c r="AU923" s="94"/>
      <c r="AV923" s="94"/>
    </row>
    <row r="924" spans="1:48" ht="12" customHeight="1" x14ac:dyDescent="0.25">
      <c r="A924" s="94"/>
      <c r="B924" s="94"/>
      <c r="C924" s="94"/>
      <c r="D924" s="94"/>
      <c r="E924" s="94"/>
      <c r="F924" s="94"/>
      <c r="G924" s="94"/>
      <c r="H924" s="94"/>
      <c r="I924" s="94"/>
      <c r="J924" s="94"/>
      <c r="K924" s="94"/>
      <c r="L924" s="94"/>
      <c r="M924" s="94"/>
      <c r="N924" s="94"/>
      <c r="O924" s="94"/>
      <c r="P924" s="94"/>
      <c r="Q924" s="94"/>
      <c r="R924" s="94"/>
      <c r="S924" s="94"/>
      <c r="T924" s="94"/>
      <c r="U924" s="94"/>
      <c r="V924" s="94"/>
      <c r="W924" s="94"/>
      <c r="X924" s="94"/>
      <c r="Y924" s="94"/>
      <c r="Z924" s="94"/>
      <c r="AA924" s="94"/>
      <c r="AB924" s="94"/>
      <c r="AC924" s="94"/>
      <c r="AD924" s="94"/>
      <c r="AE924" s="94"/>
      <c r="AF924" s="94"/>
      <c r="AG924" s="94"/>
      <c r="AH924" s="94"/>
      <c r="AI924" s="94"/>
      <c r="AJ924" s="94"/>
      <c r="AK924" s="94"/>
      <c r="AL924" s="94"/>
      <c r="AM924" s="94"/>
      <c r="AN924" s="94"/>
      <c r="AO924" s="94"/>
      <c r="AP924" s="94"/>
      <c r="AQ924" s="94"/>
      <c r="AR924" s="94"/>
      <c r="AS924" s="94"/>
      <c r="AT924" s="94"/>
      <c r="AU924" s="94"/>
      <c r="AV924" s="94"/>
    </row>
    <row r="925" spans="1:48" ht="12" customHeight="1" x14ac:dyDescent="0.25">
      <c r="A925" s="94"/>
      <c r="B925" s="94"/>
      <c r="C925" s="94"/>
      <c r="D925" s="94"/>
      <c r="E925" s="94"/>
      <c r="F925" s="94"/>
      <c r="G925" s="94"/>
      <c r="H925" s="94"/>
      <c r="I925" s="94"/>
      <c r="J925" s="94"/>
      <c r="K925" s="94"/>
      <c r="L925" s="94"/>
      <c r="M925" s="94"/>
      <c r="N925" s="94"/>
      <c r="O925" s="94"/>
      <c r="P925" s="94"/>
      <c r="Q925" s="94"/>
      <c r="R925" s="94"/>
      <c r="S925" s="94"/>
      <c r="T925" s="94"/>
      <c r="U925" s="94"/>
      <c r="V925" s="94"/>
      <c r="W925" s="94"/>
      <c r="X925" s="94"/>
      <c r="Y925" s="94"/>
      <c r="Z925" s="94"/>
      <c r="AA925" s="94"/>
      <c r="AB925" s="94"/>
      <c r="AC925" s="94"/>
      <c r="AD925" s="94"/>
      <c r="AE925" s="94"/>
      <c r="AF925" s="94"/>
      <c r="AG925" s="94"/>
      <c r="AH925" s="94"/>
      <c r="AI925" s="94"/>
      <c r="AJ925" s="94"/>
      <c r="AK925" s="94"/>
      <c r="AL925" s="94"/>
      <c r="AM925" s="94"/>
      <c r="AN925" s="94"/>
      <c r="AO925" s="94"/>
      <c r="AP925" s="94"/>
      <c r="AQ925" s="94"/>
      <c r="AR925" s="94"/>
      <c r="AS925" s="94"/>
      <c r="AT925" s="94"/>
      <c r="AU925" s="94"/>
      <c r="AV925" s="94"/>
    </row>
    <row r="926" spans="1:48" ht="12" customHeight="1" x14ac:dyDescent="0.25">
      <c r="A926" s="94"/>
      <c r="B926" s="94"/>
      <c r="C926" s="94"/>
      <c r="D926" s="94"/>
      <c r="E926" s="94"/>
      <c r="F926" s="94"/>
      <c r="G926" s="94"/>
      <c r="H926" s="94"/>
      <c r="I926" s="94"/>
      <c r="J926" s="94"/>
      <c r="K926" s="94"/>
      <c r="L926" s="94"/>
      <c r="M926" s="94"/>
      <c r="N926" s="94"/>
      <c r="O926" s="94"/>
      <c r="P926" s="94"/>
      <c r="Q926" s="94"/>
      <c r="R926" s="94"/>
      <c r="S926" s="94"/>
      <c r="T926" s="94"/>
      <c r="U926" s="94"/>
      <c r="V926" s="94"/>
      <c r="W926" s="94"/>
      <c r="X926" s="94"/>
      <c r="Y926" s="94"/>
      <c r="Z926" s="94"/>
      <c r="AA926" s="94"/>
      <c r="AB926" s="94"/>
      <c r="AC926" s="94"/>
      <c r="AD926" s="94"/>
      <c r="AE926" s="94"/>
      <c r="AF926" s="94"/>
      <c r="AG926" s="94"/>
      <c r="AH926" s="94"/>
      <c r="AI926" s="94"/>
      <c r="AJ926" s="94"/>
      <c r="AK926" s="94"/>
      <c r="AL926" s="94"/>
      <c r="AM926" s="94"/>
      <c r="AN926" s="94"/>
      <c r="AO926" s="94"/>
      <c r="AP926" s="94"/>
      <c r="AQ926" s="94"/>
      <c r="AR926" s="94"/>
      <c r="AS926" s="94"/>
      <c r="AT926" s="94"/>
      <c r="AU926" s="94"/>
      <c r="AV926" s="94"/>
    </row>
    <row r="927" spans="1:48" ht="12" customHeight="1" x14ac:dyDescent="0.25">
      <c r="A927" s="94"/>
      <c r="B927" s="94"/>
      <c r="C927" s="94"/>
      <c r="D927" s="94"/>
      <c r="E927" s="94"/>
      <c r="F927" s="94"/>
      <c r="G927" s="94"/>
      <c r="H927" s="94"/>
      <c r="I927" s="94"/>
      <c r="J927" s="94"/>
      <c r="K927" s="94"/>
      <c r="L927" s="94"/>
      <c r="M927" s="94"/>
      <c r="N927" s="94"/>
      <c r="O927" s="94"/>
      <c r="P927" s="94"/>
      <c r="Q927" s="94"/>
      <c r="R927" s="94"/>
      <c r="S927" s="94"/>
      <c r="T927" s="94"/>
      <c r="U927" s="94"/>
      <c r="V927" s="94"/>
      <c r="W927" s="94"/>
      <c r="X927" s="94"/>
      <c r="Y927" s="94"/>
      <c r="Z927" s="94"/>
      <c r="AA927" s="94"/>
      <c r="AB927" s="94"/>
      <c r="AC927" s="94"/>
      <c r="AD927" s="94"/>
      <c r="AE927" s="94"/>
      <c r="AF927" s="94"/>
      <c r="AG927" s="94"/>
      <c r="AH927" s="94"/>
      <c r="AI927" s="94"/>
      <c r="AJ927" s="94"/>
      <c r="AK927" s="94"/>
      <c r="AL927" s="94"/>
      <c r="AM927" s="94"/>
      <c r="AN927" s="94"/>
      <c r="AO927" s="94"/>
      <c r="AP927" s="94"/>
      <c r="AQ927" s="94"/>
      <c r="AR927" s="94"/>
      <c r="AS927" s="94"/>
      <c r="AT927" s="94"/>
      <c r="AU927" s="94"/>
      <c r="AV927" s="94"/>
    </row>
    <row r="928" spans="1:48" ht="12" customHeight="1" x14ac:dyDescent="0.25">
      <c r="A928" s="94"/>
      <c r="B928" s="94"/>
      <c r="C928" s="94"/>
      <c r="D928" s="94"/>
      <c r="E928" s="94"/>
      <c r="F928" s="94"/>
      <c r="G928" s="94"/>
      <c r="H928" s="94"/>
      <c r="I928" s="94"/>
      <c r="J928" s="94"/>
      <c r="K928" s="94"/>
      <c r="L928" s="94"/>
      <c r="M928" s="94"/>
      <c r="N928" s="94"/>
      <c r="O928" s="94"/>
      <c r="P928" s="94"/>
      <c r="Q928" s="94"/>
      <c r="R928" s="94"/>
      <c r="S928" s="94"/>
      <c r="T928" s="94"/>
      <c r="U928" s="94"/>
      <c r="V928" s="94"/>
      <c r="W928" s="94"/>
      <c r="X928" s="94"/>
      <c r="Y928" s="94"/>
      <c r="Z928" s="94"/>
      <c r="AA928" s="94"/>
      <c r="AB928" s="94"/>
      <c r="AC928" s="94"/>
      <c r="AD928" s="94"/>
      <c r="AE928" s="94"/>
      <c r="AF928" s="94"/>
      <c r="AG928" s="94"/>
      <c r="AH928" s="94"/>
      <c r="AI928" s="94"/>
      <c r="AJ928" s="94"/>
      <c r="AK928" s="94"/>
      <c r="AL928" s="94"/>
      <c r="AM928" s="94"/>
      <c r="AN928" s="94"/>
      <c r="AO928" s="94"/>
      <c r="AP928" s="94"/>
      <c r="AQ928" s="94"/>
      <c r="AR928" s="94"/>
      <c r="AS928" s="94"/>
      <c r="AT928" s="94"/>
      <c r="AU928" s="94"/>
      <c r="AV928" s="94"/>
    </row>
    <row r="929" spans="1:48" ht="12" customHeight="1" x14ac:dyDescent="0.25">
      <c r="A929" s="94"/>
      <c r="B929" s="94"/>
      <c r="C929" s="94"/>
      <c r="D929" s="94"/>
      <c r="E929" s="94"/>
      <c r="F929" s="94"/>
      <c r="G929" s="94"/>
      <c r="H929" s="94"/>
      <c r="I929" s="94"/>
      <c r="J929" s="94"/>
      <c r="K929" s="94"/>
      <c r="L929" s="94"/>
      <c r="M929" s="94"/>
      <c r="N929" s="94"/>
      <c r="O929" s="94"/>
      <c r="P929" s="94"/>
      <c r="Q929" s="94"/>
      <c r="R929" s="94"/>
      <c r="S929" s="94"/>
      <c r="T929" s="94"/>
      <c r="U929" s="94"/>
      <c r="V929" s="94"/>
      <c r="W929" s="94"/>
      <c r="X929" s="94"/>
      <c r="Y929" s="94"/>
      <c r="Z929" s="94"/>
      <c r="AA929" s="94"/>
      <c r="AB929" s="94"/>
      <c r="AC929" s="94"/>
      <c r="AD929" s="94"/>
      <c r="AE929" s="94"/>
      <c r="AF929" s="94"/>
      <c r="AG929" s="94"/>
      <c r="AH929" s="94"/>
      <c r="AI929" s="94"/>
      <c r="AJ929" s="94"/>
      <c r="AK929" s="94"/>
      <c r="AL929" s="94"/>
      <c r="AM929" s="94"/>
      <c r="AN929" s="94"/>
      <c r="AO929" s="94"/>
      <c r="AP929" s="94"/>
      <c r="AQ929" s="94"/>
      <c r="AR929" s="94"/>
      <c r="AS929" s="94"/>
      <c r="AT929" s="94"/>
      <c r="AU929" s="94"/>
      <c r="AV929" s="94"/>
    </row>
    <row r="930" spans="1:48" ht="12" customHeight="1" x14ac:dyDescent="0.25">
      <c r="A930" s="94"/>
      <c r="B930" s="94"/>
      <c r="C930" s="94"/>
      <c r="D930" s="94"/>
      <c r="E930" s="94"/>
      <c r="F930" s="94"/>
      <c r="G930" s="94"/>
      <c r="H930" s="94"/>
      <c r="I930" s="94"/>
      <c r="J930" s="94"/>
      <c r="K930" s="94"/>
      <c r="L930" s="94"/>
      <c r="M930" s="94"/>
      <c r="N930" s="94"/>
      <c r="O930" s="94"/>
      <c r="P930" s="94"/>
      <c r="Q930" s="94"/>
      <c r="R930" s="94"/>
      <c r="S930" s="94"/>
      <c r="T930" s="94"/>
      <c r="U930" s="94"/>
      <c r="V930" s="94"/>
      <c r="W930" s="94"/>
      <c r="X930" s="94"/>
      <c r="Y930" s="94"/>
      <c r="Z930" s="94"/>
      <c r="AA930" s="94"/>
      <c r="AB930" s="94"/>
      <c r="AC930" s="94"/>
      <c r="AD930" s="94"/>
      <c r="AE930" s="94"/>
      <c r="AF930" s="94"/>
      <c r="AG930" s="94"/>
      <c r="AH930" s="94"/>
      <c r="AI930" s="94"/>
      <c r="AJ930" s="94"/>
      <c r="AK930" s="94"/>
      <c r="AL930" s="94"/>
      <c r="AM930" s="94"/>
      <c r="AN930" s="94"/>
      <c r="AO930" s="94"/>
      <c r="AP930" s="94"/>
      <c r="AQ930" s="94"/>
      <c r="AR930" s="94"/>
      <c r="AS930" s="94"/>
      <c r="AT930" s="94"/>
      <c r="AU930" s="94"/>
      <c r="AV930" s="94"/>
    </row>
    <row r="931" spans="1:48" ht="12" customHeight="1" x14ac:dyDescent="0.25">
      <c r="A931" s="94"/>
      <c r="B931" s="94"/>
      <c r="C931" s="94"/>
      <c r="D931" s="94"/>
      <c r="E931" s="94"/>
      <c r="F931" s="94"/>
      <c r="G931" s="94"/>
      <c r="H931" s="94"/>
      <c r="I931" s="94"/>
      <c r="J931" s="94"/>
      <c r="K931" s="94"/>
      <c r="L931" s="94"/>
      <c r="M931" s="94"/>
      <c r="N931" s="94"/>
      <c r="O931" s="94"/>
      <c r="P931" s="94"/>
      <c r="Q931" s="94"/>
      <c r="R931" s="94"/>
      <c r="S931" s="94"/>
      <c r="T931" s="94"/>
      <c r="U931" s="94"/>
      <c r="V931" s="94"/>
      <c r="W931" s="94"/>
      <c r="X931" s="94"/>
      <c r="Y931" s="94"/>
      <c r="Z931" s="94"/>
      <c r="AA931" s="94"/>
      <c r="AB931" s="94"/>
      <c r="AC931" s="94"/>
      <c r="AD931" s="94"/>
      <c r="AE931" s="94"/>
      <c r="AF931" s="94"/>
      <c r="AG931" s="94"/>
      <c r="AH931" s="94"/>
      <c r="AI931" s="94"/>
      <c r="AJ931" s="94"/>
      <c r="AK931" s="94"/>
      <c r="AL931" s="94"/>
      <c r="AM931" s="94"/>
      <c r="AN931" s="94"/>
      <c r="AO931" s="94"/>
      <c r="AP931" s="94"/>
      <c r="AQ931" s="94"/>
      <c r="AR931" s="94"/>
      <c r="AS931" s="94"/>
      <c r="AT931" s="94"/>
      <c r="AU931" s="94"/>
      <c r="AV931" s="94"/>
    </row>
    <row r="932" spans="1:48" ht="12" customHeight="1" x14ac:dyDescent="0.25">
      <c r="A932" s="94"/>
      <c r="B932" s="94"/>
      <c r="C932" s="94"/>
      <c r="D932" s="94"/>
      <c r="E932" s="94"/>
      <c r="F932" s="94"/>
      <c r="G932" s="94"/>
      <c r="H932" s="94"/>
      <c r="I932" s="94"/>
      <c r="J932" s="94"/>
      <c r="K932" s="94"/>
      <c r="L932" s="94"/>
      <c r="M932" s="94"/>
      <c r="N932" s="94"/>
      <c r="O932" s="94"/>
      <c r="P932" s="94"/>
      <c r="Q932" s="94"/>
      <c r="R932" s="94"/>
      <c r="S932" s="94"/>
      <c r="T932" s="94"/>
      <c r="U932" s="94"/>
      <c r="V932" s="94"/>
      <c r="W932" s="94"/>
      <c r="X932" s="94"/>
      <c r="Y932" s="94"/>
      <c r="Z932" s="94"/>
      <c r="AA932" s="94"/>
      <c r="AB932" s="94"/>
      <c r="AC932" s="94"/>
      <c r="AD932" s="94"/>
      <c r="AE932" s="94"/>
      <c r="AF932" s="94"/>
      <c r="AG932" s="94"/>
      <c r="AH932" s="94"/>
      <c r="AI932" s="94"/>
      <c r="AJ932" s="94"/>
      <c r="AK932" s="94"/>
      <c r="AL932" s="94"/>
      <c r="AM932" s="94"/>
      <c r="AN932" s="94"/>
      <c r="AO932" s="94"/>
      <c r="AP932" s="94"/>
      <c r="AQ932" s="94"/>
      <c r="AR932" s="94"/>
      <c r="AS932" s="94"/>
      <c r="AT932" s="94"/>
      <c r="AU932" s="94"/>
      <c r="AV932" s="94"/>
    </row>
    <row r="933" spans="1:48" ht="12" customHeight="1" x14ac:dyDescent="0.25">
      <c r="A933" s="94"/>
      <c r="B933" s="94"/>
      <c r="C933" s="94"/>
      <c r="D933" s="94"/>
      <c r="E933" s="94"/>
      <c r="F933" s="94"/>
      <c r="G933" s="94"/>
      <c r="H933" s="94"/>
      <c r="I933" s="94"/>
      <c r="J933" s="94"/>
      <c r="K933" s="94"/>
      <c r="L933" s="94"/>
      <c r="M933" s="94"/>
      <c r="N933" s="94"/>
      <c r="O933" s="94"/>
      <c r="P933" s="94"/>
      <c r="Q933" s="94"/>
      <c r="R933" s="94"/>
      <c r="S933" s="94"/>
      <c r="T933" s="94"/>
      <c r="U933" s="94"/>
      <c r="V933" s="94"/>
      <c r="W933" s="94"/>
      <c r="X933" s="94"/>
      <c r="Y933" s="94"/>
      <c r="Z933" s="94"/>
      <c r="AA933" s="94"/>
      <c r="AB933" s="94"/>
      <c r="AC933" s="94"/>
      <c r="AD933" s="94"/>
      <c r="AE933" s="94"/>
      <c r="AF933" s="94"/>
      <c r="AG933" s="94"/>
      <c r="AH933" s="94"/>
      <c r="AI933" s="94"/>
      <c r="AJ933" s="94"/>
      <c r="AK933" s="94"/>
      <c r="AL933" s="94"/>
      <c r="AM933" s="94"/>
      <c r="AN933" s="94"/>
      <c r="AO933" s="94"/>
      <c r="AP933" s="94"/>
      <c r="AQ933" s="94"/>
      <c r="AR933" s="94"/>
      <c r="AS933" s="94"/>
      <c r="AT933" s="94"/>
      <c r="AU933" s="94"/>
      <c r="AV933" s="94"/>
    </row>
    <row r="934" spans="1:48" ht="12" customHeight="1" x14ac:dyDescent="0.25">
      <c r="A934" s="94"/>
      <c r="B934" s="94"/>
      <c r="C934" s="94"/>
      <c r="D934" s="94"/>
      <c r="E934" s="94"/>
      <c r="F934" s="94"/>
      <c r="G934" s="94"/>
      <c r="H934" s="94"/>
      <c r="I934" s="94"/>
      <c r="J934" s="94"/>
      <c r="K934" s="94"/>
      <c r="L934" s="94"/>
      <c r="M934" s="94"/>
      <c r="N934" s="94"/>
      <c r="O934" s="94"/>
      <c r="P934" s="94"/>
      <c r="Q934" s="94"/>
      <c r="R934" s="94"/>
      <c r="S934" s="94"/>
      <c r="T934" s="94"/>
      <c r="U934" s="94"/>
      <c r="V934" s="94"/>
      <c r="W934" s="94"/>
      <c r="X934" s="94"/>
      <c r="Y934" s="94"/>
      <c r="Z934" s="94"/>
      <c r="AA934" s="94"/>
      <c r="AB934" s="94"/>
      <c r="AC934" s="94"/>
      <c r="AD934" s="94"/>
      <c r="AE934" s="94"/>
      <c r="AF934" s="94"/>
      <c r="AG934" s="94"/>
      <c r="AH934" s="94"/>
      <c r="AI934" s="94"/>
      <c r="AJ934" s="94"/>
      <c r="AK934" s="94"/>
      <c r="AL934" s="94"/>
      <c r="AM934" s="94"/>
      <c r="AN934" s="94"/>
      <c r="AO934" s="94"/>
      <c r="AP934" s="94"/>
      <c r="AQ934" s="94"/>
      <c r="AR934" s="94"/>
      <c r="AS934" s="94"/>
      <c r="AT934" s="94"/>
      <c r="AU934" s="94"/>
      <c r="AV934" s="94"/>
    </row>
    <row r="935" spans="1:48" ht="12" customHeight="1" x14ac:dyDescent="0.25">
      <c r="A935" s="94"/>
      <c r="B935" s="94"/>
      <c r="C935" s="94"/>
      <c r="D935" s="94"/>
      <c r="E935" s="94"/>
      <c r="F935" s="94"/>
      <c r="G935" s="94"/>
      <c r="H935" s="94"/>
      <c r="I935" s="94"/>
      <c r="J935" s="94"/>
      <c r="K935" s="94"/>
      <c r="L935" s="94"/>
      <c r="M935" s="94"/>
      <c r="N935" s="94"/>
      <c r="O935" s="94"/>
      <c r="P935" s="94"/>
      <c r="Q935" s="94"/>
      <c r="R935" s="94"/>
      <c r="S935" s="94"/>
      <c r="T935" s="94"/>
      <c r="U935" s="94"/>
      <c r="V935" s="94"/>
      <c r="W935" s="94"/>
      <c r="X935" s="94"/>
      <c r="Y935" s="94"/>
      <c r="Z935" s="94"/>
      <c r="AA935" s="94"/>
      <c r="AB935" s="94"/>
      <c r="AC935" s="94"/>
      <c r="AD935" s="94"/>
      <c r="AE935" s="94"/>
      <c r="AF935" s="94"/>
      <c r="AG935" s="94"/>
      <c r="AH935" s="94"/>
      <c r="AI935" s="94"/>
      <c r="AJ935" s="94"/>
      <c r="AK935" s="94"/>
      <c r="AL935" s="94"/>
      <c r="AM935" s="94"/>
      <c r="AN935" s="94"/>
      <c r="AO935" s="94"/>
      <c r="AP935" s="94"/>
      <c r="AQ935" s="94"/>
      <c r="AR935" s="94"/>
      <c r="AS935" s="94"/>
      <c r="AT935" s="94"/>
      <c r="AU935" s="94"/>
      <c r="AV935" s="94"/>
    </row>
    <row r="936" spans="1:48" ht="12" customHeight="1" x14ac:dyDescent="0.25">
      <c r="A936" s="94"/>
      <c r="B936" s="94"/>
      <c r="C936" s="94"/>
      <c r="D936" s="94"/>
      <c r="E936" s="94"/>
      <c r="F936" s="94"/>
      <c r="G936" s="94"/>
      <c r="H936" s="94"/>
      <c r="I936" s="94"/>
      <c r="J936" s="94"/>
      <c r="K936" s="94"/>
      <c r="L936" s="94"/>
      <c r="M936" s="94"/>
      <c r="N936" s="94"/>
      <c r="O936" s="94"/>
      <c r="P936" s="94"/>
      <c r="Q936" s="94"/>
      <c r="R936" s="94"/>
      <c r="S936" s="94"/>
      <c r="T936" s="94"/>
      <c r="U936" s="94"/>
      <c r="V936" s="94"/>
      <c r="W936" s="94"/>
      <c r="X936" s="94"/>
      <c r="Y936" s="94"/>
      <c r="Z936" s="94"/>
      <c r="AA936" s="94"/>
      <c r="AB936" s="94"/>
      <c r="AC936" s="94"/>
      <c r="AD936" s="94"/>
      <c r="AE936" s="94"/>
      <c r="AF936" s="94"/>
      <c r="AG936" s="94"/>
      <c r="AH936" s="94"/>
      <c r="AI936" s="94"/>
      <c r="AJ936" s="94"/>
      <c r="AK936" s="94"/>
      <c r="AL936" s="94"/>
      <c r="AM936" s="94"/>
      <c r="AN936" s="94"/>
      <c r="AO936" s="94"/>
      <c r="AP936" s="94"/>
      <c r="AQ936" s="94"/>
      <c r="AR936" s="94"/>
      <c r="AS936" s="94"/>
      <c r="AT936" s="94"/>
      <c r="AU936" s="94"/>
      <c r="AV936" s="94"/>
    </row>
    <row r="937" spans="1:48" ht="12" customHeight="1" x14ac:dyDescent="0.25">
      <c r="A937" s="94"/>
      <c r="B937" s="94"/>
      <c r="C937" s="94"/>
      <c r="D937" s="94"/>
      <c r="E937" s="94"/>
      <c r="F937" s="94"/>
      <c r="G937" s="94"/>
      <c r="H937" s="94"/>
      <c r="I937" s="94"/>
      <c r="J937" s="94"/>
      <c r="K937" s="94"/>
      <c r="L937" s="94"/>
      <c r="M937" s="94"/>
      <c r="N937" s="94"/>
      <c r="O937" s="94"/>
      <c r="P937" s="94"/>
      <c r="Q937" s="94"/>
      <c r="R937" s="94"/>
      <c r="S937" s="94"/>
      <c r="T937" s="94"/>
      <c r="U937" s="94"/>
      <c r="V937" s="94"/>
      <c r="W937" s="94"/>
      <c r="X937" s="94"/>
      <c r="Y937" s="94"/>
      <c r="Z937" s="94"/>
      <c r="AA937" s="94"/>
      <c r="AB937" s="94"/>
      <c r="AC937" s="94"/>
      <c r="AD937" s="94"/>
      <c r="AE937" s="94"/>
      <c r="AF937" s="94"/>
      <c r="AG937" s="94"/>
      <c r="AH937" s="94"/>
      <c r="AI937" s="94"/>
      <c r="AJ937" s="94"/>
      <c r="AK937" s="94"/>
      <c r="AL937" s="94"/>
      <c r="AM937" s="94"/>
      <c r="AN937" s="94"/>
      <c r="AO937" s="94"/>
      <c r="AP937" s="94"/>
      <c r="AQ937" s="94"/>
      <c r="AR937" s="94"/>
      <c r="AS937" s="94"/>
      <c r="AT937" s="94"/>
      <c r="AU937" s="94"/>
      <c r="AV937" s="94"/>
    </row>
    <row r="938" spans="1:48" ht="12" customHeight="1" x14ac:dyDescent="0.25">
      <c r="A938" s="94"/>
      <c r="B938" s="94"/>
      <c r="C938" s="94"/>
      <c r="D938" s="94"/>
      <c r="E938" s="94"/>
      <c r="F938" s="94"/>
      <c r="G938" s="94"/>
      <c r="H938" s="94"/>
      <c r="I938" s="94"/>
      <c r="J938" s="94"/>
      <c r="K938" s="94"/>
      <c r="L938" s="94"/>
      <c r="M938" s="94"/>
      <c r="N938" s="94"/>
      <c r="O938" s="94"/>
      <c r="P938" s="94"/>
      <c r="Q938" s="94"/>
      <c r="R938" s="94"/>
      <c r="S938" s="94"/>
      <c r="T938" s="94"/>
      <c r="U938" s="94"/>
      <c r="V938" s="94"/>
      <c r="W938" s="94"/>
      <c r="X938" s="94"/>
      <c r="Y938" s="94"/>
      <c r="Z938" s="94"/>
      <c r="AA938" s="94"/>
      <c r="AB938" s="94"/>
      <c r="AC938" s="94"/>
      <c r="AD938" s="94"/>
      <c r="AE938" s="94"/>
      <c r="AF938" s="94"/>
      <c r="AG938" s="94"/>
      <c r="AH938" s="94"/>
      <c r="AI938" s="94"/>
      <c r="AJ938" s="94"/>
      <c r="AK938" s="94"/>
      <c r="AL938" s="94"/>
      <c r="AM938" s="94"/>
      <c r="AN938" s="94"/>
      <c r="AO938" s="94"/>
      <c r="AP938" s="94"/>
      <c r="AQ938" s="94"/>
      <c r="AR938" s="94"/>
      <c r="AS938" s="94"/>
      <c r="AT938" s="94"/>
      <c r="AU938" s="94"/>
      <c r="AV938" s="94"/>
    </row>
    <row r="939" spans="1:48" ht="12" customHeight="1" x14ac:dyDescent="0.25">
      <c r="A939" s="94"/>
      <c r="B939" s="94"/>
      <c r="C939" s="94"/>
      <c r="D939" s="94"/>
      <c r="E939" s="94"/>
      <c r="F939" s="94"/>
      <c r="G939" s="94"/>
      <c r="H939" s="94"/>
      <c r="I939" s="94"/>
      <c r="J939" s="94"/>
      <c r="K939" s="94"/>
      <c r="L939" s="94"/>
      <c r="M939" s="94"/>
      <c r="N939" s="94"/>
      <c r="O939" s="94"/>
      <c r="P939" s="94"/>
      <c r="Q939" s="94"/>
      <c r="R939" s="94"/>
      <c r="S939" s="94"/>
      <c r="T939" s="94"/>
      <c r="U939" s="94"/>
      <c r="V939" s="94"/>
      <c r="W939" s="94"/>
      <c r="X939" s="94"/>
      <c r="Y939" s="94"/>
      <c r="Z939" s="94"/>
      <c r="AA939" s="94"/>
      <c r="AB939" s="94"/>
      <c r="AC939" s="94"/>
      <c r="AD939" s="94"/>
      <c r="AE939" s="94"/>
      <c r="AF939" s="94"/>
      <c r="AG939" s="94"/>
      <c r="AH939" s="94"/>
      <c r="AI939" s="94"/>
      <c r="AJ939" s="94"/>
      <c r="AK939" s="94"/>
      <c r="AL939" s="94"/>
      <c r="AM939" s="94"/>
      <c r="AN939" s="94"/>
      <c r="AO939" s="94"/>
      <c r="AP939" s="94"/>
      <c r="AQ939" s="94"/>
      <c r="AR939" s="94"/>
      <c r="AS939" s="94"/>
      <c r="AT939" s="94"/>
      <c r="AU939" s="94"/>
      <c r="AV939" s="94"/>
    </row>
    <row r="940" spans="1:48" ht="12" customHeight="1" x14ac:dyDescent="0.25">
      <c r="A940" s="94"/>
      <c r="B940" s="94"/>
      <c r="C940" s="94"/>
      <c r="D940" s="94"/>
      <c r="E940" s="94"/>
      <c r="F940" s="94"/>
      <c r="G940" s="94"/>
      <c r="H940" s="94"/>
      <c r="I940" s="94"/>
      <c r="J940" s="94"/>
      <c r="K940" s="94"/>
      <c r="L940" s="94"/>
      <c r="M940" s="94"/>
      <c r="N940" s="94"/>
      <c r="O940" s="94"/>
      <c r="P940" s="94"/>
      <c r="Q940" s="94"/>
      <c r="R940" s="94"/>
      <c r="S940" s="94"/>
      <c r="T940" s="94"/>
      <c r="U940" s="94"/>
      <c r="V940" s="94"/>
      <c r="W940" s="94"/>
      <c r="X940" s="94"/>
      <c r="Y940" s="94"/>
      <c r="Z940" s="94"/>
      <c r="AA940" s="94"/>
      <c r="AB940" s="94"/>
      <c r="AC940" s="94"/>
      <c r="AD940" s="94"/>
      <c r="AE940" s="94"/>
      <c r="AF940" s="94"/>
      <c r="AG940" s="94"/>
      <c r="AH940" s="94"/>
      <c r="AI940" s="94"/>
      <c r="AJ940" s="94"/>
      <c r="AK940" s="94"/>
      <c r="AL940" s="94"/>
      <c r="AM940" s="94"/>
      <c r="AN940" s="94"/>
      <c r="AO940" s="94"/>
      <c r="AP940" s="94"/>
      <c r="AQ940" s="94"/>
      <c r="AR940" s="94"/>
      <c r="AS940" s="94"/>
      <c r="AT940" s="94"/>
      <c r="AU940" s="94"/>
      <c r="AV940" s="94"/>
    </row>
    <row r="941" spans="1:48" ht="12" customHeight="1" x14ac:dyDescent="0.25">
      <c r="A941" s="94"/>
      <c r="B941" s="94"/>
      <c r="C941" s="94"/>
      <c r="D941" s="94"/>
      <c r="E941" s="94"/>
      <c r="F941" s="94"/>
      <c r="G941" s="94"/>
      <c r="H941" s="94"/>
      <c r="I941" s="94"/>
      <c r="J941" s="94"/>
      <c r="K941" s="94"/>
      <c r="L941" s="94"/>
      <c r="M941" s="94"/>
      <c r="N941" s="94"/>
      <c r="O941" s="94"/>
      <c r="P941" s="94"/>
      <c r="Q941" s="94"/>
      <c r="R941" s="94"/>
      <c r="S941" s="94"/>
      <c r="T941" s="94"/>
      <c r="U941" s="94"/>
      <c r="V941" s="94"/>
      <c r="W941" s="94"/>
      <c r="X941" s="94"/>
      <c r="Y941" s="94"/>
      <c r="Z941" s="94"/>
      <c r="AA941" s="94"/>
      <c r="AB941" s="94"/>
      <c r="AC941" s="94"/>
      <c r="AD941" s="94"/>
      <c r="AE941" s="94"/>
      <c r="AF941" s="94"/>
      <c r="AG941" s="94"/>
      <c r="AH941" s="94"/>
      <c r="AI941" s="94"/>
      <c r="AJ941" s="94"/>
      <c r="AK941" s="94"/>
      <c r="AL941" s="94"/>
      <c r="AM941" s="94"/>
      <c r="AN941" s="94"/>
      <c r="AO941" s="94"/>
      <c r="AP941" s="94"/>
      <c r="AQ941" s="94"/>
      <c r="AR941" s="94"/>
      <c r="AS941" s="94"/>
      <c r="AT941" s="94"/>
      <c r="AU941" s="94"/>
      <c r="AV941" s="94"/>
    </row>
    <row r="942" spans="1:48" ht="12" customHeight="1" x14ac:dyDescent="0.25">
      <c r="A942" s="94"/>
      <c r="B942" s="94"/>
      <c r="C942" s="94"/>
      <c r="D942" s="94"/>
      <c r="E942" s="94"/>
      <c r="F942" s="94"/>
      <c r="G942" s="94"/>
      <c r="H942" s="94"/>
      <c r="I942" s="94"/>
      <c r="J942" s="94"/>
      <c r="K942" s="94"/>
      <c r="L942" s="94"/>
      <c r="M942" s="94"/>
      <c r="N942" s="94"/>
      <c r="O942" s="94"/>
      <c r="P942" s="94"/>
      <c r="Q942" s="94"/>
      <c r="R942" s="94"/>
      <c r="S942" s="94"/>
      <c r="T942" s="94"/>
      <c r="U942" s="94"/>
      <c r="V942" s="94"/>
      <c r="W942" s="94"/>
      <c r="X942" s="94"/>
      <c r="Y942" s="94"/>
      <c r="Z942" s="94"/>
      <c r="AA942" s="94"/>
      <c r="AB942" s="94"/>
      <c r="AC942" s="94"/>
      <c r="AD942" s="94"/>
      <c r="AE942" s="94"/>
      <c r="AF942" s="94"/>
      <c r="AG942" s="94"/>
      <c r="AH942" s="94"/>
      <c r="AI942" s="94"/>
      <c r="AJ942" s="94"/>
      <c r="AK942" s="94"/>
      <c r="AL942" s="94"/>
      <c r="AM942" s="94"/>
      <c r="AN942" s="94"/>
      <c r="AO942" s="94"/>
      <c r="AP942" s="94"/>
      <c r="AQ942" s="94"/>
      <c r="AR942" s="94"/>
      <c r="AS942" s="94"/>
      <c r="AT942" s="94"/>
      <c r="AU942" s="94"/>
      <c r="AV942" s="94"/>
    </row>
    <row r="943" spans="1:48" ht="12" customHeight="1" x14ac:dyDescent="0.25">
      <c r="A943" s="94"/>
      <c r="B943" s="94"/>
      <c r="C943" s="94"/>
      <c r="D943" s="94"/>
      <c r="E943" s="94"/>
      <c r="F943" s="94"/>
      <c r="G943" s="94"/>
      <c r="H943" s="94"/>
      <c r="I943" s="94"/>
      <c r="J943" s="94"/>
      <c r="K943" s="94"/>
      <c r="L943" s="94"/>
      <c r="M943" s="94"/>
      <c r="N943" s="94"/>
      <c r="O943" s="94"/>
      <c r="P943" s="94"/>
      <c r="Q943" s="94"/>
      <c r="R943" s="94"/>
      <c r="S943" s="94"/>
      <c r="T943" s="94"/>
      <c r="U943" s="94"/>
      <c r="V943" s="94"/>
      <c r="W943" s="94"/>
      <c r="X943" s="94"/>
      <c r="Y943" s="94"/>
      <c r="Z943" s="94"/>
      <c r="AA943" s="94"/>
      <c r="AB943" s="94"/>
      <c r="AC943" s="94"/>
      <c r="AD943" s="94"/>
      <c r="AE943" s="94"/>
      <c r="AF943" s="94"/>
      <c r="AG943" s="94"/>
      <c r="AH943" s="94"/>
      <c r="AI943" s="94"/>
      <c r="AJ943" s="94"/>
      <c r="AK943" s="94"/>
      <c r="AL943" s="94"/>
      <c r="AM943" s="94"/>
      <c r="AN943" s="94"/>
      <c r="AO943" s="94"/>
      <c r="AP943" s="94"/>
      <c r="AQ943" s="94"/>
      <c r="AR943" s="94"/>
      <c r="AS943" s="94"/>
      <c r="AT943" s="94"/>
      <c r="AU943" s="94"/>
      <c r="AV943" s="94"/>
    </row>
    <row r="944" spans="1:48" ht="12" customHeight="1" x14ac:dyDescent="0.25">
      <c r="A944" s="94"/>
      <c r="B944" s="94"/>
      <c r="C944" s="94"/>
      <c r="D944" s="94"/>
      <c r="E944" s="94"/>
      <c r="F944" s="94"/>
      <c r="G944" s="94"/>
      <c r="H944" s="94"/>
      <c r="I944" s="94"/>
      <c r="J944" s="94"/>
      <c r="K944" s="94"/>
      <c r="L944" s="94"/>
      <c r="M944" s="94"/>
      <c r="N944" s="94"/>
      <c r="O944" s="94"/>
      <c r="P944" s="94"/>
      <c r="Q944" s="94"/>
      <c r="R944" s="94"/>
      <c r="S944" s="94"/>
      <c r="T944" s="94"/>
      <c r="U944" s="94"/>
      <c r="V944" s="94"/>
      <c r="W944" s="94"/>
      <c r="X944" s="94"/>
      <c r="Y944" s="94"/>
      <c r="Z944" s="94"/>
      <c r="AA944" s="94"/>
      <c r="AB944" s="94"/>
      <c r="AC944" s="94"/>
      <c r="AD944" s="94"/>
      <c r="AE944" s="94"/>
      <c r="AF944" s="94"/>
      <c r="AG944" s="94"/>
      <c r="AH944" s="94"/>
      <c r="AI944" s="94"/>
      <c r="AJ944" s="94"/>
      <c r="AK944" s="94"/>
      <c r="AL944" s="94"/>
      <c r="AM944" s="94"/>
      <c r="AN944" s="94"/>
      <c r="AO944" s="94"/>
      <c r="AP944" s="94"/>
      <c r="AQ944" s="94"/>
      <c r="AR944" s="94"/>
      <c r="AS944" s="94"/>
      <c r="AT944" s="94"/>
      <c r="AU944" s="94"/>
      <c r="AV944" s="94"/>
    </row>
    <row r="945" spans="1:48" ht="12" customHeight="1" x14ac:dyDescent="0.25">
      <c r="A945" s="94"/>
      <c r="B945" s="94"/>
      <c r="C945" s="94"/>
      <c r="D945" s="94"/>
      <c r="E945" s="94"/>
      <c r="F945" s="94"/>
      <c r="G945" s="94"/>
      <c r="H945" s="94"/>
      <c r="I945" s="94"/>
      <c r="J945" s="94"/>
      <c r="K945" s="94"/>
      <c r="L945" s="94"/>
      <c r="M945" s="94"/>
      <c r="N945" s="94"/>
      <c r="O945" s="94"/>
      <c r="P945" s="94"/>
      <c r="Q945" s="94"/>
      <c r="R945" s="94"/>
      <c r="S945" s="94"/>
      <c r="T945" s="94"/>
      <c r="U945" s="94"/>
      <c r="V945" s="94"/>
      <c r="W945" s="94"/>
      <c r="X945" s="94"/>
      <c r="Y945" s="94"/>
      <c r="Z945" s="94"/>
      <c r="AA945" s="94"/>
      <c r="AB945" s="94"/>
      <c r="AC945" s="94"/>
      <c r="AD945" s="94"/>
      <c r="AE945" s="94"/>
      <c r="AF945" s="94"/>
      <c r="AG945" s="94"/>
      <c r="AH945" s="94"/>
      <c r="AI945" s="94"/>
      <c r="AJ945" s="94"/>
      <c r="AK945" s="94"/>
      <c r="AL945" s="94"/>
      <c r="AM945" s="94"/>
      <c r="AN945" s="94"/>
      <c r="AO945" s="94"/>
      <c r="AP945" s="94"/>
      <c r="AQ945" s="94"/>
      <c r="AR945" s="94"/>
      <c r="AS945" s="94"/>
      <c r="AT945" s="94"/>
      <c r="AU945" s="94"/>
      <c r="AV945" s="94"/>
    </row>
    <row r="946" spans="1:48" ht="12" customHeight="1" x14ac:dyDescent="0.25">
      <c r="A946" s="94"/>
      <c r="B946" s="94"/>
      <c r="C946" s="94"/>
      <c r="D946" s="94"/>
      <c r="E946" s="94"/>
      <c r="F946" s="94"/>
      <c r="G946" s="94"/>
      <c r="H946" s="94"/>
      <c r="I946" s="94"/>
      <c r="J946" s="94"/>
      <c r="K946" s="94"/>
      <c r="L946" s="94"/>
      <c r="M946" s="94"/>
      <c r="N946" s="94"/>
      <c r="O946" s="94"/>
      <c r="P946" s="94"/>
      <c r="Q946" s="94"/>
      <c r="R946" s="94"/>
      <c r="S946" s="94"/>
      <c r="T946" s="94"/>
      <c r="U946" s="94"/>
      <c r="V946" s="94"/>
      <c r="W946" s="94"/>
      <c r="X946" s="94"/>
      <c r="Y946" s="94"/>
      <c r="Z946" s="94"/>
      <c r="AA946" s="94"/>
      <c r="AB946" s="94"/>
      <c r="AC946" s="94"/>
      <c r="AD946" s="94"/>
      <c r="AE946" s="94"/>
      <c r="AF946" s="94"/>
      <c r="AG946" s="94"/>
      <c r="AH946" s="94"/>
      <c r="AI946" s="94"/>
      <c r="AJ946" s="94"/>
      <c r="AK946" s="94"/>
      <c r="AL946" s="94"/>
      <c r="AM946" s="94"/>
      <c r="AN946" s="94"/>
      <c r="AO946" s="94"/>
      <c r="AP946" s="94"/>
      <c r="AQ946" s="94"/>
      <c r="AR946" s="94"/>
      <c r="AS946" s="94"/>
      <c r="AT946" s="94"/>
      <c r="AU946" s="94"/>
      <c r="AV946" s="94"/>
    </row>
    <row r="947" spans="1:48" ht="12" customHeight="1" x14ac:dyDescent="0.25">
      <c r="A947" s="94"/>
      <c r="B947" s="94"/>
      <c r="C947" s="94"/>
      <c r="D947" s="94"/>
      <c r="E947" s="94"/>
      <c r="F947" s="94"/>
      <c r="G947" s="94"/>
      <c r="H947" s="94"/>
      <c r="I947" s="94"/>
      <c r="J947" s="94"/>
      <c r="K947" s="94"/>
      <c r="L947" s="94"/>
      <c r="M947" s="94"/>
      <c r="N947" s="94"/>
      <c r="O947" s="94"/>
      <c r="P947" s="94"/>
      <c r="Q947" s="94"/>
      <c r="R947" s="94"/>
      <c r="S947" s="94"/>
      <c r="T947" s="94"/>
      <c r="U947" s="94"/>
      <c r="V947" s="94"/>
      <c r="W947" s="94"/>
      <c r="X947" s="94"/>
      <c r="Y947" s="94"/>
      <c r="Z947" s="94"/>
      <c r="AA947" s="94"/>
      <c r="AB947" s="94"/>
      <c r="AC947" s="94"/>
      <c r="AD947" s="94"/>
      <c r="AE947" s="94"/>
      <c r="AF947" s="94"/>
      <c r="AG947" s="94"/>
      <c r="AH947" s="94"/>
      <c r="AI947" s="94"/>
      <c r="AJ947" s="94"/>
      <c r="AK947" s="94"/>
      <c r="AL947" s="94"/>
      <c r="AM947" s="94"/>
      <c r="AN947" s="94"/>
      <c r="AO947" s="94"/>
      <c r="AP947" s="94"/>
      <c r="AQ947" s="94"/>
      <c r="AR947" s="94"/>
      <c r="AS947" s="94"/>
      <c r="AT947" s="94"/>
      <c r="AU947" s="94"/>
      <c r="AV947" s="94"/>
    </row>
    <row r="948" spans="1:48" ht="12" customHeight="1" x14ac:dyDescent="0.25">
      <c r="A948" s="94"/>
      <c r="B948" s="94"/>
      <c r="C948" s="94"/>
      <c r="D948" s="94"/>
      <c r="E948" s="94"/>
      <c r="F948" s="94"/>
      <c r="G948" s="94"/>
      <c r="H948" s="94"/>
      <c r="I948" s="94"/>
      <c r="J948" s="94"/>
      <c r="K948" s="94"/>
      <c r="L948" s="94"/>
      <c r="M948" s="94"/>
      <c r="N948" s="94"/>
      <c r="O948" s="94"/>
      <c r="P948" s="94"/>
      <c r="Q948" s="94"/>
      <c r="R948" s="94"/>
      <c r="S948" s="94"/>
      <c r="T948" s="94"/>
      <c r="U948" s="94"/>
      <c r="V948" s="94"/>
      <c r="W948" s="94"/>
      <c r="X948" s="94"/>
      <c r="Y948" s="94"/>
      <c r="Z948" s="94"/>
      <c r="AA948" s="94"/>
      <c r="AB948" s="94"/>
      <c r="AC948" s="94"/>
      <c r="AD948" s="94"/>
      <c r="AE948" s="94"/>
      <c r="AF948" s="94"/>
      <c r="AG948" s="94"/>
      <c r="AH948" s="94"/>
      <c r="AI948" s="94"/>
      <c r="AJ948" s="94"/>
      <c r="AK948" s="94"/>
      <c r="AL948" s="94"/>
      <c r="AM948" s="94"/>
      <c r="AN948" s="94"/>
      <c r="AO948" s="94"/>
      <c r="AP948" s="94"/>
      <c r="AQ948" s="94"/>
      <c r="AR948" s="94"/>
      <c r="AS948" s="94"/>
      <c r="AT948" s="94"/>
      <c r="AU948" s="94"/>
      <c r="AV948" s="94"/>
    </row>
    <row r="949" spans="1:48" ht="12" customHeight="1" x14ac:dyDescent="0.25">
      <c r="A949" s="94"/>
      <c r="B949" s="94"/>
      <c r="C949" s="94"/>
      <c r="D949" s="94"/>
      <c r="E949" s="94"/>
      <c r="F949" s="94"/>
      <c r="G949" s="94"/>
      <c r="H949" s="94"/>
      <c r="I949" s="94"/>
      <c r="J949" s="94"/>
      <c r="K949" s="94"/>
      <c r="L949" s="94"/>
      <c r="M949" s="94"/>
      <c r="N949" s="94"/>
      <c r="O949" s="94"/>
      <c r="P949" s="94"/>
      <c r="Q949" s="94"/>
      <c r="R949" s="94"/>
      <c r="S949" s="94"/>
      <c r="T949" s="94"/>
      <c r="U949" s="94"/>
      <c r="V949" s="94"/>
      <c r="W949" s="94"/>
      <c r="X949" s="94"/>
      <c r="Y949" s="94"/>
      <c r="Z949" s="94"/>
      <c r="AA949" s="94"/>
      <c r="AB949" s="94"/>
      <c r="AC949" s="94"/>
      <c r="AD949" s="94"/>
      <c r="AE949" s="94"/>
      <c r="AF949" s="94"/>
      <c r="AG949" s="94"/>
      <c r="AH949" s="94"/>
      <c r="AI949" s="94"/>
      <c r="AJ949" s="94"/>
      <c r="AK949" s="94"/>
      <c r="AL949" s="94"/>
      <c r="AM949" s="94"/>
      <c r="AN949" s="94"/>
      <c r="AO949" s="94"/>
      <c r="AP949" s="94"/>
      <c r="AQ949" s="94"/>
      <c r="AR949" s="94"/>
      <c r="AS949" s="94"/>
      <c r="AT949" s="94"/>
      <c r="AU949" s="94"/>
      <c r="AV949" s="94"/>
    </row>
    <row r="950" spans="1:48" ht="12" customHeight="1" x14ac:dyDescent="0.25">
      <c r="A950" s="94"/>
      <c r="B950" s="94"/>
      <c r="C950" s="94"/>
      <c r="D950" s="94"/>
      <c r="E950" s="94"/>
      <c r="F950" s="94"/>
      <c r="G950" s="94"/>
      <c r="H950" s="94"/>
      <c r="I950" s="94"/>
      <c r="J950" s="94"/>
      <c r="K950" s="94"/>
      <c r="L950" s="94"/>
      <c r="M950" s="94"/>
      <c r="N950" s="94"/>
      <c r="O950" s="94"/>
      <c r="P950" s="94"/>
      <c r="Q950" s="94"/>
      <c r="R950" s="94"/>
      <c r="S950" s="94"/>
      <c r="T950" s="94"/>
      <c r="U950" s="94"/>
      <c r="V950" s="94"/>
      <c r="W950" s="94"/>
      <c r="X950" s="94"/>
      <c r="Y950" s="94"/>
      <c r="Z950" s="94"/>
      <c r="AA950" s="94"/>
      <c r="AB950" s="94"/>
      <c r="AC950" s="94"/>
      <c r="AD950" s="94"/>
      <c r="AE950" s="94"/>
      <c r="AF950" s="94"/>
      <c r="AG950" s="94"/>
      <c r="AH950" s="94"/>
      <c r="AI950" s="94"/>
      <c r="AJ950" s="94"/>
      <c r="AK950" s="94"/>
      <c r="AL950" s="94"/>
      <c r="AM950" s="94"/>
      <c r="AN950" s="94"/>
      <c r="AO950" s="94"/>
      <c r="AP950" s="94"/>
      <c r="AQ950" s="94"/>
      <c r="AR950" s="94"/>
      <c r="AS950" s="94"/>
      <c r="AT950" s="94"/>
      <c r="AU950" s="94"/>
      <c r="AV950" s="94"/>
    </row>
    <row r="951" spans="1:48" ht="12" customHeight="1" x14ac:dyDescent="0.25">
      <c r="A951" s="94"/>
      <c r="B951" s="94"/>
      <c r="C951" s="94"/>
      <c r="D951" s="94"/>
      <c r="E951" s="94"/>
      <c r="F951" s="94"/>
      <c r="G951" s="94"/>
      <c r="H951" s="94"/>
      <c r="I951" s="94"/>
      <c r="J951" s="94"/>
      <c r="K951" s="94"/>
      <c r="L951" s="94"/>
      <c r="M951" s="94"/>
      <c r="N951" s="94"/>
      <c r="O951" s="94"/>
      <c r="P951" s="94"/>
      <c r="Q951" s="94"/>
      <c r="R951" s="94"/>
      <c r="S951" s="94"/>
      <c r="T951" s="94"/>
      <c r="U951" s="94"/>
      <c r="V951" s="94"/>
      <c r="W951" s="94"/>
      <c r="X951" s="94"/>
      <c r="Y951" s="94"/>
      <c r="Z951" s="94"/>
      <c r="AA951" s="94"/>
      <c r="AB951" s="94"/>
      <c r="AC951" s="94"/>
      <c r="AD951" s="94"/>
      <c r="AE951" s="94"/>
      <c r="AF951" s="94"/>
      <c r="AG951" s="94"/>
      <c r="AH951" s="94"/>
      <c r="AI951" s="94"/>
      <c r="AJ951" s="94"/>
      <c r="AK951" s="94"/>
      <c r="AL951" s="94"/>
      <c r="AM951" s="94"/>
      <c r="AN951" s="94"/>
      <c r="AO951" s="94"/>
      <c r="AP951" s="94"/>
      <c r="AQ951" s="94"/>
      <c r="AR951" s="94"/>
      <c r="AS951" s="94"/>
      <c r="AT951" s="94"/>
      <c r="AU951" s="94"/>
      <c r="AV951" s="94"/>
    </row>
    <row r="952" spans="1:48" ht="12" customHeight="1" x14ac:dyDescent="0.25">
      <c r="A952" s="94"/>
      <c r="B952" s="94"/>
      <c r="C952" s="94"/>
      <c r="D952" s="94"/>
      <c r="E952" s="94"/>
      <c r="F952" s="94"/>
      <c r="G952" s="94"/>
      <c r="H952" s="94"/>
      <c r="I952" s="94"/>
      <c r="J952" s="94"/>
      <c r="K952" s="94"/>
      <c r="L952" s="94"/>
      <c r="M952" s="94"/>
      <c r="N952" s="94"/>
      <c r="O952" s="94"/>
      <c r="P952" s="94"/>
      <c r="Q952" s="94"/>
      <c r="R952" s="94"/>
      <c r="S952" s="94"/>
      <c r="T952" s="94"/>
      <c r="U952" s="94"/>
      <c r="V952" s="94"/>
      <c r="W952" s="94"/>
      <c r="X952" s="94"/>
      <c r="Y952" s="94"/>
      <c r="Z952" s="94"/>
      <c r="AA952" s="94"/>
      <c r="AB952" s="94"/>
      <c r="AC952" s="94"/>
      <c r="AD952" s="94"/>
      <c r="AE952" s="94"/>
      <c r="AF952" s="94"/>
      <c r="AG952" s="94"/>
      <c r="AH952" s="94"/>
      <c r="AI952" s="94"/>
      <c r="AJ952" s="94"/>
      <c r="AK952" s="94"/>
      <c r="AL952" s="94"/>
      <c r="AM952" s="94"/>
      <c r="AN952" s="94"/>
      <c r="AO952" s="94"/>
      <c r="AP952" s="94"/>
      <c r="AQ952" s="94"/>
      <c r="AR952" s="94"/>
      <c r="AS952" s="94"/>
      <c r="AT952" s="94"/>
      <c r="AU952" s="94"/>
      <c r="AV952" s="94"/>
    </row>
    <row r="953" spans="1:48" ht="12" customHeight="1" x14ac:dyDescent="0.25">
      <c r="A953" s="94"/>
      <c r="B953" s="94"/>
      <c r="C953" s="94"/>
      <c r="D953" s="94"/>
      <c r="E953" s="94"/>
      <c r="F953" s="94"/>
      <c r="G953" s="94"/>
      <c r="H953" s="94"/>
      <c r="I953" s="94"/>
      <c r="J953" s="94"/>
      <c r="K953" s="94"/>
      <c r="L953" s="94"/>
      <c r="M953" s="94"/>
      <c r="N953" s="94"/>
      <c r="O953" s="94"/>
      <c r="P953" s="94"/>
      <c r="Q953" s="94"/>
      <c r="R953" s="94"/>
      <c r="S953" s="94"/>
      <c r="T953" s="94"/>
      <c r="U953" s="94"/>
      <c r="V953" s="94"/>
      <c r="W953" s="94"/>
      <c r="X953" s="94"/>
      <c r="Y953" s="94"/>
      <c r="Z953" s="94"/>
      <c r="AA953" s="94"/>
      <c r="AB953" s="94"/>
      <c r="AC953" s="94"/>
      <c r="AD953" s="94"/>
      <c r="AE953" s="94"/>
      <c r="AF953" s="94"/>
      <c r="AG953" s="94"/>
      <c r="AH953" s="94"/>
      <c r="AI953" s="94"/>
      <c r="AJ953" s="94"/>
      <c r="AK953" s="94"/>
      <c r="AL953" s="94"/>
      <c r="AM953" s="94"/>
      <c r="AN953" s="94"/>
      <c r="AO953" s="94"/>
      <c r="AP953" s="94"/>
      <c r="AQ953" s="94"/>
      <c r="AR953" s="94"/>
      <c r="AS953" s="94"/>
      <c r="AT953" s="94"/>
      <c r="AU953" s="94"/>
      <c r="AV953" s="94"/>
    </row>
    <row r="954" spans="1:48" ht="12" customHeight="1" x14ac:dyDescent="0.25">
      <c r="A954" s="94"/>
      <c r="B954" s="94"/>
      <c r="C954" s="94"/>
      <c r="D954" s="94"/>
      <c r="E954" s="94"/>
      <c r="F954" s="94"/>
      <c r="G954" s="94"/>
      <c r="H954" s="94"/>
      <c r="I954" s="94"/>
      <c r="J954" s="94"/>
      <c r="K954" s="94"/>
      <c r="L954" s="94"/>
      <c r="M954" s="94"/>
      <c r="N954" s="94"/>
      <c r="O954" s="94"/>
      <c r="P954" s="94"/>
      <c r="Q954" s="94"/>
      <c r="R954" s="94"/>
      <c r="S954" s="94"/>
      <c r="T954" s="94"/>
      <c r="U954" s="94"/>
      <c r="V954" s="94"/>
      <c r="W954" s="94"/>
      <c r="X954" s="94"/>
      <c r="Y954" s="94"/>
      <c r="Z954" s="94"/>
      <c r="AA954" s="94"/>
      <c r="AB954" s="94"/>
      <c r="AC954" s="94"/>
      <c r="AD954" s="94"/>
      <c r="AE954" s="94"/>
      <c r="AF954" s="94"/>
      <c r="AG954" s="94"/>
      <c r="AH954" s="94"/>
      <c r="AI954" s="94"/>
      <c r="AJ954" s="94"/>
      <c r="AK954" s="94"/>
      <c r="AL954" s="94"/>
      <c r="AM954" s="94"/>
      <c r="AN954" s="94"/>
      <c r="AO954" s="94"/>
      <c r="AP954" s="94"/>
      <c r="AQ954" s="94"/>
      <c r="AR954" s="94"/>
      <c r="AS954" s="94"/>
      <c r="AT954" s="94"/>
      <c r="AU954" s="94"/>
      <c r="AV954" s="94"/>
    </row>
    <row r="955" spans="1:48" ht="12" customHeight="1" x14ac:dyDescent="0.25">
      <c r="A955" s="94"/>
      <c r="B955" s="94"/>
      <c r="C955" s="94"/>
      <c r="D955" s="94"/>
      <c r="E955" s="94"/>
      <c r="F955" s="94"/>
      <c r="G955" s="94"/>
      <c r="H955" s="94"/>
      <c r="I955" s="94"/>
      <c r="J955" s="94"/>
      <c r="K955" s="94"/>
      <c r="L955" s="94"/>
      <c r="M955" s="94"/>
      <c r="N955" s="94"/>
      <c r="O955" s="94"/>
      <c r="P955" s="94"/>
      <c r="Q955" s="94"/>
      <c r="R955" s="94"/>
      <c r="S955" s="94"/>
      <c r="T955" s="94"/>
      <c r="U955" s="94"/>
      <c r="V955" s="94"/>
      <c r="W955" s="94"/>
      <c r="X955" s="94"/>
      <c r="Y955" s="94"/>
      <c r="Z955" s="94"/>
      <c r="AA955" s="94"/>
      <c r="AB955" s="94"/>
      <c r="AC955" s="94"/>
      <c r="AD955" s="94"/>
      <c r="AE955" s="94"/>
      <c r="AF955" s="94"/>
      <c r="AG955" s="94"/>
      <c r="AH955" s="94"/>
      <c r="AI955" s="94"/>
      <c r="AJ955" s="94"/>
      <c r="AK955" s="94"/>
      <c r="AL955" s="94"/>
      <c r="AM955" s="94"/>
      <c r="AN955" s="94"/>
      <c r="AO955" s="94"/>
      <c r="AP955" s="94"/>
      <c r="AQ955" s="94"/>
      <c r="AR955" s="94"/>
      <c r="AS955" s="94"/>
      <c r="AT955" s="94"/>
      <c r="AU955" s="94"/>
      <c r="AV955" s="94"/>
    </row>
    <row r="956" spans="1:48" ht="12" customHeight="1" x14ac:dyDescent="0.25">
      <c r="A956" s="94"/>
      <c r="B956" s="94"/>
      <c r="C956" s="94"/>
      <c r="D956" s="94"/>
      <c r="E956" s="94"/>
      <c r="F956" s="94"/>
      <c r="G956" s="94"/>
      <c r="H956" s="94"/>
      <c r="I956" s="94"/>
      <c r="J956" s="94"/>
      <c r="K956" s="94"/>
      <c r="L956" s="94"/>
      <c r="M956" s="94"/>
      <c r="N956" s="94"/>
      <c r="O956" s="94"/>
      <c r="P956" s="94"/>
      <c r="Q956" s="94"/>
      <c r="R956" s="94"/>
      <c r="S956" s="94"/>
      <c r="T956" s="94"/>
      <c r="U956" s="94"/>
      <c r="V956" s="94"/>
      <c r="W956" s="94"/>
      <c r="X956" s="94"/>
      <c r="Y956" s="94"/>
      <c r="Z956" s="94"/>
      <c r="AA956" s="94"/>
      <c r="AB956" s="94"/>
      <c r="AC956" s="94"/>
      <c r="AD956" s="94"/>
      <c r="AE956" s="94"/>
      <c r="AF956" s="94"/>
      <c r="AG956" s="94"/>
      <c r="AH956" s="94"/>
      <c r="AI956" s="94"/>
      <c r="AJ956" s="94"/>
      <c r="AK956" s="94"/>
      <c r="AL956" s="94"/>
      <c r="AM956" s="94"/>
      <c r="AN956" s="94"/>
      <c r="AO956" s="94"/>
      <c r="AP956" s="94"/>
      <c r="AQ956" s="94"/>
      <c r="AR956" s="94"/>
      <c r="AS956" s="94"/>
      <c r="AT956" s="94"/>
      <c r="AU956" s="94"/>
      <c r="AV956" s="94"/>
    </row>
    <row r="957" spans="1:48" ht="12" customHeight="1" x14ac:dyDescent="0.25">
      <c r="A957" s="94"/>
      <c r="B957" s="94"/>
      <c r="C957" s="94"/>
      <c r="D957" s="94"/>
      <c r="E957" s="94"/>
      <c r="F957" s="94"/>
      <c r="G957" s="94"/>
      <c r="H957" s="94"/>
      <c r="I957" s="94"/>
      <c r="J957" s="94"/>
      <c r="K957" s="94"/>
      <c r="L957" s="94"/>
      <c r="M957" s="94"/>
      <c r="N957" s="94"/>
      <c r="O957" s="94"/>
      <c r="P957" s="94"/>
      <c r="Q957" s="94"/>
      <c r="R957" s="94"/>
      <c r="S957" s="94"/>
      <c r="T957" s="94"/>
      <c r="U957" s="94"/>
      <c r="V957" s="94"/>
      <c r="W957" s="94"/>
      <c r="X957" s="94"/>
      <c r="Y957" s="94"/>
      <c r="Z957" s="94"/>
      <c r="AA957" s="94"/>
      <c r="AB957" s="94"/>
      <c r="AC957" s="94"/>
      <c r="AD957" s="94"/>
      <c r="AE957" s="94"/>
      <c r="AF957" s="94"/>
      <c r="AG957" s="94"/>
      <c r="AH957" s="94"/>
      <c r="AI957" s="94"/>
      <c r="AJ957" s="94"/>
      <c r="AK957" s="94"/>
      <c r="AL957" s="94"/>
      <c r="AM957" s="94"/>
      <c r="AN957" s="94"/>
      <c r="AO957" s="94"/>
      <c r="AP957" s="94"/>
      <c r="AQ957" s="94"/>
      <c r="AR957" s="94"/>
      <c r="AS957" s="94"/>
      <c r="AT957" s="94"/>
      <c r="AU957" s="94"/>
      <c r="AV957" s="94"/>
    </row>
    <row r="958" spans="1:48" ht="12" customHeight="1" x14ac:dyDescent="0.25">
      <c r="A958" s="94"/>
      <c r="B958" s="94"/>
      <c r="C958" s="94"/>
      <c r="D958" s="94"/>
      <c r="E958" s="94"/>
      <c r="F958" s="94"/>
      <c r="G958" s="94"/>
      <c r="H958" s="94"/>
      <c r="I958" s="94"/>
      <c r="J958" s="94"/>
      <c r="K958" s="94"/>
      <c r="L958" s="94"/>
      <c r="M958" s="94"/>
      <c r="N958" s="94"/>
      <c r="O958" s="94"/>
      <c r="P958" s="94"/>
      <c r="Q958" s="94"/>
      <c r="R958" s="94"/>
      <c r="S958" s="94"/>
      <c r="T958" s="94"/>
      <c r="U958" s="94"/>
      <c r="V958" s="94"/>
      <c r="W958" s="94"/>
      <c r="X958" s="94"/>
      <c r="Y958" s="94"/>
      <c r="Z958" s="94"/>
      <c r="AA958" s="94"/>
      <c r="AB958" s="94"/>
      <c r="AC958" s="94"/>
      <c r="AD958" s="94"/>
      <c r="AE958" s="94"/>
      <c r="AF958" s="94"/>
      <c r="AG958" s="94"/>
      <c r="AH958" s="94"/>
      <c r="AI958" s="94"/>
      <c r="AJ958" s="94"/>
      <c r="AK958" s="94"/>
      <c r="AL958" s="94"/>
      <c r="AM958" s="94"/>
      <c r="AN958" s="94"/>
      <c r="AO958" s="94"/>
      <c r="AP958" s="94"/>
      <c r="AQ958" s="94"/>
      <c r="AR958" s="94"/>
      <c r="AS958" s="94"/>
      <c r="AT958" s="94"/>
      <c r="AU958" s="94"/>
      <c r="AV958" s="94"/>
    </row>
    <row r="959" spans="1:48" ht="12" customHeight="1" x14ac:dyDescent="0.25">
      <c r="A959" s="94"/>
      <c r="B959" s="94"/>
      <c r="C959" s="94"/>
      <c r="D959" s="94"/>
      <c r="E959" s="94"/>
      <c r="F959" s="94"/>
      <c r="G959" s="94"/>
      <c r="H959" s="94"/>
      <c r="I959" s="94"/>
      <c r="J959" s="94"/>
      <c r="K959" s="94"/>
      <c r="L959" s="94"/>
      <c r="M959" s="94"/>
      <c r="N959" s="94"/>
      <c r="O959" s="94"/>
      <c r="P959" s="94"/>
      <c r="Q959" s="94"/>
      <c r="R959" s="94"/>
      <c r="S959" s="94"/>
      <c r="T959" s="94"/>
      <c r="U959" s="94"/>
      <c r="V959" s="94"/>
      <c r="W959" s="94"/>
      <c r="X959" s="94"/>
      <c r="Y959" s="94"/>
      <c r="Z959" s="94"/>
      <c r="AA959" s="94"/>
      <c r="AB959" s="94"/>
      <c r="AC959" s="94"/>
      <c r="AD959" s="94"/>
      <c r="AE959" s="94"/>
      <c r="AF959" s="94"/>
      <c r="AG959" s="94"/>
      <c r="AH959" s="94"/>
      <c r="AI959" s="94"/>
      <c r="AJ959" s="94"/>
      <c r="AK959" s="94"/>
      <c r="AL959" s="94"/>
      <c r="AM959" s="94"/>
      <c r="AN959" s="94"/>
      <c r="AO959" s="94"/>
      <c r="AP959" s="94"/>
      <c r="AQ959" s="94"/>
      <c r="AR959" s="94"/>
      <c r="AS959" s="94"/>
      <c r="AT959" s="94"/>
      <c r="AU959" s="94"/>
      <c r="AV959" s="94"/>
    </row>
    <row r="960" spans="1:48" ht="12" customHeight="1" x14ac:dyDescent="0.25">
      <c r="A960" s="94"/>
      <c r="B960" s="94"/>
      <c r="C960" s="94"/>
      <c r="D960" s="94"/>
      <c r="E960" s="94"/>
      <c r="F960" s="94"/>
      <c r="G960" s="94"/>
      <c r="H960" s="94"/>
      <c r="I960" s="94"/>
      <c r="J960" s="94"/>
      <c r="K960" s="94"/>
      <c r="L960" s="94"/>
      <c r="M960" s="94"/>
      <c r="N960" s="94"/>
      <c r="O960" s="94"/>
      <c r="P960" s="94"/>
      <c r="Q960" s="94"/>
      <c r="R960" s="94"/>
      <c r="S960" s="94"/>
      <c r="T960" s="94"/>
      <c r="U960" s="94"/>
      <c r="V960" s="94"/>
      <c r="W960" s="94"/>
      <c r="X960" s="94"/>
      <c r="Y960" s="94"/>
      <c r="Z960" s="94"/>
      <c r="AA960" s="94"/>
      <c r="AB960" s="94"/>
      <c r="AC960" s="94"/>
      <c r="AD960" s="94"/>
      <c r="AE960" s="94"/>
      <c r="AF960" s="94"/>
      <c r="AG960" s="94"/>
      <c r="AH960" s="94"/>
      <c r="AI960" s="94"/>
      <c r="AJ960" s="94"/>
      <c r="AK960" s="94"/>
      <c r="AL960" s="94"/>
      <c r="AM960" s="94"/>
      <c r="AN960" s="94"/>
      <c r="AO960" s="94"/>
      <c r="AP960" s="94"/>
      <c r="AQ960" s="94"/>
      <c r="AR960" s="94"/>
      <c r="AS960" s="94"/>
      <c r="AT960" s="94"/>
      <c r="AU960" s="94"/>
      <c r="AV960" s="94"/>
    </row>
    <row r="961" spans="1:48" ht="12" customHeight="1" x14ac:dyDescent="0.25">
      <c r="A961" s="94"/>
      <c r="B961" s="94"/>
      <c r="C961" s="94"/>
      <c r="D961" s="94"/>
      <c r="E961" s="94"/>
      <c r="F961" s="94"/>
      <c r="G961" s="94"/>
      <c r="H961" s="94"/>
      <c r="I961" s="94"/>
      <c r="J961" s="94"/>
      <c r="K961" s="94"/>
      <c r="L961" s="94"/>
      <c r="M961" s="94"/>
      <c r="N961" s="94"/>
      <c r="O961" s="94"/>
      <c r="P961" s="94"/>
      <c r="Q961" s="94"/>
      <c r="R961" s="94"/>
      <c r="S961" s="94"/>
      <c r="T961" s="94"/>
      <c r="U961" s="94"/>
      <c r="V961" s="94"/>
      <c r="W961" s="94"/>
      <c r="X961" s="94"/>
      <c r="Y961" s="94"/>
      <c r="Z961" s="94"/>
      <c r="AA961" s="94"/>
      <c r="AB961" s="94"/>
      <c r="AC961" s="94"/>
      <c r="AD961" s="94"/>
      <c r="AE961" s="94"/>
      <c r="AF961" s="94"/>
      <c r="AG961" s="94"/>
      <c r="AH961" s="94"/>
      <c r="AI961" s="94"/>
      <c r="AJ961" s="94"/>
      <c r="AK961" s="94"/>
      <c r="AL961" s="94"/>
      <c r="AM961" s="94"/>
      <c r="AN961" s="94"/>
      <c r="AO961" s="94"/>
      <c r="AP961" s="94"/>
      <c r="AQ961" s="94"/>
      <c r="AR961" s="94"/>
      <c r="AS961" s="94"/>
      <c r="AT961" s="94"/>
      <c r="AU961" s="94"/>
      <c r="AV961" s="94"/>
    </row>
    <row r="962" spans="1:48" ht="12" customHeight="1" x14ac:dyDescent="0.25">
      <c r="A962" s="94"/>
      <c r="B962" s="94"/>
      <c r="C962" s="94"/>
      <c r="D962" s="94"/>
      <c r="E962" s="94"/>
      <c r="F962" s="94"/>
      <c r="G962" s="94"/>
      <c r="H962" s="94"/>
      <c r="I962" s="94"/>
      <c r="J962" s="94"/>
      <c r="K962" s="94"/>
      <c r="L962" s="94"/>
      <c r="M962" s="94"/>
      <c r="N962" s="94"/>
      <c r="O962" s="94"/>
      <c r="P962" s="94"/>
      <c r="Q962" s="94"/>
      <c r="R962" s="94"/>
      <c r="S962" s="94"/>
      <c r="T962" s="94"/>
      <c r="U962" s="94"/>
      <c r="V962" s="94"/>
      <c r="W962" s="94"/>
      <c r="X962" s="94"/>
      <c r="Y962" s="94"/>
      <c r="Z962" s="94"/>
      <c r="AA962" s="94"/>
      <c r="AB962" s="94"/>
      <c r="AC962" s="94"/>
      <c r="AD962" s="94"/>
      <c r="AE962" s="94"/>
      <c r="AF962" s="94"/>
      <c r="AG962" s="94"/>
      <c r="AH962" s="94"/>
      <c r="AI962" s="94"/>
      <c r="AJ962" s="94"/>
      <c r="AK962" s="94"/>
      <c r="AL962" s="94"/>
      <c r="AM962" s="94"/>
      <c r="AN962" s="94"/>
      <c r="AO962" s="94"/>
      <c r="AP962" s="94"/>
      <c r="AQ962" s="94"/>
      <c r="AR962" s="94"/>
      <c r="AS962" s="94"/>
      <c r="AT962" s="94"/>
      <c r="AU962" s="94"/>
      <c r="AV962" s="94"/>
    </row>
    <row r="963" spans="1:48" ht="12" customHeight="1" x14ac:dyDescent="0.25">
      <c r="A963" s="94"/>
      <c r="B963" s="94"/>
      <c r="C963" s="94"/>
      <c r="D963" s="94"/>
      <c r="E963" s="94"/>
      <c r="F963" s="94"/>
      <c r="G963" s="94"/>
      <c r="H963" s="94"/>
      <c r="I963" s="94"/>
      <c r="J963" s="94"/>
      <c r="K963" s="94"/>
      <c r="L963" s="94"/>
      <c r="M963" s="94"/>
      <c r="N963" s="94"/>
      <c r="O963" s="94"/>
      <c r="P963" s="94"/>
      <c r="Q963" s="94"/>
      <c r="R963" s="94"/>
      <c r="S963" s="94"/>
      <c r="T963" s="94"/>
      <c r="U963" s="94"/>
      <c r="V963" s="94"/>
      <c r="W963" s="94"/>
      <c r="X963" s="94"/>
      <c r="Y963" s="94"/>
      <c r="Z963" s="94"/>
      <c r="AA963" s="94"/>
      <c r="AB963" s="94"/>
      <c r="AC963" s="94"/>
      <c r="AD963" s="94"/>
      <c r="AE963" s="94"/>
      <c r="AF963" s="94"/>
      <c r="AG963" s="94"/>
      <c r="AH963" s="94"/>
      <c r="AI963" s="94"/>
      <c r="AJ963" s="94"/>
      <c r="AK963" s="94"/>
      <c r="AL963" s="94"/>
      <c r="AM963" s="94"/>
      <c r="AN963" s="94"/>
      <c r="AO963" s="94"/>
      <c r="AP963" s="94"/>
      <c r="AQ963" s="94"/>
      <c r="AR963" s="94"/>
      <c r="AS963" s="94"/>
      <c r="AT963" s="94"/>
      <c r="AU963" s="94"/>
      <c r="AV963" s="94"/>
    </row>
    <row r="964" spans="1:48" ht="12" customHeight="1" x14ac:dyDescent="0.25">
      <c r="A964" s="94"/>
      <c r="B964" s="94"/>
      <c r="C964" s="94"/>
      <c r="D964" s="94"/>
      <c r="E964" s="94"/>
      <c r="F964" s="94"/>
      <c r="G964" s="94"/>
      <c r="H964" s="94"/>
      <c r="I964" s="94"/>
      <c r="J964" s="94"/>
      <c r="K964" s="94"/>
      <c r="L964" s="94"/>
      <c r="M964" s="94"/>
      <c r="N964" s="94"/>
      <c r="O964" s="94"/>
      <c r="P964" s="94"/>
      <c r="Q964" s="94"/>
      <c r="R964" s="94"/>
      <c r="S964" s="94"/>
      <c r="T964" s="94"/>
      <c r="U964" s="94"/>
      <c r="V964" s="94"/>
      <c r="W964" s="94"/>
      <c r="X964" s="94"/>
      <c r="Y964" s="94"/>
      <c r="Z964" s="94"/>
      <c r="AA964" s="94"/>
      <c r="AB964" s="94"/>
      <c r="AC964" s="94"/>
      <c r="AD964" s="94"/>
      <c r="AE964" s="94"/>
      <c r="AF964" s="94"/>
      <c r="AG964" s="94"/>
      <c r="AH964" s="94"/>
      <c r="AI964" s="94"/>
      <c r="AJ964" s="94"/>
      <c r="AK964" s="94"/>
      <c r="AL964" s="94"/>
      <c r="AM964" s="94"/>
      <c r="AN964" s="94"/>
      <c r="AO964" s="94"/>
      <c r="AP964" s="94"/>
      <c r="AQ964" s="94"/>
      <c r="AR964" s="94"/>
      <c r="AS964" s="94"/>
      <c r="AT964" s="94"/>
      <c r="AU964" s="94"/>
      <c r="AV964" s="94"/>
    </row>
    <row r="965" spans="1:48" ht="12" customHeight="1" x14ac:dyDescent="0.25">
      <c r="A965" s="94"/>
      <c r="B965" s="94"/>
      <c r="C965" s="94"/>
      <c r="D965" s="94"/>
      <c r="E965" s="94"/>
      <c r="F965" s="94"/>
      <c r="G965" s="94"/>
      <c r="H965" s="94"/>
      <c r="I965" s="94"/>
      <c r="J965" s="94"/>
      <c r="K965" s="94"/>
      <c r="L965" s="94"/>
      <c r="M965" s="94"/>
      <c r="N965" s="94"/>
      <c r="O965" s="94"/>
      <c r="P965" s="94"/>
      <c r="Q965" s="94"/>
      <c r="R965" s="94"/>
      <c r="S965" s="94"/>
      <c r="T965" s="94"/>
      <c r="U965" s="94"/>
      <c r="V965" s="94"/>
      <c r="W965" s="94"/>
      <c r="X965" s="94"/>
      <c r="Y965" s="94"/>
      <c r="Z965" s="94"/>
      <c r="AA965" s="94"/>
      <c r="AB965" s="94"/>
      <c r="AC965" s="94"/>
      <c r="AD965" s="94"/>
      <c r="AE965" s="94"/>
      <c r="AF965" s="94"/>
      <c r="AG965" s="94"/>
      <c r="AH965" s="94"/>
      <c r="AI965" s="94"/>
      <c r="AJ965" s="94"/>
      <c r="AK965" s="94"/>
      <c r="AL965" s="94"/>
      <c r="AM965" s="94"/>
      <c r="AN965" s="94"/>
      <c r="AO965" s="94"/>
      <c r="AP965" s="94"/>
      <c r="AQ965" s="94"/>
      <c r="AR965" s="94"/>
      <c r="AS965" s="94"/>
      <c r="AT965" s="94"/>
      <c r="AU965" s="94"/>
      <c r="AV965" s="94"/>
    </row>
    <row r="966" spans="1:48" ht="12" customHeight="1" x14ac:dyDescent="0.25">
      <c r="A966" s="94"/>
      <c r="B966" s="94"/>
      <c r="C966" s="94"/>
      <c r="D966" s="94"/>
      <c r="E966" s="94"/>
      <c r="F966" s="94"/>
      <c r="G966" s="94"/>
      <c r="H966" s="94"/>
      <c r="I966" s="94"/>
      <c r="J966" s="94"/>
      <c r="K966" s="94"/>
      <c r="L966" s="94"/>
      <c r="M966" s="94"/>
      <c r="N966" s="94"/>
      <c r="O966" s="94"/>
      <c r="P966" s="94"/>
      <c r="Q966" s="94"/>
      <c r="R966" s="94"/>
      <c r="S966" s="94"/>
      <c r="T966" s="94"/>
      <c r="U966" s="94"/>
      <c r="V966" s="94"/>
      <c r="W966" s="94"/>
      <c r="X966" s="94"/>
      <c r="Y966" s="94"/>
      <c r="Z966" s="94"/>
      <c r="AA966" s="94"/>
      <c r="AB966" s="94"/>
      <c r="AC966" s="94"/>
      <c r="AD966" s="94"/>
      <c r="AE966" s="94"/>
      <c r="AF966" s="94"/>
      <c r="AG966" s="94"/>
      <c r="AH966" s="94"/>
      <c r="AI966" s="94"/>
      <c r="AJ966" s="94"/>
      <c r="AK966" s="94"/>
      <c r="AL966" s="94"/>
      <c r="AM966" s="94"/>
      <c r="AN966" s="94"/>
      <c r="AO966" s="94"/>
      <c r="AP966" s="94"/>
      <c r="AQ966" s="94"/>
      <c r="AR966" s="94"/>
      <c r="AS966" s="94"/>
      <c r="AT966" s="94"/>
      <c r="AU966" s="94"/>
      <c r="AV966" s="94"/>
    </row>
    <row r="967" spans="1:48" ht="12" customHeight="1" x14ac:dyDescent="0.25">
      <c r="A967" s="94"/>
      <c r="B967" s="94"/>
      <c r="C967" s="94"/>
      <c r="D967" s="94"/>
      <c r="E967" s="94"/>
      <c r="F967" s="94"/>
      <c r="G967" s="94"/>
      <c r="H967" s="94"/>
      <c r="I967" s="94"/>
      <c r="J967" s="94"/>
      <c r="K967" s="94"/>
      <c r="L967" s="94"/>
      <c r="M967" s="94"/>
      <c r="N967" s="94"/>
      <c r="O967" s="94"/>
      <c r="P967" s="94"/>
      <c r="Q967" s="94"/>
      <c r="R967" s="94"/>
      <c r="S967" s="94"/>
      <c r="T967" s="94"/>
      <c r="U967" s="94"/>
      <c r="V967" s="94"/>
      <c r="W967" s="94"/>
      <c r="X967" s="94"/>
      <c r="Y967" s="94"/>
      <c r="Z967" s="94"/>
      <c r="AA967" s="94"/>
      <c r="AB967" s="94"/>
      <c r="AC967" s="94"/>
      <c r="AD967" s="94"/>
      <c r="AE967" s="94"/>
      <c r="AF967" s="94"/>
      <c r="AG967" s="94"/>
      <c r="AH967" s="94"/>
      <c r="AI967" s="94"/>
      <c r="AJ967" s="94"/>
      <c r="AK967" s="94"/>
      <c r="AL967" s="94"/>
      <c r="AM967" s="94"/>
      <c r="AN967" s="94"/>
      <c r="AO967" s="94"/>
      <c r="AP967" s="94"/>
      <c r="AQ967" s="94"/>
      <c r="AR967" s="94"/>
      <c r="AS967" s="94"/>
      <c r="AT967" s="94"/>
      <c r="AU967" s="94"/>
      <c r="AV967" s="94"/>
    </row>
    <row r="968" spans="1:48" ht="12" customHeight="1" x14ac:dyDescent="0.25">
      <c r="A968" s="94"/>
      <c r="B968" s="94"/>
      <c r="C968" s="94"/>
      <c r="D968" s="94"/>
      <c r="E968" s="94"/>
      <c r="F968" s="94"/>
      <c r="G968" s="94"/>
      <c r="H968" s="94"/>
      <c r="I968" s="94"/>
      <c r="J968" s="94"/>
      <c r="K968" s="94"/>
      <c r="L968" s="94"/>
      <c r="M968" s="94"/>
      <c r="N968" s="94"/>
      <c r="O968" s="94"/>
      <c r="P968" s="94"/>
      <c r="Q968" s="94"/>
      <c r="R968" s="94"/>
      <c r="S968" s="94"/>
      <c r="T968" s="94"/>
      <c r="U968" s="94"/>
      <c r="V968" s="94"/>
      <c r="W968" s="94"/>
      <c r="X968" s="94"/>
      <c r="Y968" s="94"/>
      <c r="Z968" s="94"/>
      <c r="AA968" s="94"/>
      <c r="AB968" s="94"/>
      <c r="AC968" s="94"/>
      <c r="AD968" s="94"/>
      <c r="AE968" s="94"/>
      <c r="AF968" s="94"/>
      <c r="AG968" s="94"/>
      <c r="AH968" s="94"/>
      <c r="AI968" s="94"/>
      <c r="AJ968" s="94"/>
      <c r="AK968" s="94"/>
      <c r="AL968" s="94"/>
      <c r="AM968" s="94"/>
      <c r="AN968" s="94"/>
      <c r="AO968" s="94"/>
      <c r="AP968" s="94"/>
      <c r="AQ968" s="94"/>
      <c r="AR968" s="94"/>
      <c r="AS968" s="94"/>
      <c r="AT968" s="94"/>
      <c r="AU968" s="94"/>
      <c r="AV968" s="94"/>
    </row>
    <row r="969" spans="1:48" ht="12" customHeight="1" x14ac:dyDescent="0.25">
      <c r="A969" s="94"/>
      <c r="B969" s="94"/>
      <c r="C969" s="94"/>
      <c r="D969" s="94"/>
      <c r="E969" s="94"/>
      <c r="F969" s="94"/>
      <c r="G969" s="94"/>
      <c r="H969" s="94"/>
      <c r="I969" s="94"/>
      <c r="J969" s="94"/>
      <c r="K969" s="94"/>
      <c r="L969" s="94"/>
      <c r="M969" s="94"/>
      <c r="N969" s="94"/>
      <c r="O969" s="94"/>
      <c r="P969" s="94"/>
      <c r="Q969" s="94"/>
      <c r="R969" s="94"/>
      <c r="S969" s="94"/>
      <c r="T969" s="94"/>
      <c r="U969" s="94"/>
      <c r="V969" s="94"/>
      <c r="W969" s="94"/>
      <c r="X969" s="94"/>
      <c r="Y969" s="94"/>
      <c r="Z969" s="94"/>
      <c r="AA969" s="94"/>
      <c r="AB969" s="94"/>
      <c r="AC969" s="94"/>
      <c r="AD969" s="94"/>
      <c r="AE969" s="94"/>
      <c r="AF969" s="94"/>
      <c r="AG969" s="94"/>
      <c r="AH969" s="94"/>
      <c r="AI969" s="94"/>
      <c r="AJ969" s="94"/>
      <c r="AK969" s="94"/>
      <c r="AL969" s="94"/>
      <c r="AM969" s="94"/>
      <c r="AN969" s="94"/>
      <c r="AO969" s="94"/>
      <c r="AP969" s="94"/>
      <c r="AQ969" s="94"/>
      <c r="AR969" s="94"/>
      <c r="AS969" s="94"/>
      <c r="AT969" s="94"/>
      <c r="AU969" s="94"/>
      <c r="AV969" s="94"/>
    </row>
    <row r="970" spans="1:48" ht="12" customHeight="1" x14ac:dyDescent="0.25">
      <c r="A970" s="94"/>
      <c r="B970" s="94"/>
      <c r="C970" s="94"/>
      <c r="D970" s="94"/>
      <c r="E970" s="94"/>
      <c r="F970" s="94"/>
      <c r="G970" s="94"/>
      <c r="H970" s="94"/>
      <c r="I970" s="94"/>
      <c r="J970" s="94"/>
      <c r="K970" s="94"/>
      <c r="L970" s="94"/>
      <c r="M970" s="94"/>
      <c r="N970" s="94"/>
      <c r="O970" s="94"/>
      <c r="P970" s="94"/>
      <c r="Q970" s="94"/>
      <c r="R970" s="94"/>
      <c r="S970" s="94"/>
      <c r="T970" s="94"/>
      <c r="U970" s="94"/>
      <c r="V970" s="94"/>
      <c r="W970" s="94"/>
      <c r="X970" s="94"/>
      <c r="Y970" s="94"/>
      <c r="Z970" s="94"/>
      <c r="AA970" s="94"/>
      <c r="AB970" s="94"/>
      <c r="AC970" s="94"/>
      <c r="AD970" s="94"/>
      <c r="AE970" s="94"/>
      <c r="AF970" s="94"/>
      <c r="AG970" s="94"/>
      <c r="AH970" s="94"/>
      <c r="AI970" s="94"/>
      <c r="AJ970" s="94"/>
      <c r="AK970" s="94"/>
      <c r="AL970" s="94"/>
      <c r="AM970" s="94"/>
      <c r="AN970" s="94"/>
      <c r="AO970" s="94"/>
      <c r="AP970" s="94"/>
      <c r="AQ970" s="94"/>
      <c r="AR970" s="94"/>
      <c r="AS970" s="94"/>
      <c r="AT970" s="94"/>
      <c r="AU970" s="94"/>
      <c r="AV970" s="94"/>
    </row>
    <row r="971" spans="1:48" ht="12" customHeight="1" x14ac:dyDescent="0.25">
      <c r="A971" s="94"/>
      <c r="B971" s="94"/>
      <c r="C971" s="94"/>
      <c r="D971" s="94"/>
      <c r="E971" s="94"/>
      <c r="F971" s="94"/>
      <c r="G971" s="94"/>
      <c r="H971" s="94"/>
      <c r="I971" s="94"/>
      <c r="J971" s="94"/>
      <c r="K971" s="94"/>
      <c r="L971" s="94"/>
      <c r="M971" s="94"/>
      <c r="N971" s="94"/>
      <c r="O971" s="94"/>
      <c r="P971" s="94"/>
      <c r="Q971" s="94"/>
      <c r="R971" s="94"/>
      <c r="S971" s="94"/>
      <c r="T971" s="94"/>
      <c r="U971" s="94"/>
      <c r="V971" s="94"/>
      <c r="W971" s="94"/>
      <c r="X971" s="94"/>
      <c r="Y971" s="94"/>
      <c r="Z971" s="94"/>
      <c r="AA971" s="94"/>
      <c r="AB971" s="94"/>
      <c r="AC971" s="94"/>
      <c r="AD971" s="94"/>
      <c r="AE971" s="94"/>
      <c r="AF971" s="94"/>
      <c r="AG971" s="94"/>
      <c r="AH971" s="94"/>
      <c r="AI971" s="94"/>
      <c r="AJ971" s="94"/>
      <c r="AK971" s="94"/>
      <c r="AL971" s="94"/>
      <c r="AM971" s="94"/>
      <c r="AN971" s="94"/>
      <c r="AO971" s="94"/>
      <c r="AP971" s="94"/>
      <c r="AQ971" s="94"/>
      <c r="AR971" s="94"/>
      <c r="AS971" s="94"/>
      <c r="AT971" s="94"/>
      <c r="AU971" s="94"/>
      <c r="AV971" s="94"/>
    </row>
    <row r="972" spans="1:48" ht="12" customHeight="1" x14ac:dyDescent="0.25">
      <c r="A972" s="94"/>
      <c r="B972" s="94"/>
      <c r="C972" s="94"/>
      <c r="D972" s="94"/>
      <c r="E972" s="94"/>
      <c r="F972" s="94"/>
      <c r="G972" s="94"/>
      <c r="H972" s="94"/>
      <c r="I972" s="94"/>
      <c r="J972" s="94"/>
      <c r="K972" s="94"/>
      <c r="L972" s="94"/>
      <c r="M972" s="94"/>
      <c r="N972" s="94"/>
      <c r="O972" s="94"/>
      <c r="P972" s="94"/>
      <c r="Q972" s="94"/>
      <c r="R972" s="94"/>
      <c r="S972" s="94"/>
      <c r="T972" s="94"/>
      <c r="U972" s="94"/>
      <c r="V972" s="94"/>
      <c r="W972" s="94"/>
      <c r="X972" s="94"/>
      <c r="Y972" s="94"/>
      <c r="Z972" s="94"/>
      <c r="AA972" s="94"/>
      <c r="AB972" s="94"/>
      <c r="AC972" s="94"/>
      <c r="AD972" s="94"/>
      <c r="AE972" s="94"/>
      <c r="AF972" s="94"/>
      <c r="AG972" s="94"/>
      <c r="AH972" s="94"/>
      <c r="AI972" s="94"/>
      <c r="AJ972" s="94"/>
      <c r="AK972" s="94"/>
      <c r="AL972" s="94"/>
      <c r="AM972" s="94"/>
      <c r="AN972" s="94"/>
      <c r="AO972" s="94"/>
      <c r="AP972" s="94"/>
      <c r="AQ972" s="94"/>
      <c r="AR972" s="94"/>
      <c r="AS972" s="94"/>
      <c r="AT972" s="94"/>
      <c r="AU972" s="94"/>
      <c r="AV972" s="94"/>
    </row>
    <row r="973" spans="1:48" ht="12" customHeight="1" x14ac:dyDescent="0.25">
      <c r="A973" s="94"/>
      <c r="B973" s="94"/>
      <c r="C973" s="94"/>
      <c r="D973" s="94"/>
      <c r="E973" s="94"/>
      <c r="F973" s="94"/>
      <c r="G973" s="94"/>
      <c r="H973" s="94"/>
      <c r="I973" s="94"/>
      <c r="J973" s="94"/>
      <c r="K973" s="94"/>
      <c r="L973" s="94"/>
      <c r="M973" s="94"/>
      <c r="N973" s="94"/>
      <c r="O973" s="94"/>
      <c r="P973" s="94"/>
      <c r="Q973" s="94"/>
      <c r="R973" s="94"/>
      <c r="S973" s="94"/>
      <c r="T973" s="94"/>
      <c r="U973" s="94"/>
      <c r="V973" s="94"/>
      <c r="W973" s="94"/>
      <c r="X973" s="94"/>
      <c r="Y973" s="94"/>
      <c r="Z973" s="94"/>
      <c r="AA973" s="94"/>
      <c r="AB973" s="94"/>
      <c r="AC973" s="94"/>
      <c r="AD973" s="94"/>
      <c r="AE973" s="94"/>
      <c r="AF973" s="94"/>
      <c r="AG973" s="94"/>
      <c r="AH973" s="94"/>
      <c r="AI973" s="94"/>
      <c r="AJ973" s="94"/>
      <c r="AK973" s="94"/>
      <c r="AL973" s="94"/>
      <c r="AM973" s="94"/>
      <c r="AN973" s="94"/>
      <c r="AO973" s="94"/>
      <c r="AP973" s="94"/>
      <c r="AQ973" s="94"/>
      <c r="AR973" s="94"/>
      <c r="AS973" s="94"/>
      <c r="AT973" s="94"/>
      <c r="AU973" s="94"/>
      <c r="AV973" s="94"/>
    </row>
    <row r="974" spans="1:48" ht="12" customHeight="1" x14ac:dyDescent="0.25">
      <c r="A974" s="94"/>
      <c r="B974" s="94"/>
      <c r="C974" s="94"/>
      <c r="D974" s="94"/>
      <c r="E974" s="94"/>
      <c r="F974" s="94"/>
      <c r="G974" s="94"/>
      <c r="H974" s="94"/>
      <c r="I974" s="94"/>
      <c r="J974" s="94"/>
      <c r="K974" s="94"/>
      <c r="L974" s="94"/>
      <c r="M974" s="94"/>
      <c r="N974" s="94"/>
      <c r="O974" s="94"/>
      <c r="P974" s="94"/>
      <c r="Q974" s="94"/>
      <c r="R974" s="94"/>
      <c r="S974" s="94"/>
      <c r="T974" s="94"/>
      <c r="U974" s="94"/>
      <c r="V974" s="94"/>
      <c r="W974" s="94"/>
      <c r="X974" s="94"/>
      <c r="Y974" s="94"/>
      <c r="Z974" s="94"/>
      <c r="AA974" s="94"/>
      <c r="AB974" s="94"/>
      <c r="AC974" s="94"/>
      <c r="AD974" s="94"/>
      <c r="AE974" s="94"/>
      <c r="AF974" s="94"/>
      <c r="AG974" s="94"/>
      <c r="AH974" s="94"/>
      <c r="AI974" s="94"/>
      <c r="AJ974" s="94"/>
      <c r="AK974" s="94"/>
      <c r="AL974" s="94"/>
      <c r="AM974" s="94"/>
      <c r="AN974" s="94"/>
      <c r="AO974" s="94"/>
      <c r="AP974" s="94"/>
      <c r="AQ974" s="94"/>
      <c r="AR974" s="94"/>
      <c r="AS974" s="94"/>
      <c r="AT974" s="94"/>
      <c r="AU974" s="94"/>
      <c r="AV974" s="94"/>
    </row>
    <row r="975" spans="1:48" ht="12" customHeight="1" x14ac:dyDescent="0.25">
      <c r="A975" s="94"/>
      <c r="B975" s="94"/>
      <c r="C975" s="94"/>
      <c r="D975" s="94"/>
      <c r="E975" s="94"/>
      <c r="F975" s="94"/>
      <c r="G975" s="94"/>
      <c r="H975" s="94"/>
      <c r="I975" s="94"/>
      <c r="J975" s="94"/>
      <c r="K975" s="94"/>
      <c r="L975" s="94"/>
      <c r="M975" s="94"/>
      <c r="N975" s="94"/>
      <c r="O975" s="94"/>
      <c r="P975" s="94"/>
      <c r="Q975" s="94"/>
      <c r="R975" s="94"/>
      <c r="S975" s="94"/>
      <c r="T975" s="94"/>
      <c r="U975" s="94"/>
      <c r="V975" s="94"/>
      <c r="W975" s="94"/>
      <c r="X975" s="94"/>
      <c r="Y975" s="94"/>
      <c r="Z975" s="94"/>
      <c r="AA975" s="94"/>
      <c r="AB975" s="94"/>
      <c r="AC975" s="94"/>
      <c r="AD975" s="94"/>
      <c r="AE975" s="94"/>
      <c r="AF975" s="94"/>
      <c r="AG975" s="94"/>
      <c r="AH975" s="94"/>
      <c r="AI975" s="94"/>
      <c r="AJ975" s="94"/>
      <c r="AK975" s="94"/>
      <c r="AL975" s="94"/>
      <c r="AM975" s="94"/>
      <c r="AN975" s="94"/>
      <c r="AO975" s="94"/>
      <c r="AP975" s="94"/>
      <c r="AQ975" s="94"/>
      <c r="AR975" s="94"/>
      <c r="AS975" s="94"/>
      <c r="AT975" s="94"/>
      <c r="AU975" s="94"/>
      <c r="AV975" s="94"/>
    </row>
    <row r="976" spans="1:48" ht="12" customHeight="1" x14ac:dyDescent="0.25">
      <c r="A976" s="94"/>
      <c r="B976" s="94"/>
      <c r="C976" s="94"/>
      <c r="D976" s="94"/>
      <c r="E976" s="94"/>
      <c r="F976" s="94"/>
      <c r="G976" s="94"/>
      <c r="H976" s="94"/>
      <c r="I976" s="94"/>
      <c r="J976" s="94"/>
      <c r="K976" s="94"/>
      <c r="L976" s="94"/>
      <c r="M976" s="94"/>
      <c r="N976" s="94"/>
      <c r="O976" s="94"/>
      <c r="P976" s="94"/>
      <c r="Q976" s="94"/>
      <c r="R976" s="94"/>
      <c r="S976" s="94"/>
      <c r="T976" s="94"/>
      <c r="U976" s="94"/>
      <c r="V976" s="94"/>
      <c r="W976" s="94"/>
      <c r="X976" s="94"/>
      <c r="Y976" s="94"/>
      <c r="Z976" s="94"/>
      <c r="AA976" s="94"/>
      <c r="AB976" s="94"/>
      <c r="AC976" s="94"/>
      <c r="AD976" s="94"/>
      <c r="AE976" s="94"/>
      <c r="AF976" s="94"/>
      <c r="AG976" s="94"/>
      <c r="AH976" s="94"/>
      <c r="AI976" s="94"/>
      <c r="AJ976" s="94"/>
      <c r="AK976" s="94"/>
      <c r="AL976" s="94"/>
      <c r="AM976" s="94"/>
      <c r="AN976" s="94"/>
      <c r="AO976" s="94"/>
      <c r="AP976" s="94"/>
      <c r="AQ976" s="94"/>
      <c r="AR976" s="94"/>
      <c r="AS976" s="94"/>
      <c r="AT976" s="94"/>
      <c r="AU976" s="94"/>
      <c r="AV976" s="94"/>
    </row>
    <row r="977" spans="1:48" ht="12" customHeight="1" x14ac:dyDescent="0.25">
      <c r="A977" s="94"/>
      <c r="B977" s="94"/>
      <c r="C977" s="94"/>
      <c r="D977" s="94"/>
      <c r="E977" s="94"/>
      <c r="F977" s="94"/>
      <c r="G977" s="94"/>
      <c r="H977" s="94"/>
      <c r="I977" s="94"/>
      <c r="J977" s="94"/>
      <c r="K977" s="94"/>
      <c r="L977" s="94"/>
      <c r="M977" s="94"/>
      <c r="N977" s="94"/>
      <c r="O977" s="94"/>
      <c r="P977" s="94"/>
      <c r="Q977" s="94"/>
      <c r="R977" s="94"/>
      <c r="S977" s="94"/>
      <c r="T977" s="94"/>
      <c r="U977" s="94"/>
      <c r="V977" s="94"/>
      <c r="W977" s="94"/>
      <c r="X977" s="94"/>
      <c r="Y977" s="94"/>
      <c r="Z977" s="94"/>
      <c r="AA977" s="94"/>
      <c r="AB977" s="94"/>
      <c r="AC977" s="94"/>
      <c r="AD977" s="94"/>
      <c r="AE977" s="94"/>
      <c r="AF977" s="94"/>
      <c r="AG977" s="94"/>
      <c r="AH977" s="94"/>
      <c r="AI977" s="94"/>
      <c r="AJ977" s="94"/>
      <c r="AK977" s="94"/>
      <c r="AL977" s="94"/>
      <c r="AM977" s="94"/>
      <c r="AN977" s="94"/>
      <c r="AO977" s="94"/>
      <c r="AP977" s="94"/>
      <c r="AQ977" s="94"/>
      <c r="AR977" s="94"/>
      <c r="AS977" s="94"/>
      <c r="AT977" s="94"/>
      <c r="AU977" s="94"/>
      <c r="AV977" s="94"/>
    </row>
    <row r="978" spans="1:48" ht="12" customHeight="1" x14ac:dyDescent="0.25">
      <c r="A978" s="94"/>
      <c r="B978" s="94"/>
      <c r="C978" s="94"/>
      <c r="D978" s="94"/>
      <c r="E978" s="94"/>
      <c r="F978" s="94"/>
      <c r="G978" s="94"/>
      <c r="H978" s="94"/>
      <c r="I978" s="94"/>
      <c r="J978" s="94"/>
      <c r="K978" s="94"/>
      <c r="L978" s="94"/>
      <c r="M978" s="94"/>
      <c r="N978" s="94"/>
      <c r="O978" s="94"/>
      <c r="P978" s="94"/>
      <c r="Q978" s="94"/>
      <c r="R978" s="94"/>
      <c r="S978" s="94"/>
      <c r="T978" s="94"/>
      <c r="U978" s="94"/>
      <c r="V978" s="94"/>
      <c r="W978" s="94"/>
      <c r="X978" s="94"/>
      <c r="Y978" s="94"/>
      <c r="Z978" s="94"/>
      <c r="AA978" s="94"/>
      <c r="AB978" s="94"/>
      <c r="AC978" s="94"/>
      <c r="AD978" s="94"/>
      <c r="AE978" s="94"/>
      <c r="AF978" s="94"/>
      <c r="AG978" s="94"/>
      <c r="AH978" s="94"/>
      <c r="AI978" s="94"/>
      <c r="AJ978" s="94"/>
      <c r="AK978" s="94"/>
      <c r="AL978" s="94"/>
      <c r="AM978" s="94"/>
      <c r="AN978" s="94"/>
      <c r="AO978" s="94"/>
      <c r="AP978" s="94"/>
      <c r="AQ978" s="94"/>
      <c r="AR978" s="94"/>
      <c r="AS978" s="94"/>
      <c r="AT978" s="94"/>
      <c r="AU978" s="94"/>
      <c r="AV978" s="94"/>
    </row>
    <row r="979" spans="1:48" ht="12" customHeight="1" x14ac:dyDescent="0.25">
      <c r="A979" s="94"/>
      <c r="B979" s="94"/>
      <c r="C979" s="94"/>
      <c r="D979" s="94"/>
      <c r="E979" s="94"/>
      <c r="F979" s="94"/>
      <c r="G979" s="94"/>
      <c r="H979" s="94"/>
      <c r="I979" s="94"/>
      <c r="J979" s="94"/>
      <c r="K979" s="94"/>
      <c r="L979" s="94"/>
      <c r="M979" s="94"/>
      <c r="N979" s="94"/>
      <c r="O979" s="94"/>
      <c r="P979" s="94"/>
      <c r="Q979" s="94"/>
      <c r="R979" s="94"/>
      <c r="S979" s="94"/>
      <c r="T979" s="94"/>
      <c r="U979" s="94"/>
      <c r="V979" s="94"/>
      <c r="W979" s="94"/>
      <c r="X979" s="94"/>
      <c r="Y979" s="94"/>
      <c r="Z979" s="94"/>
      <c r="AA979" s="94"/>
      <c r="AB979" s="94"/>
      <c r="AC979" s="94"/>
      <c r="AD979" s="94"/>
      <c r="AE979" s="94"/>
      <c r="AF979" s="94"/>
      <c r="AG979" s="94"/>
      <c r="AH979" s="94"/>
      <c r="AI979" s="94"/>
      <c r="AJ979" s="94"/>
      <c r="AK979" s="94"/>
      <c r="AL979" s="94"/>
      <c r="AM979" s="94"/>
      <c r="AN979" s="94"/>
      <c r="AO979" s="94"/>
      <c r="AP979" s="94"/>
      <c r="AQ979" s="94"/>
      <c r="AR979" s="94"/>
      <c r="AS979" s="94"/>
      <c r="AT979" s="94"/>
      <c r="AU979" s="94"/>
      <c r="AV979" s="94"/>
    </row>
    <row r="980" spans="1:48" ht="12" customHeight="1" x14ac:dyDescent="0.25">
      <c r="A980" s="94"/>
      <c r="B980" s="94"/>
      <c r="C980" s="94"/>
      <c r="D980" s="94"/>
      <c r="E980" s="94"/>
      <c r="F980" s="94"/>
      <c r="G980" s="94"/>
      <c r="H980" s="94"/>
      <c r="I980" s="94"/>
      <c r="J980" s="94"/>
      <c r="K980" s="94"/>
      <c r="L980" s="94"/>
      <c r="M980" s="94"/>
      <c r="N980" s="94"/>
      <c r="O980" s="94"/>
      <c r="P980" s="94"/>
      <c r="Q980" s="94"/>
      <c r="R980" s="94"/>
      <c r="S980" s="94"/>
      <c r="T980" s="94"/>
      <c r="U980" s="94"/>
      <c r="V980" s="94"/>
      <c r="W980" s="94"/>
      <c r="X980" s="94"/>
      <c r="Y980" s="94"/>
      <c r="Z980" s="94"/>
      <c r="AA980" s="94"/>
      <c r="AB980" s="94"/>
      <c r="AC980" s="94"/>
      <c r="AD980" s="94"/>
      <c r="AE980" s="94"/>
      <c r="AF980" s="94"/>
      <c r="AG980" s="94"/>
      <c r="AH980" s="94"/>
      <c r="AI980" s="94"/>
      <c r="AJ980" s="94"/>
      <c r="AK980" s="94"/>
      <c r="AL980" s="94"/>
      <c r="AM980" s="94"/>
      <c r="AN980" s="94"/>
      <c r="AO980" s="94"/>
      <c r="AP980" s="94"/>
      <c r="AQ980" s="94"/>
      <c r="AR980" s="94"/>
      <c r="AS980" s="94"/>
      <c r="AT980" s="94"/>
      <c r="AU980" s="94"/>
      <c r="AV980" s="94"/>
    </row>
    <row r="981" spans="1:48" ht="12" customHeight="1" x14ac:dyDescent="0.25">
      <c r="A981" s="94"/>
      <c r="B981" s="94"/>
      <c r="C981" s="94"/>
      <c r="D981" s="94"/>
      <c r="E981" s="94"/>
      <c r="F981" s="94"/>
      <c r="G981" s="94"/>
      <c r="H981" s="94"/>
      <c r="I981" s="94"/>
      <c r="J981" s="94"/>
      <c r="K981" s="94"/>
      <c r="L981" s="94"/>
      <c r="M981" s="94"/>
      <c r="N981" s="94"/>
      <c r="O981" s="94"/>
      <c r="P981" s="94"/>
      <c r="Q981" s="94"/>
      <c r="R981" s="94"/>
      <c r="S981" s="94"/>
      <c r="T981" s="94"/>
      <c r="U981" s="94"/>
      <c r="V981" s="94"/>
      <c r="W981" s="94"/>
      <c r="X981" s="94"/>
      <c r="Y981" s="94"/>
      <c r="Z981" s="94"/>
      <c r="AA981" s="94"/>
      <c r="AB981" s="94"/>
      <c r="AC981" s="94"/>
      <c r="AD981" s="94"/>
      <c r="AE981" s="94"/>
      <c r="AF981" s="94"/>
      <c r="AG981" s="94"/>
      <c r="AH981" s="94"/>
      <c r="AI981" s="94"/>
      <c r="AJ981" s="94"/>
      <c r="AK981" s="94"/>
      <c r="AL981" s="94"/>
      <c r="AM981" s="94"/>
      <c r="AN981" s="94"/>
      <c r="AO981" s="94"/>
      <c r="AP981" s="94"/>
      <c r="AQ981" s="94"/>
      <c r="AR981" s="94"/>
      <c r="AS981" s="94"/>
      <c r="AT981" s="94"/>
      <c r="AU981" s="94"/>
      <c r="AV981" s="94"/>
    </row>
    <row r="982" spans="1:48" ht="12" customHeight="1" x14ac:dyDescent="0.25">
      <c r="A982" s="94"/>
      <c r="B982" s="94"/>
      <c r="C982" s="94"/>
      <c r="D982" s="94"/>
      <c r="E982" s="94"/>
      <c r="F982" s="94"/>
      <c r="G982" s="94"/>
      <c r="H982" s="94"/>
      <c r="I982" s="94"/>
      <c r="J982" s="94"/>
      <c r="K982" s="94"/>
      <c r="L982" s="94"/>
      <c r="M982" s="94"/>
      <c r="N982" s="94"/>
      <c r="O982" s="94"/>
      <c r="P982" s="94"/>
      <c r="Q982" s="94"/>
      <c r="R982" s="94"/>
      <c r="S982" s="94"/>
      <c r="T982" s="94"/>
      <c r="U982" s="94"/>
      <c r="V982" s="94"/>
      <c r="W982" s="94"/>
      <c r="X982" s="94"/>
      <c r="Y982" s="94"/>
      <c r="Z982" s="94"/>
      <c r="AA982" s="94"/>
      <c r="AB982" s="94"/>
      <c r="AC982" s="94"/>
      <c r="AD982" s="94"/>
      <c r="AE982" s="94"/>
      <c r="AF982" s="94"/>
      <c r="AG982" s="94"/>
      <c r="AH982" s="94"/>
      <c r="AI982" s="94"/>
      <c r="AJ982" s="94"/>
      <c r="AK982" s="94"/>
      <c r="AL982" s="94"/>
      <c r="AM982" s="94"/>
      <c r="AN982" s="94"/>
      <c r="AO982" s="94"/>
      <c r="AP982" s="94"/>
      <c r="AQ982" s="94"/>
      <c r="AR982" s="94"/>
      <c r="AS982" s="94"/>
      <c r="AT982" s="94"/>
      <c r="AU982" s="94"/>
      <c r="AV982" s="94"/>
    </row>
    <row r="983" spans="1:48" ht="12" customHeight="1" x14ac:dyDescent="0.25">
      <c r="A983" s="94"/>
      <c r="B983" s="94"/>
      <c r="C983" s="94"/>
      <c r="D983" s="94"/>
      <c r="E983" s="94"/>
      <c r="F983" s="94"/>
      <c r="G983" s="94"/>
      <c r="H983" s="94"/>
      <c r="I983" s="94"/>
      <c r="J983" s="94"/>
      <c r="K983" s="94"/>
      <c r="L983" s="94"/>
      <c r="M983" s="94"/>
      <c r="N983" s="94"/>
      <c r="O983" s="94"/>
      <c r="P983" s="94"/>
      <c r="Q983" s="94"/>
      <c r="R983" s="94"/>
      <c r="S983" s="94"/>
      <c r="T983" s="94"/>
      <c r="U983" s="94"/>
      <c r="V983" s="94"/>
      <c r="W983" s="94"/>
      <c r="X983" s="94"/>
      <c r="Y983" s="94"/>
      <c r="Z983" s="94"/>
      <c r="AA983" s="94"/>
      <c r="AB983" s="94"/>
      <c r="AC983" s="94"/>
      <c r="AD983" s="94"/>
      <c r="AE983" s="94"/>
      <c r="AF983" s="94"/>
      <c r="AG983" s="94"/>
      <c r="AH983" s="94"/>
      <c r="AI983" s="94"/>
      <c r="AJ983" s="94"/>
      <c r="AK983" s="94"/>
      <c r="AL983" s="94"/>
      <c r="AM983" s="94"/>
      <c r="AN983" s="94"/>
      <c r="AO983" s="94"/>
      <c r="AP983" s="94"/>
      <c r="AQ983" s="94"/>
      <c r="AR983" s="94"/>
      <c r="AS983" s="94"/>
      <c r="AT983" s="94"/>
      <c r="AU983" s="94"/>
      <c r="AV983" s="94"/>
    </row>
    <row r="984" spans="1:48" ht="12" customHeight="1" x14ac:dyDescent="0.25">
      <c r="A984" s="94"/>
      <c r="B984" s="94"/>
      <c r="C984" s="94"/>
      <c r="D984" s="94"/>
      <c r="E984" s="94"/>
      <c r="F984" s="94"/>
      <c r="G984" s="94"/>
      <c r="H984" s="94"/>
      <c r="I984" s="94"/>
      <c r="J984" s="94"/>
      <c r="K984" s="94"/>
      <c r="L984" s="94"/>
      <c r="M984" s="94"/>
      <c r="N984" s="94"/>
      <c r="O984" s="94"/>
      <c r="P984" s="94"/>
      <c r="Q984" s="94"/>
      <c r="R984" s="94"/>
      <c r="S984" s="94"/>
      <c r="T984" s="94"/>
      <c r="U984" s="94"/>
      <c r="V984" s="94"/>
      <c r="W984" s="94"/>
      <c r="X984" s="94"/>
      <c r="Y984" s="94"/>
      <c r="Z984" s="94"/>
      <c r="AA984" s="94"/>
      <c r="AB984" s="94"/>
      <c r="AC984" s="94"/>
      <c r="AD984" s="94"/>
      <c r="AE984" s="94"/>
      <c r="AF984" s="94"/>
      <c r="AG984" s="94"/>
      <c r="AH984" s="94"/>
      <c r="AI984" s="94"/>
      <c r="AJ984" s="94"/>
      <c r="AK984" s="94"/>
      <c r="AL984" s="94"/>
      <c r="AM984" s="94"/>
      <c r="AN984" s="94"/>
      <c r="AO984" s="94"/>
      <c r="AP984" s="94"/>
      <c r="AQ984" s="94"/>
      <c r="AR984" s="94"/>
      <c r="AS984" s="94"/>
      <c r="AT984" s="94"/>
      <c r="AU984" s="94"/>
      <c r="AV984" s="94"/>
    </row>
    <row r="985" spans="1:48" ht="12" customHeight="1" x14ac:dyDescent="0.25">
      <c r="A985" s="94"/>
      <c r="B985" s="94"/>
      <c r="C985" s="94"/>
      <c r="D985" s="94"/>
      <c r="E985" s="94"/>
      <c r="F985" s="94"/>
      <c r="G985" s="94"/>
      <c r="H985" s="94"/>
      <c r="I985" s="94"/>
      <c r="J985" s="94"/>
      <c r="K985" s="94"/>
      <c r="L985" s="94"/>
      <c r="M985" s="94"/>
      <c r="N985" s="94"/>
      <c r="O985" s="94"/>
      <c r="P985" s="94"/>
      <c r="Q985" s="94"/>
      <c r="R985" s="94"/>
      <c r="S985" s="94"/>
      <c r="T985" s="94"/>
      <c r="U985" s="94"/>
      <c r="V985" s="94"/>
      <c r="W985" s="94"/>
      <c r="X985" s="94"/>
      <c r="Y985" s="94"/>
      <c r="Z985" s="94"/>
      <c r="AA985" s="94"/>
      <c r="AB985" s="94"/>
      <c r="AC985" s="94"/>
      <c r="AD985" s="94"/>
      <c r="AE985" s="94"/>
      <c r="AF985" s="94"/>
      <c r="AG985" s="94"/>
      <c r="AH985" s="94"/>
      <c r="AI985" s="94"/>
      <c r="AJ985" s="94"/>
      <c r="AK985" s="94"/>
      <c r="AL985" s="94"/>
      <c r="AM985" s="94"/>
      <c r="AN985" s="94"/>
      <c r="AO985" s="94"/>
      <c r="AP985" s="94"/>
      <c r="AQ985" s="94"/>
      <c r="AR985" s="94"/>
      <c r="AS985" s="94"/>
      <c r="AT985" s="94"/>
      <c r="AU985" s="94"/>
      <c r="AV985" s="94"/>
    </row>
    <row r="986" spans="1:48" ht="12" customHeight="1" x14ac:dyDescent="0.25">
      <c r="A986" s="94"/>
      <c r="B986" s="94"/>
      <c r="C986" s="94"/>
      <c r="D986" s="94"/>
      <c r="E986" s="94"/>
      <c r="F986" s="94"/>
      <c r="G986" s="94"/>
      <c r="H986" s="94"/>
      <c r="I986" s="94"/>
      <c r="J986" s="94"/>
      <c r="K986" s="94"/>
      <c r="L986" s="94"/>
      <c r="M986" s="94"/>
      <c r="N986" s="94"/>
      <c r="O986" s="94"/>
      <c r="P986" s="94"/>
      <c r="Q986" s="94"/>
      <c r="R986" s="94"/>
      <c r="S986" s="94"/>
      <c r="T986" s="94"/>
      <c r="U986" s="94"/>
      <c r="V986" s="94"/>
      <c r="W986" s="94"/>
      <c r="X986" s="94"/>
      <c r="Y986" s="94"/>
      <c r="Z986" s="94"/>
      <c r="AA986" s="94"/>
      <c r="AB986" s="94"/>
      <c r="AC986" s="94"/>
      <c r="AD986" s="94"/>
      <c r="AE986" s="94"/>
      <c r="AF986" s="94"/>
      <c r="AG986" s="94"/>
      <c r="AH986" s="94"/>
      <c r="AI986" s="94"/>
      <c r="AJ986" s="94"/>
      <c r="AK986" s="94"/>
      <c r="AL986" s="94"/>
      <c r="AM986" s="94"/>
      <c r="AN986" s="94"/>
      <c r="AO986" s="94"/>
      <c r="AP986" s="94"/>
      <c r="AQ986" s="94"/>
      <c r="AR986" s="94"/>
      <c r="AS986" s="94"/>
      <c r="AT986" s="94"/>
      <c r="AU986" s="94"/>
      <c r="AV986" s="94"/>
    </row>
    <row r="987" spans="1:48" ht="12" customHeight="1" x14ac:dyDescent="0.25">
      <c r="A987" s="94"/>
      <c r="B987" s="94"/>
      <c r="C987" s="94"/>
      <c r="D987" s="94"/>
      <c r="E987" s="94"/>
      <c r="F987" s="94"/>
      <c r="G987" s="94"/>
      <c r="H987" s="94"/>
      <c r="I987" s="94"/>
      <c r="J987" s="94"/>
      <c r="K987" s="94"/>
      <c r="L987" s="94"/>
      <c r="M987" s="94"/>
      <c r="N987" s="94"/>
      <c r="O987" s="94"/>
      <c r="P987" s="94"/>
      <c r="Q987" s="94"/>
      <c r="R987" s="94"/>
      <c r="S987" s="94"/>
      <c r="T987" s="94"/>
      <c r="U987" s="94"/>
      <c r="V987" s="94"/>
      <c r="W987" s="94"/>
      <c r="X987" s="94"/>
      <c r="Y987" s="94"/>
      <c r="Z987" s="94"/>
      <c r="AA987" s="94"/>
      <c r="AB987" s="94"/>
      <c r="AC987" s="94"/>
      <c r="AD987" s="94"/>
      <c r="AE987" s="94"/>
      <c r="AF987" s="94"/>
      <c r="AG987" s="94"/>
      <c r="AH987" s="94"/>
      <c r="AI987" s="94"/>
      <c r="AJ987" s="94"/>
      <c r="AK987" s="94"/>
      <c r="AL987" s="94"/>
      <c r="AM987" s="94"/>
      <c r="AN987" s="94"/>
      <c r="AO987" s="94"/>
      <c r="AP987" s="94"/>
      <c r="AQ987" s="94"/>
      <c r="AR987" s="94"/>
      <c r="AS987" s="94"/>
      <c r="AT987" s="94"/>
      <c r="AU987" s="94"/>
      <c r="AV987" s="94"/>
    </row>
    <row r="988" spans="1:48" ht="12" customHeight="1" x14ac:dyDescent="0.25">
      <c r="A988" s="94"/>
      <c r="B988" s="94"/>
      <c r="C988" s="94"/>
      <c r="D988" s="94"/>
      <c r="E988" s="94"/>
      <c r="F988" s="94"/>
      <c r="G988" s="94"/>
      <c r="H988" s="94"/>
      <c r="I988" s="94"/>
      <c r="J988" s="94"/>
      <c r="K988" s="94"/>
      <c r="L988" s="94"/>
      <c r="M988" s="94"/>
      <c r="N988" s="94"/>
      <c r="O988" s="94"/>
      <c r="P988" s="94"/>
      <c r="Q988" s="94"/>
      <c r="R988" s="94"/>
      <c r="S988" s="94"/>
      <c r="T988" s="94"/>
      <c r="U988" s="94"/>
      <c r="V988" s="94"/>
      <c r="W988" s="94"/>
      <c r="X988" s="94"/>
      <c r="Y988" s="94"/>
      <c r="Z988" s="94"/>
      <c r="AA988" s="94"/>
      <c r="AB988" s="94"/>
      <c r="AC988" s="94"/>
      <c r="AD988" s="94"/>
      <c r="AE988" s="94"/>
      <c r="AF988" s="94"/>
      <c r="AG988" s="94"/>
      <c r="AH988" s="94"/>
      <c r="AI988" s="94"/>
      <c r="AJ988" s="94"/>
      <c r="AK988" s="94"/>
      <c r="AL988" s="94"/>
      <c r="AM988" s="94"/>
      <c r="AN988" s="94"/>
      <c r="AO988" s="94"/>
      <c r="AP988" s="94"/>
      <c r="AQ988" s="94"/>
      <c r="AR988" s="94"/>
      <c r="AS988" s="94"/>
      <c r="AT988" s="94"/>
      <c r="AU988" s="94"/>
      <c r="AV988" s="94"/>
    </row>
    <row r="989" spans="1:48" ht="12" customHeight="1" x14ac:dyDescent="0.25">
      <c r="A989" s="94"/>
      <c r="B989" s="94"/>
      <c r="C989" s="94"/>
      <c r="D989" s="94"/>
      <c r="E989" s="94"/>
      <c r="F989" s="94"/>
      <c r="G989" s="94"/>
      <c r="H989" s="94"/>
      <c r="I989" s="94"/>
      <c r="J989" s="94"/>
      <c r="K989" s="94"/>
      <c r="L989" s="94"/>
      <c r="M989" s="94"/>
      <c r="N989" s="94"/>
      <c r="O989" s="94"/>
      <c r="P989" s="94"/>
      <c r="Q989" s="94"/>
      <c r="R989" s="94"/>
      <c r="S989" s="94"/>
      <c r="T989" s="94"/>
      <c r="U989" s="94"/>
      <c r="V989" s="94"/>
      <c r="W989" s="94"/>
      <c r="X989" s="94"/>
      <c r="Y989" s="94"/>
      <c r="Z989" s="94"/>
      <c r="AA989" s="94"/>
      <c r="AB989" s="94"/>
      <c r="AC989" s="94"/>
      <c r="AD989" s="94"/>
      <c r="AE989" s="94"/>
      <c r="AF989" s="94"/>
      <c r="AG989" s="94"/>
      <c r="AH989" s="94"/>
      <c r="AI989" s="94"/>
      <c r="AJ989" s="94"/>
      <c r="AK989" s="94"/>
      <c r="AL989" s="94"/>
      <c r="AM989" s="94"/>
      <c r="AN989" s="94"/>
      <c r="AO989" s="94"/>
      <c r="AP989" s="94"/>
      <c r="AQ989" s="94"/>
      <c r="AR989" s="94"/>
      <c r="AS989" s="94"/>
      <c r="AT989" s="94"/>
      <c r="AU989" s="94"/>
      <c r="AV989" s="94"/>
    </row>
    <row r="990" spans="1:48" ht="12" customHeight="1" x14ac:dyDescent="0.25">
      <c r="A990" s="94"/>
      <c r="B990" s="94"/>
      <c r="C990" s="94"/>
      <c r="D990" s="94"/>
      <c r="E990" s="94"/>
      <c r="F990" s="94"/>
      <c r="G990" s="94"/>
      <c r="H990" s="94"/>
      <c r="I990" s="94"/>
      <c r="J990" s="94"/>
      <c r="K990" s="94"/>
      <c r="L990" s="94"/>
      <c r="M990" s="94"/>
      <c r="N990" s="94"/>
      <c r="O990" s="94"/>
      <c r="P990" s="94"/>
      <c r="Q990" s="94"/>
      <c r="R990" s="94"/>
      <c r="S990" s="94"/>
      <c r="T990" s="94"/>
      <c r="U990" s="94"/>
      <c r="V990" s="94"/>
      <c r="W990" s="94"/>
      <c r="X990" s="94"/>
      <c r="Y990" s="94"/>
      <c r="Z990" s="94"/>
      <c r="AA990" s="94"/>
      <c r="AB990" s="94"/>
      <c r="AC990" s="94"/>
      <c r="AD990" s="94"/>
      <c r="AE990" s="94"/>
      <c r="AF990" s="94"/>
      <c r="AG990" s="94"/>
      <c r="AH990" s="94"/>
      <c r="AI990" s="94"/>
      <c r="AJ990" s="94"/>
      <c r="AK990" s="94"/>
      <c r="AL990" s="94"/>
      <c r="AM990" s="94"/>
      <c r="AN990" s="94"/>
      <c r="AO990" s="94"/>
      <c r="AP990" s="94"/>
      <c r="AQ990" s="94"/>
      <c r="AR990" s="94"/>
      <c r="AS990" s="94"/>
      <c r="AT990" s="94"/>
      <c r="AU990" s="94"/>
      <c r="AV990" s="94"/>
    </row>
    <row r="991" spans="1:48" ht="12" customHeight="1" x14ac:dyDescent="0.25">
      <c r="A991" s="94"/>
      <c r="B991" s="94"/>
      <c r="C991" s="94"/>
      <c r="D991" s="94"/>
      <c r="E991" s="94"/>
      <c r="F991" s="94"/>
      <c r="G991" s="94"/>
      <c r="H991" s="94"/>
      <c r="I991" s="94"/>
      <c r="J991" s="94"/>
      <c r="K991" s="94"/>
      <c r="L991" s="94"/>
      <c r="M991" s="94"/>
      <c r="N991" s="94"/>
      <c r="O991" s="94"/>
      <c r="P991" s="94"/>
      <c r="Q991" s="94"/>
      <c r="R991" s="94"/>
      <c r="S991" s="94"/>
      <c r="T991" s="94"/>
      <c r="U991" s="94"/>
      <c r="V991" s="94"/>
      <c r="W991" s="94"/>
      <c r="X991" s="94"/>
      <c r="Y991" s="94"/>
      <c r="Z991" s="94"/>
      <c r="AA991" s="94"/>
      <c r="AB991" s="94"/>
      <c r="AC991" s="94"/>
      <c r="AD991" s="94"/>
      <c r="AE991" s="94"/>
      <c r="AF991" s="94"/>
      <c r="AG991" s="94"/>
      <c r="AH991" s="94"/>
      <c r="AI991" s="94"/>
      <c r="AJ991" s="94"/>
      <c r="AK991" s="94"/>
      <c r="AL991" s="94"/>
      <c r="AM991" s="94"/>
      <c r="AN991" s="94"/>
      <c r="AO991" s="94"/>
      <c r="AP991" s="94"/>
      <c r="AQ991" s="94"/>
      <c r="AR991" s="94"/>
      <c r="AS991" s="94"/>
      <c r="AT991" s="94"/>
      <c r="AU991" s="94"/>
      <c r="AV991" s="94"/>
    </row>
    <row r="992" spans="1:48" ht="12" customHeight="1" x14ac:dyDescent="0.25">
      <c r="A992" s="94"/>
      <c r="B992" s="94"/>
      <c r="C992" s="94"/>
      <c r="D992" s="94"/>
      <c r="E992" s="94"/>
      <c r="F992" s="94"/>
      <c r="G992" s="94"/>
      <c r="H992" s="94"/>
      <c r="I992" s="94"/>
      <c r="J992" s="94"/>
      <c r="K992" s="94"/>
      <c r="L992" s="94"/>
      <c r="M992" s="94"/>
      <c r="N992" s="94"/>
      <c r="O992" s="94"/>
      <c r="P992" s="94"/>
      <c r="Q992" s="94"/>
      <c r="R992" s="94"/>
      <c r="S992" s="94"/>
      <c r="T992" s="94"/>
      <c r="U992" s="94"/>
      <c r="V992" s="94"/>
      <c r="W992" s="94"/>
      <c r="X992" s="94"/>
      <c r="Y992" s="94"/>
      <c r="Z992" s="94"/>
      <c r="AA992" s="94"/>
      <c r="AB992" s="94"/>
      <c r="AC992" s="94"/>
      <c r="AD992" s="94"/>
      <c r="AE992" s="94"/>
      <c r="AF992" s="94"/>
      <c r="AG992" s="94"/>
      <c r="AH992" s="94"/>
      <c r="AI992" s="94"/>
      <c r="AJ992" s="94"/>
      <c r="AK992" s="94"/>
      <c r="AL992" s="94"/>
      <c r="AM992" s="94"/>
      <c r="AN992" s="94"/>
      <c r="AO992" s="94"/>
      <c r="AP992" s="94"/>
      <c r="AQ992" s="94"/>
      <c r="AR992" s="94"/>
      <c r="AS992" s="94"/>
      <c r="AT992" s="94"/>
      <c r="AU992" s="94"/>
      <c r="AV992" s="94"/>
    </row>
    <row r="993" spans="1:48" ht="12" customHeight="1" x14ac:dyDescent="0.25">
      <c r="A993" s="94"/>
      <c r="B993" s="94"/>
      <c r="C993" s="94"/>
      <c r="D993" s="94"/>
      <c r="E993" s="94"/>
      <c r="F993" s="94"/>
      <c r="G993" s="94"/>
      <c r="H993" s="94"/>
      <c r="I993" s="94"/>
      <c r="J993" s="94"/>
      <c r="K993" s="94"/>
      <c r="L993" s="94"/>
      <c r="M993" s="94"/>
      <c r="N993" s="94"/>
      <c r="O993" s="94"/>
      <c r="P993" s="94"/>
      <c r="Q993" s="94"/>
      <c r="R993" s="94"/>
      <c r="S993" s="94"/>
      <c r="T993" s="94"/>
      <c r="U993" s="94"/>
      <c r="V993" s="94"/>
      <c r="W993" s="94"/>
      <c r="X993" s="94"/>
      <c r="Y993" s="94"/>
      <c r="Z993" s="94"/>
      <c r="AA993" s="94"/>
      <c r="AB993" s="94"/>
      <c r="AC993" s="94"/>
      <c r="AD993" s="94"/>
      <c r="AE993" s="94"/>
      <c r="AF993" s="94"/>
      <c r="AG993" s="94"/>
      <c r="AH993" s="94"/>
      <c r="AI993" s="94"/>
      <c r="AJ993" s="94"/>
      <c r="AK993" s="94"/>
      <c r="AL993" s="94"/>
      <c r="AM993" s="94"/>
      <c r="AN993" s="94"/>
      <c r="AO993" s="94"/>
      <c r="AP993" s="94"/>
      <c r="AQ993" s="94"/>
      <c r="AR993" s="94"/>
      <c r="AS993" s="94"/>
      <c r="AT993" s="94"/>
      <c r="AU993" s="94"/>
      <c r="AV993" s="94"/>
    </row>
    <row r="994" spans="1:48" ht="12" customHeight="1" x14ac:dyDescent="0.25">
      <c r="A994" s="94"/>
      <c r="B994" s="94"/>
      <c r="C994" s="94"/>
      <c r="D994" s="94"/>
      <c r="E994" s="94"/>
      <c r="F994" s="94"/>
      <c r="G994" s="94"/>
      <c r="H994" s="94"/>
      <c r="I994" s="94"/>
      <c r="J994" s="94"/>
      <c r="K994" s="94"/>
      <c r="L994" s="94"/>
      <c r="M994" s="94"/>
      <c r="N994" s="94"/>
      <c r="O994" s="94"/>
      <c r="P994" s="94"/>
      <c r="Q994" s="94"/>
      <c r="R994" s="94"/>
      <c r="S994" s="94"/>
      <c r="T994" s="94"/>
      <c r="U994" s="94"/>
      <c r="V994" s="94"/>
      <c r="W994" s="94"/>
      <c r="X994" s="94"/>
      <c r="Y994" s="94"/>
      <c r="Z994" s="94"/>
      <c r="AA994" s="94"/>
      <c r="AB994" s="94"/>
      <c r="AC994" s="94"/>
      <c r="AD994" s="94"/>
      <c r="AE994" s="94"/>
      <c r="AF994" s="94"/>
      <c r="AG994" s="94"/>
      <c r="AH994" s="94"/>
      <c r="AI994" s="94"/>
      <c r="AJ994" s="94"/>
      <c r="AK994" s="94"/>
      <c r="AL994" s="94"/>
      <c r="AM994" s="94"/>
      <c r="AN994" s="94"/>
      <c r="AO994" s="94"/>
      <c r="AP994" s="94"/>
      <c r="AQ994" s="94"/>
      <c r="AR994" s="94"/>
      <c r="AS994" s="94"/>
      <c r="AT994" s="94"/>
      <c r="AU994" s="94"/>
      <c r="AV994" s="94"/>
    </row>
    <row r="995" spans="1:48" ht="12" customHeight="1" x14ac:dyDescent="0.25">
      <c r="A995" s="94"/>
      <c r="B995" s="94"/>
      <c r="C995" s="94"/>
      <c r="D995" s="94"/>
      <c r="E995" s="94"/>
      <c r="F995" s="94"/>
      <c r="G995" s="94"/>
      <c r="H995" s="94"/>
      <c r="I995" s="94"/>
      <c r="J995" s="94"/>
      <c r="K995" s="94"/>
      <c r="L995" s="94"/>
      <c r="M995" s="94"/>
      <c r="N995" s="94"/>
      <c r="O995" s="94"/>
      <c r="P995" s="94"/>
      <c r="Q995" s="94"/>
      <c r="R995" s="94"/>
      <c r="S995" s="94"/>
      <c r="T995" s="94"/>
      <c r="U995" s="94"/>
      <c r="V995" s="94"/>
      <c r="W995" s="94"/>
      <c r="X995" s="94"/>
      <c r="Y995" s="94"/>
      <c r="Z995" s="94"/>
      <c r="AA995" s="94"/>
      <c r="AB995" s="94"/>
      <c r="AC995" s="94"/>
      <c r="AD995" s="94"/>
      <c r="AE995" s="94"/>
      <c r="AF995" s="94"/>
      <c r="AG995" s="94"/>
      <c r="AH995" s="94"/>
      <c r="AI995" s="94"/>
      <c r="AJ995" s="94"/>
      <c r="AK995" s="94"/>
      <c r="AL995" s="94"/>
      <c r="AM995" s="94"/>
      <c r="AN995" s="94"/>
      <c r="AO995" s="94"/>
      <c r="AP995" s="94"/>
      <c r="AQ995" s="94"/>
      <c r="AR995" s="94"/>
      <c r="AS995" s="94"/>
      <c r="AT995" s="94"/>
      <c r="AU995" s="94"/>
      <c r="AV995" s="94"/>
    </row>
    <row r="996" spans="1:48" ht="12" customHeight="1" x14ac:dyDescent="0.25">
      <c r="A996" s="94"/>
      <c r="B996" s="94"/>
      <c r="C996" s="94"/>
      <c r="D996" s="94"/>
      <c r="E996" s="94"/>
      <c r="F996" s="94"/>
      <c r="G996" s="94"/>
      <c r="H996" s="94"/>
      <c r="I996" s="94"/>
      <c r="J996" s="94"/>
      <c r="K996" s="94"/>
      <c r="L996" s="94"/>
      <c r="M996" s="94"/>
      <c r="N996" s="94"/>
      <c r="O996" s="94"/>
      <c r="P996" s="94"/>
      <c r="Q996" s="94"/>
      <c r="R996" s="94"/>
      <c r="S996" s="94"/>
      <c r="T996" s="94"/>
      <c r="U996" s="94"/>
      <c r="V996" s="94"/>
      <c r="W996" s="94"/>
      <c r="X996" s="94"/>
      <c r="Y996" s="94"/>
      <c r="Z996" s="94"/>
      <c r="AA996" s="94"/>
      <c r="AB996" s="94"/>
      <c r="AC996" s="94"/>
      <c r="AD996" s="94"/>
      <c r="AE996" s="94"/>
      <c r="AF996" s="94"/>
      <c r="AG996" s="94"/>
      <c r="AH996" s="94"/>
      <c r="AI996" s="94"/>
      <c r="AJ996" s="94"/>
      <c r="AK996" s="94"/>
      <c r="AL996" s="94"/>
      <c r="AM996" s="94"/>
      <c r="AN996" s="94"/>
      <c r="AO996" s="94"/>
      <c r="AP996" s="94"/>
      <c r="AQ996" s="94"/>
      <c r="AR996" s="94"/>
      <c r="AS996" s="94"/>
      <c r="AT996" s="94"/>
      <c r="AU996" s="94"/>
      <c r="AV996" s="94"/>
    </row>
    <row r="997" spans="1:48" ht="12" customHeight="1" x14ac:dyDescent="0.25">
      <c r="A997" s="94"/>
      <c r="B997" s="94"/>
      <c r="C997" s="94"/>
      <c r="D997" s="94"/>
      <c r="E997" s="94"/>
      <c r="F997" s="94"/>
      <c r="G997" s="94"/>
      <c r="H997" s="94"/>
      <c r="I997" s="94"/>
      <c r="J997" s="94"/>
      <c r="K997" s="94"/>
      <c r="L997" s="94"/>
      <c r="M997" s="94"/>
      <c r="N997" s="94"/>
      <c r="O997" s="94"/>
      <c r="P997" s="94"/>
      <c r="Q997" s="94"/>
      <c r="R997" s="94"/>
      <c r="S997" s="94"/>
      <c r="T997" s="94"/>
      <c r="U997" s="94"/>
      <c r="V997" s="94"/>
      <c r="W997" s="94"/>
      <c r="X997" s="94"/>
      <c r="Y997" s="94"/>
      <c r="Z997" s="94"/>
      <c r="AA997" s="94"/>
      <c r="AB997" s="94"/>
      <c r="AC997" s="94"/>
      <c r="AD997" s="94"/>
      <c r="AE997" s="94"/>
      <c r="AF997" s="94"/>
      <c r="AG997" s="94"/>
      <c r="AH997" s="94"/>
      <c r="AI997" s="94"/>
      <c r="AJ997" s="94"/>
      <c r="AK997" s="94"/>
      <c r="AL997" s="94"/>
      <c r="AM997" s="94"/>
      <c r="AN997" s="94"/>
      <c r="AO997" s="94"/>
      <c r="AP997" s="94"/>
      <c r="AQ997" s="94"/>
      <c r="AR997" s="94"/>
      <c r="AS997" s="94"/>
      <c r="AT997" s="94"/>
      <c r="AU997" s="94"/>
      <c r="AV997" s="94"/>
    </row>
    <row r="998" spans="1:48" ht="12" customHeight="1" x14ac:dyDescent="0.25">
      <c r="A998" s="94"/>
      <c r="B998" s="94"/>
      <c r="C998" s="94"/>
      <c r="D998" s="94"/>
      <c r="E998" s="94"/>
      <c r="F998" s="94"/>
      <c r="G998" s="94"/>
      <c r="H998" s="94"/>
      <c r="I998" s="94"/>
      <c r="J998" s="94"/>
      <c r="K998" s="94"/>
      <c r="L998" s="94"/>
      <c r="M998" s="94"/>
      <c r="N998" s="94"/>
      <c r="O998" s="94"/>
      <c r="P998" s="94"/>
      <c r="Q998" s="94"/>
      <c r="R998" s="94"/>
      <c r="S998" s="94"/>
      <c r="T998" s="94"/>
      <c r="U998" s="94"/>
      <c r="V998" s="94"/>
      <c r="W998" s="94"/>
      <c r="X998" s="94"/>
      <c r="Y998" s="94"/>
      <c r="Z998" s="94"/>
      <c r="AA998" s="94"/>
      <c r="AB998" s="94"/>
      <c r="AC998" s="94"/>
      <c r="AD998" s="94"/>
      <c r="AE998" s="94"/>
      <c r="AF998" s="94"/>
      <c r="AG998" s="94"/>
      <c r="AH998" s="94"/>
      <c r="AI998" s="94"/>
      <c r="AJ998" s="94"/>
      <c r="AK998" s="94"/>
      <c r="AL998" s="94"/>
      <c r="AM998" s="94"/>
      <c r="AN998" s="94"/>
      <c r="AO998" s="94"/>
      <c r="AP998" s="94"/>
      <c r="AQ998" s="94"/>
      <c r="AR998" s="94"/>
      <c r="AS998" s="94"/>
      <c r="AT998" s="94"/>
      <c r="AU998" s="94"/>
      <c r="AV998" s="94"/>
    </row>
    <row r="999" spans="1:48" ht="12" customHeight="1" x14ac:dyDescent="0.25">
      <c r="A999" s="94"/>
      <c r="B999" s="94"/>
      <c r="C999" s="94"/>
      <c r="D999" s="94"/>
      <c r="E999" s="94"/>
      <c r="F999" s="94"/>
      <c r="G999" s="94"/>
      <c r="H999" s="94"/>
      <c r="I999" s="94"/>
      <c r="J999" s="94"/>
      <c r="K999" s="94"/>
      <c r="L999" s="94"/>
      <c r="M999" s="94"/>
      <c r="N999" s="94"/>
      <c r="O999" s="94"/>
      <c r="P999" s="94"/>
      <c r="Q999" s="94"/>
      <c r="R999" s="94"/>
      <c r="S999" s="94"/>
      <c r="T999" s="94"/>
      <c r="U999" s="94"/>
      <c r="V999" s="94"/>
      <c r="W999" s="94"/>
      <c r="X999" s="94"/>
      <c r="Y999" s="94"/>
      <c r="Z999" s="94"/>
      <c r="AA999" s="94"/>
      <c r="AB999" s="94"/>
      <c r="AC999" s="94"/>
      <c r="AD999" s="94"/>
      <c r="AE999" s="94"/>
      <c r="AF999" s="94"/>
      <c r="AG999" s="94"/>
      <c r="AH999" s="94"/>
      <c r="AI999" s="94"/>
      <c r="AJ999" s="94"/>
      <c r="AK999" s="94"/>
      <c r="AL999" s="94"/>
      <c r="AM999" s="94"/>
      <c r="AN999" s="94"/>
      <c r="AO999" s="94"/>
      <c r="AP999" s="94"/>
      <c r="AQ999" s="94"/>
      <c r="AR999" s="94"/>
      <c r="AS999" s="94"/>
      <c r="AT999" s="94"/>
      <c r="AU999" s="94"/>
      <c r="AV999" s="94"/>
    </row>
    <row r="1000" spans="1:48" ht="12" customHeight="1" x14ac:dyDescent="0.25">
      <c r="A1000" s="94"/>
      <c r="B1000" s="94"/>
      <c r="C1000" s="94"/>
      <c r="D1000" s="94"/>
      <c r="E1000" s="94"/>
      <c r="F1000" s="94"/>
      <c r="G1000" s="94"/>
      <c r="H1000" s="94"/>
      <c r="I1000" s="94"/>
      <c r="J1000" s="94"/>
      <c r="K1000" s="94"/>
      <c r="L1000" s="94"/>
      <c r="M1000" s="94"/>
      <c r="N1000" s="94"/>
      <c r="O1000" s="94"/>
      <c r="P1000" s="94"/>
      <c r="Q1000" s="94"/>
      <c r="R1000" s="94"/>
      <c r="S1000" s="94"/>
      <c r="T1000" s="94"/>
      <c r="U1000" s="94"/>
      <c r="V1000" s="94"/>
      <c r="W1000" s="94"/>
      <c r="X1000" s="94"/>
      <c r="Y1000" s="94"/>
      <c r="Z1000" s="94"/>
      <c r="AA1000" s="94"/>
      <c r="AB1000" s="94"/>
      <c r="AC1000" s="94"/>
      <c r="AD1000" s="94"/>
      <c r="AE1000" s="94"/>
      <c r="AF1000" s="94"/>
      <c r="AG1000" s="94"/>
      <c r="AH1000" s="94"/>
      <c r="AI1000" s="94"/>
      <c r="AJ1000" s="94"/>
      <c r="AK1000" s="94"/>
      <c r="AL1000" s="94"/>
      <c r="AM1000" s="94"/>
      <c r="AN1000" s="94"/>
      <c r="AO1000" s="94"/>
      <c r="AP1000" s="94"/>
      <c r="AQ1000" s="94"/>
      <c r="AR1000" s="94"/>
      <c r="AS1000" s="94"/>
      <c r="AT1000" s="94"/>
      <c r="AU1000" s="94"/>
      <c r="AV1000" s="94"/>
    </row>
    <row r="1001" spans="1:48" ht="12" customHeight="1" x14ac:dyDescent="0.25">
      <c r="A1001" s="94"/>
      <c r="B1001" s="94"/>
      <c r="C1001" s="94"/>
      <c r="D1001" s="94"/>
      <c r="E1001" s="94"/>
      <c r="F1001" s="94"/>
      <c r="G1001" s="94"/>
      <c r="H1001" s="94"/>
      <c r="I1001" s="94"/>
      <c r="J1001" s="94"/>
      <c r="K1001" s="94"/>
      <c r="L1001" s="94"/>
      <c r="M1001" s="94"/>
      <c r="N1001" s="94"/>
      <c r="O1001" s="94"/>
      <c r="P1001" s="94"/>
      <c r="Q1001" s="94"/>
      <c r="R1001" s="94"/>
      <c r="S1001" s="94"/>
      <c r="T1001" s="94"/>
      <c r="U1001" s="94"/>
      <c r="V1001" s="94"/>
      <c r="W1001" s="94"/>
      <c r="X1001" s="94"/>
      <c r="Y1001" s="94"/>
      <c r="Z1001" s="94"/>
      <c r="AA1001" s="94"/>
      <c r="AB1001" s="94"/>
      <c r="AC1001" s="94"/>
      <c r="AD1001" s="94"/>
      <c r="AE1001" s="94"/>
      <c r="AF1001" s="94"/>
      <c r="AG1001" s="94"/>
      <c r="AH1001" s="94"/>
      <c r="AI1001" s="94"/>
      <c r="AJ1001" s="94"/>
      <c r="AK1001" s="94"/>
      <c r="AL1001" s="94"/>
      <c r="AM1001" s="94"/>
      <c r="AN1001" s="94"/>
      <c r="AO1001" s="94"/>
      <c r="AP1001" s="94"/>
      <c r="AQ1001" s="94"/>
      <c r="AR1001" s="94"/>
      <c r="AS1001" s="94"/>
      <c r="AT1001" s="94"/>
      <c r="AU1001" s="94"/>
      <c r="AV1001" s="94"/>
    </row>
    <row r="1002" spans="1:48" ht="12" customHeight="1" x14ac:dyDescent="0.25">
      <c r="A1002" s="94"/>
      <c r="B1002" s="94"/>
      <c r="C1002" s="94"/>
      <c r="D1002" s="94"/>
      <c r="E1002" s="94"/>
      <c r="F1002" s="94"/>
      <c r="G1002" s="94"/>
      <c r="H1002" s="94"/>
      <c r="I1002" s="94"/>
      <c r="J1002" s="94"/>
      <c r="K1002" s="94"/>
      <c r="L1002" s="94"/>
      <c r="M1002" s="94"/>
      <c r="N1002" s="94"/>
      <c r="O1002" s="94"/>
      <c r="P1002" s="94"/>
      <c r="Q1002" s="94"/>
      <c r="R1002" s="94"/>
      <c r="S1002" s="94"/>
      <c r="T1002" s="94"/>
      <c r="U1002" s="94"/>
      <c r="V1002" s="94"/>
      <c r="W1002" s="94"/>
      <c r="X1002" s="94"/>
      <c r="Y1002" s="94"/>
      <c r="Z1002" s="94"/>
      <c r="AA1002" s="94"/>
      <c r="AB1002" s="94"/>
      <c r="AC1002" s="94"/>
      <c r="AD1002" s="94"/>
      <c r="AE1002" s="94"/>
      <c r="AF1002" s="94"/>
      <c r="AG1002" s="94"/>
      <c r="AH1002" s="94"/>
      <c r="AI1002" s="94"/>
      <c r="AJ1002" s="94"/>
      <c r="AK1002" s="94"/>
      <c r="AL1002" s="94"/>
      <c r="AM1002" s="94"/>
      <c r="AN1002" s="94"/>
      <c r="AO1002" s="94"/>
      <c r="AP1002" s="94"/>
      <c r="AQ1002" s="94"/>
      <c r="AR1002" s="94"/>
      <c r="AS1002" s="94"/>
      <c r="AT1002" s="94"/>
      <c r="AU1002" s="94"/>
      <c r="AV1002" s="94"/>
    </row>
    <row r="1003" spans="1:48" ht="12" customHeight="1" x14ac:dyDescent="0.25">
      <c r="A1003" s="94"/>
      <c r="B1003" s="94"/>
      <c r="C1003" s="94"/>
      <c r="D1003" s="94"/>
      <c r="E1003" s="94"/>
      <c r="F1003" s="94"/>
      <c r="G1003" s="94"/>
      <c r="H1003" s="94"/>
      <c r="I1003" s="94"/>
      <c r="J1003" s="94"/>
      <c r="K1003" s="94"/>
      <c r="L1003" s="94"/>
      <c r="M1003" s="94"/>
      <c r="N1003" s="94"/>
      <c r="O1003" s="94"/>
      <c r="P1003" s="94"/>
      <c r="Q1003" s="94"/>
      <c r="R1003" s="94"/>
      <c r="S1003" s="94"/>
      <c r="T1003" s="94"/>
      <c r="U1003" s="94"/>
      <c r="V1003" s="94"/>
      <c r="W1003" s="94"/>
      <c r="X1003" s="94"/>
      <c r="Y1003" s="94"/>
      <c r="Z1003" s="94"/>
      <c r="AA1003" s="94"/>
      <c r="AB1003" s="94"/>
      <c r="AC1003" s="94"/>
      <c r="AD1003" s="94"/>
      <c r="AE1003" s="94"/>
      <c r="AF1003" s="94"/>
      <c r="AG1003" s="94"/>
      <c r="AH1003" s="94"/>
      <c r="AI1003" s="94"/>
      <c r="AJ1003" s="94"/>
      <c r="AK1003" s="94"/>
      <c r="AL1003" s="94"/>
      <c r="AM1003" s="94"/>
      <c r="AN1003" s="94"/>
      <c r="AO1003" s="94"/>
      <c r="AP1003" s="94"/>
      <c r="AQ1003" s="94"/>
      <c r="AR1003" s="94"/>
      <c r="AS1003" s="94"/>
      <c r="AT1003" s="94"/>
      <c r="AU1003" s="94"/>
      <c r="AV1003" s="94"/>
    </row>
    <row r="1004" spans="1:48" ht="12" customHeight="1" x14ac:dyDescent="0.25">
      <c r="A1004" s="94"/>
      <c r="B1004" s="94"/>
      <c r="C1004" s="94"/>
      <c r="D1004" s="94"/>
      <c r="E1004" s="94"/>
      <c r="F1004" s="94"/>
      <c r="G1004" s="94"/>
      <c r="H1004" s="94"/>
      <c r="I1004" s="94"/>
      <c r="J1004" s="94"/>
      <c r="K1004" s="94"/>
      <c r="L1004" s="94"/>
      <c r="M1004" s="94"/>
      <c r="N1004" s="94"/>
      <c r="O1004" s="94"/>
      <c r="P1004" s="94"/>
      <c r="Q1004" s="94"/>
      <c r="R1004" s="94"/>
      <c r="S1004" s="94"/>
      <c r="T1004" s="94"/>
      <c r="U1004" s="94"/>
      <c r="V1004" s="94"/>
      <c r="W1004" s="94"/>
      <c r="X1004" s="94"/>
      <c r="Y1004" s="94"/>
      <c r="Z1004" s="94"/>
      <c r="AA1004" s="94"/>
      <c r="AB1004" s="94"/>
      <c r="AC1004" s="94"/>
      <c r="AD1004" s="94"/>
      <c r="AE1004" s="94"/>
      <c r="AF1004" s="94"/>
      <c r="AG1004" s="94"/>
      <c r="AH1004" s="94"/>
      <c r="AI1004" s="94"/>
      <c r="AJ1004" s="94"/>
      <c r="AK1004" s="94"/>
      <c r="AL1004" s="94"/>
      <c r="AM1004" s="94"/>
      <c r="AN1004" s="94"/>
      <c r="AO1004" s="94"/>
      <c r="AP1004" s="94"/>
      <c r="AQ1004" s="94"/>
      <c r="AR1004" s="94"/>
      <c r="AS1004" s="94"/>
      <c r="AT1004" s="94"/>
      <c r="AU1004" s="94"/>
      <c r="AV1004" s="94"/>
    </row>
    <row r="1005" spans="1:48" ht="12" customHeight="1" x14ac:dyDescent="0.25">
      <c r="A1005" s="94"/>
      <c r="B1005" s="94"/>
      <c r="C1005" s="94"/>
      <c r="D1005" s="94"/>
      <c r="E1005" s="94"/>
      <c r="F1005" s="94"/>
      <c r="G1005" s="94"/>
      <c r="H1005" s="94"/>
      <c r="I1005" s="94"/>
      <c r="J1005" s="94"/>
      <c r="K1005" s="94"/>
      <c r="L1005" s="94"/>
      <c r="M1005" s="94"/>
      <c r="N1005" s="94"/>
      <c r="O1005" s="94"/>
      <c r="P1005" s="94"/>
      <c r="Q1005" s="94"/>
      <c r="R1005" s="94"/>
      <c r="S1005" s="94"/>
      <c r="T1005" s="94"/>
      <c r="U1005" s="94"/>
      <c r="V1005" s="94"/>
      <c r="W1005" s="94"/>
      <c r="X1005" s="94"/>
      <c r="Y1005" s="94"/>
      <c r="Z1005" s="94"/>
      <c r="AA1005" s="94"/>
      <c r="AB1005" s="94"/>
      <c r="AC1005" s="94"/>
      <c r="AD1005" s="94"/>
      <c r="AE1005" s="94"/>
      <c r="AF1005" s="94"/>
      <c r="AG1005" s="94"/>
      <c r="AH1005" s="94"/>
      <c r="AI1005" s="94"/>
      <c r="AJ1005" s="94"/>
      <c r="AK1005" s="94"/>
      <c r="AL1005" s="94"/>
      <c r="AM1005" s="94"/>
      <c r="AN1005" s="94"/>
      <c r="AO1005" s="94"/>
      <c r="AP1005" s="94"/>
      <c r="AQ1005" s="94"/>
      <c r="AR1005" s="94"/>
      <c r="AS1005" s="94"/>
      <c r="AT1005" s="94"/>
      <c r="AU1005" s="94"/>
      <c r="AV1005" s="94"/>
    </row>
    <row r="1006" spans="1:48" ht="12" customHeight="1" x14ac:dyDescent="0.25">
      <c r="A1006" s="94"/>
      <c r="B1006" s="94"/>
      <c r="C1006" s="94"/>
      <c r="D1006" s="94"/>
      <c r="E1006" s="94"/>
      <c r="F1006" s="94"/>
      <c r="G1006" s="94"/>
      <c r="H1006" s="94"/>
      <c r="I1006" s="94"/>
      <c r="J1006" s="94"/>
      <c r="K1006" s="94"/>
      <c r="L1006" s="94"/>
      <c r="M1006" s="94"/>
      <c r="N1006" s="94"/>
      <c r="O1006" s="94"/>
      <c r="P1006" s="94"/>
      <c r="Q1006" s="94"/>
      <c r="R1006" s="94"/>
      <c r="S1006" s="94"/>
      <c r="T1006" s="94"/>
      <c r="U1006" s="94"/>
      <c r="V1006" s="94"/>
      <c r="W1006" s="94"/>
      <c r="X1006" s="94"/>
      <c r="Y1006" s="94"/>
      <c r="Z1006" s="94"/>
      <c r="AA1006" s="94"/>
      <c r="AB1006" s="94"/>
      <c r="AC1006" s="94"/>
      <c r="AD1006" s="94"/>
      <c r="AE1006" s="94"/>
      <c r="AF1006" s="94"/>
      <c r="AG1006" s="94"/>
      <c r="AH1006" s="94"/>
      <c r="AI1006" s="94"/>
      <c r="AJ1006" s="94"/>
      <c r="AK1006" s="94"/>
      <c r="AL1006" s="94"/>
      <c r="AM1006" s="94"/>
      <c r="AN1006" s="94"/>
      <c r="AO1006" s="94"/>
      <c r="AP1006" s="94"/>
      <c r="AQ1006" s="94"/>
      <c r="AR1006" s="94"/>
      <c r="AS1006" s="94"/>
      <c r="AT1006" s="94"/>
      <c r="AU1006" s="94"/>
      <c r="AV1006" s="94"/>
    </row>
    <row r="1007" spans="1:48" ht="12" customHeight="1" x14ac:dyDescent="0.25">
      <c r="A1007" s="94"/>
      <c r="B1007" s="94"/>
      <c r="C1007" s="94"/>
      <c r="D1007" s="94"/>
      <c r="E1007" s="94"/>
      <c r="F1007" s="94"/>
      <c r="G1007" s="94"/>
      <c r="H1007" s="94"/>
      <c r="I1007" s="94"/>
      <c r="J1007" s="94"/>
      <c r="K1007" s="94"/>
      <c r="L1007" s="94"/>
      <c r="M1007" s="94"/>
      <c r="N1007" s="94"/>
      <c r="O1007" s="94"/>
      <c r="P1007" s="94"/>
      <c r="Q1007" s="94"/>
      <c r="R1007" s="94"/>
      <c r="S1007" s="94"/>
      <c r="T1007" s="94"/>
      <c r="U1007" s="94"/>
      <c r="V1007" s="94"/>
      <c r="W1007" s="94"/>
      <c r="X1007" s="94"/>
      <c r="Y1007" s="94"/>
      <c r="Z1007" s="94"/>
      <c r="AA1007" s="94"/>
      <c r="AB1007" s="94"/>
      <c r="AC1007" s="94"/>
      <c r="AD1007" s="94"/>
      <c r="AE1007" s="94"/>
      <c r="AF1007" s="94"/>
      <c r="AG1007" s="94"/>
      <c r="AH1007" s="94"/>
      <c r="AI1007" s="94"/>
      <c r="AJ1007" s="94"/>
      <c r="AK1007" s="94"/>
      <c r="AL1007" s="94"/>
      <c r="AM1007" s="94"/>
      <c r="AN1007" s="94"/>
      <c r="AO1007" s="94"/>
      <c r="AP1007" s="94"/>
      <c r="AQ1007" s="94"/>
      <c r="AR1007" s="94"/>
      <c r="AS1007" s="94"/>
      <c r="AT1007" s="94"/>
      <c r="AU1007" s="94"/>
      <c r="AV1007" s="94"/>
    </row>
    <row r="1008" spans="1:48" ht="12" customHeight="1" x14ac:dyDescent="0.25">
      <c r="A1008" s="94"/>
      <c r="B1008" s="94"/>
      <c r="C1008" s="94"/>
      <c r="D1008" s="94"/>
      <c r="E1008" s="94"/>
      <c r="F1008" s="94"/>
      <c r="G1008" s="94"/>
      <c r="H1008" s="94"/>
      <c r="I1008" s="94"/>
      <c r="J1008" s="94"/>
      <c r="K1008" s="94"/>
      <c r="L1008" s="94"/>
      <c r="M1008" s="94"/>
      <c r="N1008" s="94"/>
      <c r="O1008" s="94"/>
      <c r="P1008" s="94"/>
      <c r="Q1008" s="94"/>
      <c r="R1008" s="94"/>
      <c r="S1008" s="94"/>
      <c r="T1008" s="94"/>
      <c r="U1008" s="94"/>
      <c r="V1008" s="94"/>
      <c r="W1008" s="94"/>
      <c r="X1008" s="94"/>
      <c r="Y1008" s="94"/>
      <c r="Z1008" s="94"/>
      <c r="AA1008" s="94"/>
      <c r="AB1008" s="94"/>
      <c r="AC1008" s="94"/>
      <c r="AD1008" s="94"/>
      <c r="AE1008" s="94"/>
      <c r="AF1008" s="94"/>
      <c r="AG1008" s="94"/>
      <c r="AH1008" s="94"/>
      <c r="AI1008" s="94"/>
      <c r="AJ1008" s="94"/>
      <c r="AK1008" s="94"/>
      <c r="AL1008" s="94"/>
      <c r="AM1008" s="94"/>
      <c r="AN1008" s="94"/>
      <c r="AO1008" s="94"/>
      <c r="AP1008" s="94"/>
      <c r="AQ1008" s="94"/>
      <c r="AR1008" s="94"/>
      <c r="AS1008" s="94"/>
      <c r="AT1008" s="94"/>
      <c r="AU1008" s="94"/>
      <c r="AV1008" s="94"/>
    </row>
    <row r="1009" spans="1:48" ht="12" customHeight="1" x14ac:dyDescent="0.25">
      <c r="A1009" s="94"/>
      <c r="B1009" s="94"/>
      <c r="C1009" s="94"/>
      <c r="D1009" s="94"/>
      <c r="E1009" s="94"/>
      <c r="F1009" s="94"/>
      <c r="G1009" s="94"/>
      <c r="H1009" s="94"/>
      <c r="I1009" s="94"/>
      <c r="J1009" s="94"/>
      <c r="K1009" s="94"/>
      <c r="L1009" s="94"/>
      <c r="M1009" s="94"/>
      <c r="N1009" s="94"/>
      <c r="O1009" s="94"/>
      <c r="P1009" s="94"/>
      <c r="Q1009" s="94"/>
      <c r="R1009" s="94"/>
      <c r="S1009" s="94"/>
      <c r="T1009" s="94"/>
      <c r="U1009" s="94"/>
      <c r="V1009" s="94"/>
      <c r="W1009" s="94"/>
      <c r="X1009" s="94"/>
      <c r="Y1009" s="94"/>
      <c r="Z1009" s="94"/>
      <c r="AA1009" s="94"/>
      <c r="AB1009" s="94"/>
      <c r="AC1009" s="94"/>
      <c r="AD1009" s="94"/>
      <c r="AE1009" s="94"/>
      <c r="AF1009" s="94"/>
      <c r="AG1009" s="94"/>
      <c r="AH1009" s="94"/>
      <c r="AI1009" s="94"/>
      <c r="AJ1009" s="94"/>
      <c r="AK1009" s="94"/>
      <c r="AL1009" s="94"/>
      <c r="AM1009" s="94"/>
      <c r="AN1009" s="94"/>
      <c r="AO1009" s="94"/>
      <c r="AP1009" s="94"/>
      <c r="AQ1009" s="94"/>
      <c r="AR1009" s="94"/>
      <c r="AS1009" s="94"/>
      <c r="AT1009" s="94"/>
      <c r="AU1009" s="94"/>
      <c r="AV1009" s="94"/>
    </row>
    <row r="1010" spans="1:48" ht="12" customHeight="1" x14ac:dyDescent="0.25">
      <c r="A1010" s="94"/>
      <c r="B1010" s="94"/>
      <c r="C1010" s="94"/>
      <c r="D1010" s="94"/>
      <c r="E1010" s="94"/>
      <c r="F1010" s="94"/>
      <c r="G1010" s="94"/>
      <c r="H1010" s="94"/>
      <c r="I1010" s="94"/>
      <c r="J1010" s="94"/>
      <c r="K1010" s="94"/>
      <c r="L1010" s="94"/>
      <c r="M1010" s="94"/>
      <c r="N1010" s="94"/>
      <c r="O1010" s="94"/>
      <c r="P1010" s="94"/>
      <c r="Q1010" s="94"/>
      <c r="R1010" s="94"/>
      <c r="S1010" s="94"/>
      <c r="T1010" s="94"/>
      <c r="U1010" s="94"/>
      <c r="V1010" s="94"/>
      <c r="W1010" s="94"/>
      <c r="X1010" s="94"/>
      <c r="Y1010" s="94"/>
      <c r="Z1010" s="94"/>
      <c r="AA1010" s="94"/>
      <c r="AB1010" s="94"/>
      <c r="AC1010" s="94"/>
      <c r="AD1010" s="94"/>
      <c r="AE1010" s="94"/>
      <c r="AF1010" s="94"/>
      <c r="AG1010" s="94"/>
      <c r="AH1010" s="94"/>
      <c r="AI1010" s="94"/>
      <c r="AJ1010" s="94"/>
      <c r="AK1010" s="94"/>
      <c r="AL1010" s="94"/>
      <c r="AM1010" s="94"/>
      <c r="AN1010" s="94"/>
      <c r="AO1010" s="94"/>
      <c r="AP1010" s="94"/>
      <c r="AQ1010" s="94"/>
      <c r="AR1010" s="94"/>
      <c r="AS1010" s="94"/>
      <c r="AT1010" s="94"/>
      <c r="AU1010" s="94"/>
      <c r="AV1010" s="94"/>
    </row>
    <row r="1011" spans="1:48" ht="12" customHeight="1" x14ac:dyDescent="0.25">
      <c r="A1011" s="94"/>
      <c r="B1011" s="94"/>
      <c r="C1011" s="94"/>
      <c r="D1011" s="94"/>
      <c r="E1011" s="94"/>
      <c r="F1011" s="94"/>
      <c r="G1011" s="94"/>
      <c r="H1011" s="94"/>
      <c r="I1011" s="94"/>
      <c r="J1011" s="94"/>
      <c r="K1011" s="94"/>
      <c r="L1011" s="94"/>
      <c r="M1011" s="94"/>
      <c r="N1011" s="94"/>
      <c r="O1011" s="94"/>
      <c r="P1011" s="94"/>
      <c r="Q1011" s="94"/>
      <c r="R1011" s="94"/>
      <c r="S1011" s="94"/>
      <c r="T1011" s="94"/>
      <c r="U1011" s="94"/>
      <c r="V1011" s="94"/>
      <c r="W1011" s="94"/>
      <c r="X1011" s="94"/>
      <c r="Y1011" s="94"/>
      <c r="Z1011" s="94"/>
      <c r="AA1011" s="94"/>
      <c r="AB1011" s="94"/>
      <c r="AC1011" s="94"/>
      <c r="AD1011" s="94"/>
      <c r="AE1011" s="94"/>
      <c r="AF1011" s="94"/>
      <c r="AG1011" s="94"/>
      <c r="AH1011" s="94"/>
      <c r="AI1011" s="94"/>
      <c r="AJ1011" s="94"/>
      <c r="AK1011" s="94"/>
      <c r="AL1011" s="94"/>
      <c r="AM1011" s="94"/>
      <c r="AN1011" s="94"/>
      <c r="AO1011" s="94"/>
      <c r="AP1011" s="94"/>
      <c r="AQ1011" s="94"/>
      <c r="AR1011" s="94"/>
      <c r="AS1011" s="94"/>
      <c r="AT1011" s="94"/>
      <c r="AU1011" s="94"/>
      <c r="AV1011" s="94"/>
    </row>
    <row r="1012" spans="1:48" ht="12" customHeight="1" x14ac:dyDescent="0.25">
      <c r="A1012" s="94"/>
      <c r="B1012" s="94"/>
      <c r="C1012" s="94"/>
      <c r="D1012" s="94"/>
      <c r="E1012" s="94"/>
      <c r="F1012" s="94"/>
      <c r="G1012" s="94"/>
      <c r="H1012" s="94"/>
      <c r="I1012" s="94"/>
      <c r="J1012" s="94"/>
      <c r="K1012" s="94"/>
      <c r="L1012" s="94"/>
      <c r="M1012" s="94"/>
      <c r="N1012" s="94"/>
      <c r="O1012" s="94"/>
      <c r="P1012" s="94"/>
      <c r="Q1012" s="94"/>
      <c r="R1012" s="94"/>
      <c r="S1012" s="94"/>
      <c r="T1012" s="94"/>
      <c r="U1012" s="94"/>
      <c r="V1012" s="94"/>
      <c r="W1012" s="94"/>
      <c r="X1012" s="94"/>
      <c r="Y1012" s="94"/>
      <c r="Z1012" s="94"/>
      <c r="AA1012" s="94"/>
      <c r="AB1012" s="94"/>
      <c r="AC1012" s="94"/>
      <c r="AD1012" s="94"/>
      <c r="AE1012" s="94"/>
      <c r="AF1012" s="94"/>
      <c r="AG1012" s="94"/>
      <c r="AH1012" s="94"/>
      <c r="AI1012" s="94"/>
      <c r="AJ1012" s="94"/>
      <c r="AK1012" s="94"/>
      <c r="AL1012" s="94"/>
      <c r="AM1012" s="94"/>
      <c r="AN1012" s="94"/>
      <c r="AO1012" s="94"/>
      <c r="AP1012" s="94"/>
      <c r="AQ1012" s="94"/>
      <c r="AR1012" s="94"/>
      <c r="AS1012" s="94"/>
      <c r="AT1012" s="94"/>
      <c r="AU1012" s="94"/>
      <c r="AV1012" s="94"/>
    </row>
    <row r="1013" spans="1:48" ht="12" customHeight="1" x14ac:dyDescent="0.25">
      <c r="A1013" s="94"/>
      <c r="B1013" s="94"/>
      <c r="C1013" s="94"/>
      <c r="D1013" s="94"/>
      <c r="E1013" s="94"/>
      <c r="F1013" s="94"/>
      <c r="G1013" s="94"/>
      <c r="H1013" s="94"/>
      <c r="I1013" s="94"/>
      <c r="J1013" s="94"/>
      <c r="K1013" s="94"/>
      <c r="L1013" s="94"/>
      <c r="M1013" s="94"/>
      <c r="N1013" s="94"/>
      <c r="O1013" s="94"/>
      <c r="P1013" s="94"/>
      <c r="Q1013" s="94"/>
      <c r="R1013" s="94"/>
      <c r="S1013" s="94"/>
      <c r="T1013" s="94"/>
      <c r="U1013" s="94"/>
      <c r="V1013" s="94"/>
      <c r="W1013" s="94"/>
      <c r="X1013" s="94"/>
      <c r="Y1013" s="94"/>
      <c r="Z1013" s="94"/>
      <c r="AA1013" s="94"/>
      <c r="AB1013" s="94"/>
      <c r="AC1013" s="94"/>
      <c r="AD1013" s="94"/>
      <c r="AE1013" s="94"/>
      <c r="AF1013" s="94"/>
      <c r="AG1013" s="94"/>
      <c r="AH1013" s="94"/>
      <c r="AI1013" s="94"/>
      <c r="AJ1013" s="94"/>
      <c r="AK1013" s="94"/>
      <c r="AL1013" s="94"/>
      <c r="AM1013" s="94"/>
      <c r="AN1013" s="94"/>
      <c r="AO1013" s="94"/>
      <c r="AP1013" s="94"/>
      <c r="AQ1013" s="94"/>
      <c r="AR1013" s="94"/>
      <c r="AS1013" s="94"/>
      <c r="AT1013" s="94"/>
      <c r="AU1013" s="94"/>
      <c r="AV1013" s="94"/>
    </row>
    <row r="1014" spans="1:48" ht="12" customHeight="1" x14ac:dyDescent="0.25">
      <c r="A1014" s="94"/>
      <c r="B1014" s="94"/>
      <c r="C1014" s="94"/>
      <c r="D1014" s="94"/>
      <c r="E1014" s="94"/>
      <c r="F1014" s="94"/>
      <c r="G1014" s="94"/>
      <c r="H1014" s="94"/>
      <c r="I1014" s="94"/>
      <c r="J1014" s="94"/>
      <c r="K1014" s="94"/>
      <c r="L1014" s="94"/>
      <c r="M1014" s="94"/>
      <c r="N1014" s="94"/>
      <c r="O1014" s="94"/>
      <c r="P1014" s="94"/>
      <c r="Q1014" s="94"/>
      <c r="R1014" s="94"/>
      <c r="S1014" s="94"/>
      <c r="T1014" s="94"/>
      <c r="U1014" s="94"/>
      <c r="V1014" s="94"/>
      <c r="W1014" s="94"/>
      <c r="X1014" s="94"/>
      <c r="Y1014" s="94"/>
      <c r="Z1014" s="94"/>
      <c r="AA1014" s="94"/>
      <c r="AB1014" s="94"/>
      <c r="AC1014" s="94"/>
      <c r="AD1014" s="94"/>
      <c r="AE1014" s="94"/>
      <c r="AF1014" s="94"/>
      <c r="AG1014" s="94"/>
      <c r="AH1014" s="94"/>
      <c r="AI1014" s="94"/>
      <c r="AJ1014" s="94"/>
      <c r="AK1014" s="94"/>
      <c r="AL1014" s="94"/>
      <c r="AM1014" s="94"/>
      <c r="AN1014" s="94"/>
      <c r="AO1014" s="94"/>
      <c r="AP1014" s="94"/>
      <c r="AQ1014" s="94"/>
      <c r="AR1014" s="94"/>
      <c r="AS1014" s="94"/>
      <c r="AT1014" s="94"/>
      <c r="AU1014" s="94"/>
      <c r="AV1014" s="94"/>
    </row>
    <row r="1015" spans="1:48" ht="12" customHeight="1" x14ac:dyDescent="0.25">
      <c r="A1015" s="94"/>
      <c r="B1015" s="94"/>
      <c r="C1015" s="94"/>
      <c r="D1015" s="94"/>
      <c r="E1015" s="94"/>
      <c r="F1015" s="94"/>
      <c r="G1015" s="94"/>
      <c r="H1015" s="94"/>
      <c r="I1015" s="94"/>
      <c r="J1015" s="94"/>
      <c r="K1015" s="94"/>
      <c r="L1015" s="94"/>
      <c r="M1015" s="94"/>
      <c r="N1015" s="94"/>
      <c r="O1015" s="94"/>
      <c r="P1015" s="94"/>
      <c r="Q1015" s="94"/>
      <c r="R1015" s="94"/>
      <c r="S1015" s="94"/>
      <c r="T1015" s="94"/>
      <c r="U1015" s="94"/>
      <c r="V1015" s="94"/>
      <c r="W1015" s="94"/>
      <c r="X1015" s="94"/>
      <c r="Y1015" s="94"/>
      <c r="Z1015" s="94"/>
      <c r="AA1015" s="94"/>
      <c r="AB1015" s="94"/>
      <c r="AC1015" s="94"/>
      <c r="AD1015" s="94"/>
      <c r="AE1015" s="94"/>
      <c r="AF1015" s="94"/>
      <c r="AG1015" s="94"/>
      <c r="AH1015" s="94"/>
      <c r="AI1015" s="94"/>
      <c r="AJ1015" s="94"/>
      <c r="AK1015" s="94"/>
      <c r="AL1015" s="94"/>
      <c r="AM1015" s="94"/>
      <c r="AN1015" s="94"/>
      <c r="AO1015" s="94"/>
      <c r="AP1015" s="94"/>
      <c r="AQ1015" s="94"/>
      <c r="AR1015" s="94"/>
      <c r="AS1015" s="94"/>
      <c r="AT1015" s="94"/>
      <c r="AU1015" s="94"/>
      <c r="AV1015" s="94"/>
    </row>
    <row r="1016" spans="1:48" ht="12" customHeight="1" x14ac:dyDescent="0.25">
      <c r="A1016" s="94"/>
      <c r="B1016" s="94"/>
      <c r="C1016" s="94"/>
      <c r="D1016" s="94"/>
      <c r="E1016" s="94"/>
      <c r="F1016" s="94"/>
      <c r="G1016" s="94"/>
      <c r="H1016" s="94"/>
      <c r="I1016" s="94"/>
      <c r="J1016" s="94"/>
      <c r="K1016" s="94"/>
      <c r="L1016" s="94"/>
      <c r="M1016" s="94"/>
      <c r="N1016" s="94"/>
      <c r="O1016" s="94"/>
      <c r="P1016" s="94"/>
      <c r="Q1016" s="94"/>
      <c r="R1016" s="94"/>
      <c r="S1016" s="94"/>
      <c r="T1016" s="94"/>
      <c r="U1016" s="94"/>
      <c r="V1016" s="94"/>
      <c r="W1016" s="94"/>
      <c r="X1016" s="94"/>
      <c r="Y1016" s="94"/>
      <c r="Z1016" s="94"/>
      <c r="AA1016" s="94"/>
      <c r="AB1016" s="94"/>
      <c r="AC1016" s="94"/>
      <c r="AD1016" s="94"/>
      <c r="AE1016" s="94"/>
      <c r="AF1016" s="94"/>
      <c r="AG1016" s="94"/>
      <c r="AH1016" s="94"/>
      <c r="AI1016" s="94"/>
      <c r="AJ1016" s="94"/>
      <c r="AK1016" s="94"/>
      <c r="AL1016" s="94"/>
      <c r="AM1016" s="94"/>
      <c r="AN1016" s="94"/>
      <c r="AO1016" s="94"/>
      <c r="AP1016" s="94"/>
      <c r="AQ1016" s="94"/>
      <c r="AR1016" s="94"/>
      <c r="AS1016" s="94"/>
      <c r="AT1016" s="94"/>
      <c r="AU1016" s="94"/>
      <c r="AV1016" s="94"/>
    </row>
    <row r="1017" spans="1:48" ht="12" customHeight="1" x14ac:dyDescent="0.25">
      <c r="A1017" s="94"/>
      <c r="B1017" s="94"/>
      <c r="C1017" s="94"/>
      <c r="D1017" s="94"/>
      <c r="E1017" s="94"/>
      <c r="F1017" s="94"/>
      <c r="G1017" s="94"/>
      <c r="H1017" s="94"/>
      <c r="I1017" s="94"/>
      <c r="J1017" s="94"/>
      <c r="K1017" s="94"/>
      <c r="L1017" s="94"/>
      <c r="M1017" s="94"/>
      <c r="N1017" s="94"/>
      <c r="O1017" s="94"/>
      <c r="P1017" s="94"/>
      <c r="Q1017" s="94"/>
      <c r="R1017" s="94"/>
      <c r="S1017" s="94"/>
      <c r="T1017" s="94"/>
      <c r="U1017" s="94"/>
      <c r="V1017" s="94"/>
      <c r="W1017" s="94"/>
      <c r="X1017" s="94"/>
      <c r="Y1017" s="94"/>
      <c r="Z1017" s="94"/>
      <c r="AA1017" s="94"/>
      <c r="AB1017" s="94"/>
      <c r="AC1017" s="94"/>
      <c r="AD1017" s="94"/>
      <c r="AE1017" s="94"/>
      <c r="AF1017" s="94"/>
      <c r="AG1017" s="94"/>
      <c r="AH1017" s="94"/>
      <c r="AI1017" s="94"/>
      <c r="AJ1017" s="94"/>
      <c r="AK1017" s="94"/>
      <c r="AL1017" s="94"/>
      <c r="AM1017" s="94"/>
      <c r="AN1017" s="94"/>
      <c r="AO1017" s="94"/>
      <c r="AP1017" s="94"/>
      <c r="AQ1017" s="94"/>
      <c r="AR1017" s="94"/>
      <c r="AS1017" s="94"/>
      <c r="AT1017" s="94"/>
      <c r="AU1017" s="94"/>
      <c r="AV1017" s="94"/>
    </row>
    <row r="1018" spans="1:48" ht="12" customHeight="1" x14ac:dyDescent="0.25">
      <c r="A1018" s="94"/>
      <c r="B1018" s="94"/>
      <c r="C1018" s="94"/>
      <c r="D1018" s="94"/>
      <c r="E1018" s="94"/>
      <c r="F1018" s="94"/>
      <c r="G1018" s="94"/>
      <c r="H1018" s="94"/>
      <c r="I1018" s="94"/>
      <c r="J1018" s="94"/>
      <c r="K1018" s="94"/>
      <c r="L1018" s="94"/>
      <c r="M1018" s="94"/>
      <c r="N1018" s="94"/>
      <c r="O1018" s="94"/>
      <c r="P1018" s="94"/>
      <c r="Q1018" s="94"/>
      <c r="R1018" s="94"/>
      <c r="S1018" s="94"/>
      <c r="T1018" s="94"/>
      <c r="U1018" s="94"/>
      <c r="V1018" s="94"/>
      <c r="W1018" s="94"/>
      <c r="X1018" s="94"/>
      <c r="Y1018" s="94"/>
      <c r="Z1018" s="94"/>
      <c r="AA1018" s="94"/>
      <c r="AB1018" s="94"/>
      <c r="AC1018" s="94"/>
      <c r="AD1018" s="94"/>
      <c r="AE1018" s="94"/>
      <c r="AF1018" s="94"/>
      <c r="AG1018" s="94"/>
      <c r="AH1018" s="94"/>
      <c r="AI1018" s="94"/>
      <c r="AJ1018" s="94"/>
      <c r="AK1018" s="94"/>
      <c r="AL1018" s="94"/>
      <c r="AM1018" s="94"/>
      <c r="AN1018" s="94"/>
      <c r="AO1018" s="94"/>
      <c r="AP1018" s="94"/>
      <c r="AQ1018" s="94"/>
      <c r="AR1018" s="94"/>
      <c r="AS1018" s="94"/>
      <c r="AT1018" s="94"/>
      <c r="AU1018" s="94"/>
      <c r="AV1018" s="94"/>
    </row>
    <row r="1019" spans="1:48" ht="12" customHeight="1" x14ac:dyDescent="0.25">
      <c r="A1019" s="94"/>
      <c r="B1019" s="94"/>
      <c r="C1019" s="94"/>
      <c r="D1019" s="94"/>
      <c r="E1019" s="94"/>
      <c r="F1019" s="94"/>
      <c r="G1019" s="94"/>
      <c r="H1019" s="94"/>
      <c r="I1019" s="94"/>
      <c r="J1019" s="94"/>
      <c r="K1019" s="94"/>
      <c r="L1019" s="94"/>
      <c r="M1019" s="94"/>
      <c r="N1019" s="94"/>
      <c r="O1019" s="94"/>
      <c r="P1019" s="94"/>
      <c r="Q1019" s="94"/>
      <c r="R1019" s="94"/>
      <c r="S1019" s="94"/>
      <c r="T1019" s="94"/>
      <c r="U1019" s="94"/>
      <c r="V1019" s="94"/>
      <c r="W1019" s="94"/>
      <c r="X1019" s="94"/>
      <c r="Y1019" s="94"/>
      <c r="Z1019" s="94"/>
      <c r="AA1019" s="94"/>
      <c r="AB1019" s="94"/>
      <c r="AC1019" s="94"/>
      <c r="AD1019" s="94"/>
      <c r="AE1019" s="94"/>
      <c r="AF1019" s="94"/>
      <c r="AG1019" s="94"/>
      <c r="AH1019" s="94"/>
      <c r="AI1019" s="94"/>
      <c r="AJ1019" s="94"/>
      <c r="AK1019" s="94"/>
      <c r="AL1019" s="94"/>
      <c r="AM1019" s="94"/>
      <c r="AN1019" s="94"/>
      <c r="AO1019" s="94"/>
      <c r="AP1019" s="94"/>
      <c r="AQ1019" s="94"/>
      <c r="AR1019" s="94"/>
      <c r="AS1019" s="94"/>
      <c r="AT1019" s="94"/>
      <c r="AU1019" s="94"/>
      <c r="AV1019" s="94"/>
    </row>
    <row r="1020" spans="1:48" ht="12" customHeight="1" x14ac:dyDescent="0.25">
      <c r="A1020" s="94"/>
      <c r="B1020" s="94"/>
      <c r="C1020" s="94"/>
      <c r="D1020" s="94"/>
      <c r="E1020" s="94"/>
      <c r="F1020" s="94"/>
      <c r="G1020" s="94"/>
      <c r="H1020" s="94"/>
      <c r="I1020" s="94"/>
      <c r="J1020" s="94"/>
      <c r="K1020" s="94"/>
      <c r="L1020" s="94"/>
      <c r="M1020" s="94"/>
      <c r="N1020" s="94"/>
      <c r="O1020" s="94"/>
      <c r="P1020" s="94"/>
      <c r="Q1020" s="94"/>
      <c r="R1020" s="94"/>
      <c r="S1020" s="94"/>
      <c r="T1020" s="94"/>
      <c r="U1020" s="94"/>
      <c r="V1020" s="94"/>
      <c r="W1020" s="94"/>
      <c r="X1020" s="94"/>
      <c r="Y1020" s="94"/>
      <c r="Z1020" s="94"/>
      <c r="AA1020" s="94"/>
      <c r="AB1020" s="94"/>
      <c r="AC1020" s="94"/>
      <c r="AD1020" s="94"/>
      <c r="AE1020" s="94"/>
      <c r="AF1020" s="94"/>
      <c r="AG1020" s="94"/>
      <c r="AH1020" s="94"/>
      <c r="AI1020" s="94"/>
      <c r="AJ1020" s="94"/>
      <c r="AK1020" s="94"/>
      <c r="AL1020" s="94"/>
      <c r="AM1020" s="94"/>
      <c r="AN1020" s="94"/>
      <c r="AO1020" s="94"/>
      <c r="AP1020" s="94"/>
      <c r="AQ1020" s="94"/>
      <c r="AR1020" s="94"/>
      <c r="AS1020" s="94"/>
      <c r="AT1020" s="94"/>
      <c r="AU1020" s="94"/>
      <c r="AV1020" s="94"/>
    </row>
    <row r="1021" spans="1:48" ht="12" customHeight="1" x14ac:dyDescent="0.25">
      <c r="A1021" s="94"/>
      <c r="B1021" s="94"/>
      <c r="C1021" s="94"/>
      <c r="D1021" s="94"/>
      <c r="E1021" s="94"/>
      <c r="F1021" s="94"/>
      <c r="G1021" s="94"/>
      <c r="H1021" s="94"/>
      <c r="I1021" s="94"/>
      <c r="J1021" s="94"/>
      <c r="K1021" s="94"/>
      <c r="L1021" s="94"/>
      <c r="M1021" s="94"/>
      <c r="N1021" s="94"/>
      <c r="O1021" s="94"/>
      <c r="P1021" s="94"/>
      <c r="Q1021" s="94"/>
      <c r="R1021" s="94"/>
      <c r="S1021" s="94"/>
      <c r="T1021" s="94"/>
      <c r="U1021" s="94"/>
      <c r="V1021" s="94"/>
      <c r="W1021" s="94"/>
      <c r="X1021" s="94"/>
      <c r="Y1021" s="94"/>
      <c r="Z1021" s="94"/>
      <c r="AA1021" s="94"/>
      <c r="AB1021" s="94"/>
      <c r="AC1021" s="94"/>
      <c r="AD1021" s="94"/>
      <c r="AE1021" s="94"/>
      <c r="AF1021" s="94"/>
      <c r="AG1021" s="94"/>
      <c r="AH1021" s="94"/>
      <c r="AI1021" s="94"/>
      <c r="AJ1021" s="94"/>
      <c r="AK1021" s="94"/>
      <c r="AL1021" s="94"/>
      <c r="AM1021" s="94"/>
      <c r="AN1021" s="94"/>
      <c r="AO1021" s="94"/>
      <c r="AP1021" s="94"/>
      <c r="AQ1021" s="94"/>
      <c r="AR1021" s="94"/>
      <c r="AS1021" s="94"/>
      <c r="AT1021" s="94"/>
      <c r="AU1021" s="94"/>
      <c r="AV1021" s="94"/>
    </row>
    <row r="1022" spans="1:48" ht="12" customHeight="1" x14ac:dyDescent="0.25">
      <c r="A1022" s="94"/>
      <c r="B1022" s="94"/>
      <c r="C1022" s="94"/>
      <c r="D1022" s="94"/>
      <c r="E1022" s="94"/>
      <c r="F1022" s="94"/>
      <c r="G1022" s="94"/>
      <c r="H1022" s="94"/>
      <c r="I1022" s="94"/>
      <c r="J1022" s="94"/>
      <c r="K1022" s="94"/>
      <c r="L1022" s="94"/>
      <c r="M1022" s="94"/>
      <c r="N1022" s="94"/>
      <c r="O1022" s="94"/>
      <c r="P1022" s="94"/>
      <c r="Q1022" s="94"/>
      <c r="R1022" s="94"/>
      <c r="S1022" s="94"/>
      <c r="T1022" s="94"/>
      <c r="U1022" s="94"/>
      <c r="V1022" s="94"/>
      <c r="W1022" s="94"/>
      <c r="X1022" s="94"/>
      <c r="Y1022" s="94"/>
      <c r="Z1022" s="94"/>
      <c r="AA1022" s="94"/>
      <c r="AB1022" s="94"/>
      <c r="AC1022" s="94"/>
      <c r="AD1022" s="94"/>
      <c r="AE1022" s="94"/>
      <c r="AF1022" s="94"/>
      <c r="AG1022" s="94"/>
      <c r="AH1022" s="94"/>
      <c r="AI1022" s="94"/>
      <c r="AJ1022" s="94"/>
      <c r="AK1022" s="94"/>
      <c r="AL1022" s="94"/>
      <c r="AM1022" s="94"/>
      <c r="AN1022" s="94"/>
      <c r="AO1022" s="94"/>
      <c r="AP1022" s="94"/>
      <c r="AQ1022" s="94"/>
      <c r="AR1022" s="94"/>
      <c r="AS1022" s="94"/>
      <c r="AT1022" s="94"/>
      <c r="AU1022" s="94"/>
      <c r="AV1022" s="94"/>
    </row>
    <row r="1023" spans="1:48" ht="12" customHeight="1" x14ac:dyDescent="0.25">
      <c r="A1023" s="94"/>
      <c r="B1023" s="94"/>
      <c r="C1023" s="94"/>
      <c r="D1023" s="94"/>
      <c r="E1023" s="94"/>
      <c r="F1023" s="94"/>
      <c r="G1023" s="94"/>
      <c r="H1023" s="94"/>
      <c r="I1023" s="94"/>
      <c r="J1023" s="94"/>
      <c r="K1023" s="94"/>
      <c r="L1023" s="94"/>
      <c r="M1023" s="94"/>
      <c r="N1023" s="94"/>
      <c r="O1023" s="94"/>
      <c r="P1023" s="94"/>
      <c r="Q1023" s="94"/>
      <c r="R1023" s="94"/>
      <c r="S1023" s="94"/>
      <c r="T1023" s="94"/>
      <c r="U1023" s="94"/>
      <c r="V1023" s="94"/>
      <c r="W1023" s="94"/>
      <c r="X1023" s="94"/>
      <c r="Y1023" s="94"/>
      <c r="Z1023" s="94"/>
      <c r="AA1023" s="94"/>
      <c r="AB1023" s="94"/>
      <c r="AC1023" s="94"/>
      <c r="AD1023" s="94"/>
      <c r="AE1023" s="94"/>
      <c r="AF1023" s="94"/>
      <c r="AG1023" s="94"/>
      <c r="AH1023" s="94"/>
      <c r="AI1023" s="94"/>
      <c r="AJ1023" s="94"/>
      <c r="AK1023" s="94"/>
      <c r="AL1023" s="94"/>
      <c r="AM1023" s="94"/>
      <c r="AN1023" s="94"/>
      <c r="AO1023" s="94"/>
      <c r="AP1023" s="94"/>
      <c r="AQ1023" s="94"/>
      <c r="AR1023" s="94"/>
      <c r="AS1023" s="94"/>
      <c r="AT1023" s="94"/>
      <c r="AU1023" s="94"/>
      <c r="AV1023" s="94"/>
    </row>
    <row r="1024" spans="1:48" ht="12" customHeight="1" x14ac:dyDescent="0.25">
      <c r="A1024" s="94"/>
      <c r="B1024" s="94"/>
      <c r="C1024" s="94"/>
      <c r="D1024" s="94"/>
      <c r="E1024" s="94"/>
      <c r="F1024" s="94"/>
      <c r="G1024" s="94"/>
      <c r="H1024" s="94"/>
      <c r="I1024" s="94"/>
      <c r="J1024" s="94"/>
      <c r="K1024" s="94"/>
      <c r="L1024" s="94"/>
      <c r="M1024" s="94"/>
      <c r="N1024" s="94"/>
      <c r="O1024" s="94"/>
      <c r="P1024" s="94"/>
      <c r="Q1024" s="94"/>
      <c r="R1024" s="94"/>
      <c r="S1024" s="94"/>
      <c r="T1024" s="94"/>
      <c r="U1024" s="94"/>
      <c r="V1024" s="94"/>
      <c r="W1024" s="94"/>
      <c r="X1024" s="94"/>
      <c r="Y1024" s="94"/>
      <c r="Z1024" s="94"/>
      <c r="AA1024" s="94"/>
      <c r="AB1024" s="94"/>
      <c r="AC1024" s="94"/>
      <c r="AD1024" s="94"/>
      <c r="AE1024" s="94"/>
      <c r="AF1024" s="94"/>
      <c r="AG1024" s="94"/>
      <c r="AH1024" s="94"/>
      <c r="AI1024" s="94"/>
      <c r="AJ1024" s="94"/>
      <c r="AK1024" s="94"/>
      <c r="AL1024" s="94"/>
      <c r="AM1024" s="94"/>
      <c r="AN1024" s="94"/>
      <c r="AO1024" s="94"/>
      <c r="AP1024" s="94"/>
      <c r="AQ1024" s="94"/>
      <c r="AR1024" s="94"/>
      <c r="AS1024" s="94"/>
      <c r="AT1024" s="94"/>
      <c r="AU1024" s="94"/>
      <c r="AV1024" s="94"/>
    </row>
    <row r="1025" spans="1:48" ht="12" customHeight="1" x14ac:dyDescent="0.25">
      <c r="A1025" s="94"/>
      <c r="B1025" s="94"/>
      <c r="C1025" s="94"/>
      <c r="D1025" s="94"/>
      <c r="E1025" s="94"/>
      <c r="F1025" s="94"/>
      <c r="G1025" s="94"/>
      <c r="H1025" s="94"/>
      <c r="I1025" s="94"/>
      <c r="J1025" s="94"/>
      <c r="K1025" s="94"/>
      <c r="L1025" s="94"/>
      <c r="M1025" s="94"/>
      <c r="N1025" s="94"/>
      <c r="O1025" s="94"/>
      <c r="P1025" s="94"/>
      <c r="Q1025" s="94"/>
      <c r="R1025" s="94"/>
      <c r="S1025" s="94"/>
      <c r="T1025" s="94"/>
      <c r="U1025" s="94"/>
      <c r="V1025" s="94"/>
      <c r="W1025" s="94"/>
      <c r="X1025" s="94"/>
      <c r="Y1025" s="94"/>
      <c r="Z1025" s="94"/>
      <c r="AA1025" s="94"/>
      <c r="AB1025" s="94"/>
      <c r="AC1025" s="94"/>
      <c r="AD1025" s="94"/>
      <c r="AE1025" s="94"/>
      <c r="AF1025" s="94"/>
      <c r="AG1025" s="94"/>
      <c r="AH1025" s="94"/>
      <c r="AI1025" s="94"/>
      <c r="AJ1025" s="94"/>
      <c r="AK1025" s="94"/>
      <c r="AL1025" s="94"/>
      <c r="AM1025" s="94"/>
      <c r="AN1025" s="94"/>
      <c r="AO1025" s="94"/>
      <c r="AP1025" s="94"/>
      <c r="AQ1025" s="94"/>
      <c r="AR1025" s="94"/>
      <c r="AS1025" s="94"/>
      <c r="AT1025" s="94"/>
      <c r="AU1025" s="94"/>
      <c r="AV1025" s="94"/>
    </row>
    <row r="1026" spans="1:48" ht="12" customHeight="1" x14ac:dyDescent="0.25">
      <c r="A1026" s="94"/>
      <c r="B1026" s="94"/>
      <c r="C1026" s="94"/>
      <c r="D1026" s="94"/>
      <c r="E1026" s="94"/>
      <c r="F1026" s="94"/>
      <c r="G1026" s="94"/>
      <c r="H1026" s="94"/>
      <c r="I1026" s="94"/>
      <c r="J1026" s="94"/>
      <c r="K1026" s="94"/>
      <c r="L1026" s="94"/>
      <c r="M1026" s="94"/>
      <c r="N1026" s="94"/>
      <c r="O1026" s="94"/>
      <c r="P1026" s="94"/>
      <c r="Q1026" s="94"/>
      <c r="R1026" s="94"/>
      <c r="S1026" s="94"/>
      <c r="T1026" s="94"/>
      <c r="U1026" s="94"/>
      <c r="V1026" s="94"/>
      <c r="W1026" s="94"/>
      <c r="X1026" s="94"/>
      <c r="Y1026" s="94"/>
      <c r="Z1026" s="94"/>
      <c r="AA1026" s="94"/>
      <c r="AB1026" s="94"/>
      <c r="AC1026" s="94"/>
      <c r="AD1026" s="94"/>
      <c r="AE1026" s="94"/>
      <c r="AF1026" s="94"/>
      <c r="AG1026" s="94"/>
      <c r="AH1026" s="94"/>
      <c r="AI1026" s="94"/>
      <c r="AJ1026" s="94"/>
      <c r="AK1026" s="94"/>
      <c r="AL1026" s="94"/>
      <c r="AM1026" s="94"/>
      <c r="AN1026" s="94"/>
      <c r="AO1026" s="94"/>
      <c r="AP1026" s="94"/>
      <c r="AQ1026" s="94"/>
      <c r="AR1026" s="94"/>
      <c r="AS1026" s="94"/>
      <c r="AT1026" s="94"/>
      <c r="AU1026" s="94"/>
      <c r="AV1026" s="94"/>
    </row>
    <row r="1027" spans="1:48" ht="12" customHeight="1" x14ac:dyDescent="0.25">
      <c r="A1027" s="94"/>
      <c r="B1027" s="94"/>
      <c r="C1027" s="94"/>
      <c r="D1027" s="94"/>
      <c r="E1027" s="94"/>
      <c r="F1027" s="94"/>
      <c r="G1027" s="94"/>
      <c r="H1027" s="94"/>
      <c r="I1027" s="94"/>
      <c r="J1027" s="94"/>
      <c r="K1027" s="94"/>
      <c r="L1027" s="94"/>
      <c r="M1027" s="94"/>
      <c r="N1027" s="94"/>
      <c r="O1027" s="94"/>
      <c r="P1027" s="94"/>
      <c r="Q1027" s="94"/>
      <c r="R1027" s="94"/>
      <c r="S1027" s="94"/>
      <c r="T1027" s="94"/>
      <c r="U1027" s="94"/>
      <c r="V1027" s="94"/>
      <c r="W1027" s="94"/>
      <c r="X1027" s="94"/>
      <c r="Y1027" s="94"/>
      <c r="Z1027" s="94"/>
      <c r="AA1027" s="94"/>
      <c r="AB1027" s="94"/>
      <c r="AC1027" s="94"/>
      <c r="AD1027" s="94"/>
      <c r="AE1027" s="94"/>
      <c r="AF1027" s="94"/>
      <c r="AG1027" s="94"/>
      <c r="AH1027" s="94"/>
      <c r="AI1027" s="94"/>
      <c r="AJ1027" s="94"/>
      <c r="AK1027" s="94"/>
      <c r="AL1027" s="94"/>
      <c r="AM1027" s="94"/>
      <c r="AN1027" s="94"/>
      <c r="AO1027" s="94"/>
      <c r="AP1027" s="94"/>
      <c r="AQ1027" s="94"/>
      <c r="AR1027" s="94"/>
      <c r="AS1027" s="94"/>
      <c r="AT1027" s="94"/>
      <c r="AU1027" s="94"/>
      <c r="AV1027" s="94"/>
    </row>
    <row r="1028" spans="1:48" ht="12" customHeight="1" x14ac:dyDescent="0.25">
      <c r="A1028" s="94"/>
      <c r="B1028" s="94"/>
      <c r="C1028" s="94"/>
      <c r="D1028" s="94"/>
      <c r="E1028" s="94"/>
      <c r="F1028" s="94"/>
      <c r="G1028" s="94"/>
      <c r="H1028" s="94"/>
      <c r="I1028" s="94"/>
      <c r="J1028" s="94"/>
      <c r="K1028" s="94"/>
      <c r="L1028" s="94"/>
      <c r="M1028" s="94"/>
      <c r="N1028" s="94"/>
      <c r="O1028" s="94"/>
      <c r="P1028" s="94"/>
      <c r="Q1028" s="94"/>
      <c r="R1028" s="94"/>
      <c r="S1028" s="94"/>
      <c r="T1028" s="94"/>
      <c r="U1028" s="94"/>
      <c r="V1028" s="94"/>
      <c r="W1028" s="94"/>
      <c r="X1028" s="94"/>
      <c r="Y1028" s="94"/>
      <c r="Z1028" s="94"/>
      <c r="AA1028" s="94"/>
      <c r="AB1028" s="94"/>
      <c r="AC1028" s="94"/>
      <c r="AD1028" s="94"/>
      <c r="AE1028" s="94"/>
      <c r="AF1028" s="94"/>
      <c r="AG1028" s="94"/>
      <c r="AH1028" s="94"/>
      <c r="AI1028" s="94"/>
      <c r="AJ1028" s="94"/>
      <c r="AK1028" s="94"/>
      <c r="AL1028" s="94"/>
      <c r="AM1028" s="94"/>
      <c r="AN1028" s="94"/>
      <c r="AO1028" s="94"/>
      <c r="AP1028" s="94"/>
      <c r="AQ1028" s="94"/>
      <c r="AR1028" s="94"/>
      <c r="AS1028" s="94"/>
      <c r="AT1028" s="94"/>
      <c r="AU1028" s="94"/>
      <c r="AV1028" s="94"/>
    </row>
    <row r="1029" spans="1:48" ht="12" customHeight="1" x14ac:dyDescent="0.25">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c r="AM1029" s="94"/>
      <c r="AN1029" s="94"/>
      <c r="AO1029" s="94"/>
      <c r="AP1029" s="94"/>
      <c r="AQ1029" s="94"/>
      <c r="AR1029" s="94"/>
      <c r="AS1029" s="94"/>
      <c r="AT1029" s="94"/>
      <c r="AU1029" s="94"/>
      <c r="AV1029" s="94"/>
    </row>
    <row r="1030" spans="1:48" ht="12" customHeight="1" x14ac:dyDescent="0.25">
      <c r="A1030" s="94"/>
      <c r="B1030" s="94"/>
      <c r="C1030" s="94"/>
      <c r="D1030" s="94"/>
      <c r="E1030" s="94"/>
      <c r="F1030" s="94"/>
      <c r="G1030" s="94"/>
      <c r="H1030" s="94"/>
      <c r="I1030" s="94"/>
      <c r="J1030" s="94"/>
      <c r="K1030" s="94"/>
      <c r="L1030" s="94"/>
      <c r="M1030" s="94"/>
      <c r="N1030" s="94"/>
      <c r="O1030" s="94"/>
      <c r="P1030" s="94"/>
      <c r="Q1030" s="94"/>
      <c r="R1030" s="94"/>
      <c r="S1030" s="94"/>
      <c r="T1030" s="94"/>
      <c r="U1030" s="94"/>
      <c r="V1030" s="94"/>
      <c r="W1030" s="94"/>
      <c r="X1030" s="94"/>
      <c r="Y1030" s="94"/>
      <c r="Z1030" s="94"/>
      <c r="AA1030" s="94"/>
      <c r="AB1030" s="94"/>
      <c r="AC1030" s="94"/>
      <c r="AD1030" s="94"/>
      <c r="AE1030" s="94"/>
      <c r="AF1030" s="94"/>
      <c r="AG1030" s="94"/>
      <c r="AH1030" s="94"/>
      <c r="AI1030" s="94"/>
      <c r="AJ1030" s="94"/>
      <c r="AK1030" s="94"/>
      <c r="AL1030" s="94"/>
      <c r="AM1030" s="94"/>
      <c r="AN1030" s="94"/>
      <c r="AO1030" s="94"/>
      <c r="AP1030" s="94"/>
      <c r="AQ1030" s="94"/>
      <c r="AR1030" s="94"/>
      <c r="AS1030" s="94"/>
      <c r="AT1030" s="94"/>
      <c r="AU1030" s="94"/>
      <c r="AV1030" s="94"/>
    </row>
    <row r="1031" spans="1:48" ht="12" customHeight="1" x14ac:dyDescent="0.25">
      <c r="A1031" s="94"/>
      <c r="B1031" s="94"/>
      <c r="C1031" s="94"/>
      <c r="D1031" s="94"/>
      <c r="E1031" s="94"/>
      <c r="F1031" s="94"/>
      <c r="G1031" s="94"/>
      <c r="H1031" s="94"/>
      <c r="I1031" s="94"/>
      <c r="J1031" s="94"/>
      <c r="K1031" s="94"/>
      <c r="L1031" s="94"/>
      <c r="M1031" s="94"/>
      <c r="N1031" s="94"/>
      <c r="O1031" s="94"/>
      <c r="P1031" s="94"/>
      <c r="Q1031" s="94"/>
      <c r="R1031" s="94"/>
      <c r="S1031" s="94"/>
      <c r="T1031" s="94"/>
      <c r="U1031" s="94"/>
      <c r="V1031" s="94"/>
      <c r="W1031" s="94"/>
      <c r="X1031" s="94"/>
      <c r="Y1031" s="94"/>
      <c r="Z1031" s="94"/>
      <c r="AA1031" s="94"/>
      <c r="AB1031" s="94"/>
      <c r="AC1031" s="94"/>
      <c r="AD1031" s="94"/>
      <c r="AE1031" s="94"/>
      <c r="AF1031" s="94"/>
      <c r="AG1031" s="94"/>
      <c r="AH1031" s="94"/>
      <c r="AI1031" s="94"/>
      <c r="AJ1031" s="94"/>
      <c r="AK1031" s="94"/>
      <c r="AL1031" s="94"/>
      <c r="AM1031" s="94"/>
      <c r="AN1031" s="94"/>
      <c r="AO1031" s="94"/>
      <c r="AP1031" s="94"/>
      <c r="AQ1031" s="94"/>
      <c r="AR1031" s="94"/>
      <c r="AS1031" s="94"/>
      <c r="AT1031" s="94"/>
      <c r="AU1031" s="94"/>
      <c r="AV1031" s="94"/>
    </row>
    <row r="1032" spans="1:48" ht="12" customHeight="1" x14ac:dyDescent="0.25">
      <c r="A1032" s="94"/>
      <c r="B1032" s="94"/>
      <c r="C1032" s="94"/>
      <c r="D1032" s="94"/>
      <c r="E1032" s="94"/>
      <c r="F1032" s="94"/>
      <c r="G1032" s="94"/>
      <c r="H1032" s="94"/>
      <c r="I1032" s="94"/>
      <c r="J1032" s="94"/>
      <c r="K1032" s="94"/>
      <c r="L1032" s="94"/>
      <c r="M1032" s="94"/>
      <c r="N1032" s="94"/>
      <c r="O1032" s="94"/>
      <c r="P1032" s="94"/>
      <c r="Q1032" s="94"/>
      <c r="R1032" s="94"/>
      <c r="S1032" s="94"/>
      <c r="T1032" s="94"/>
      <c r="U1032" s="94"/>
      <c r="V1032" s="94"/>
      <c r="W1032" s="94"/>
      <c r="X1032" s="94"/>
      <c r="Y1032" s="94"/>
      <c r="Z1032" s="94"/>
      <c r="AA1032" s="94"/>
      <c r="AB1032" s="94"/>
      <c r="AC1032" s="94"/>
      <c r="AD1032" s="94"/>
      <c r="AE1032" s="94"/>
      <c r="AF1032" s="94"/>
      <c r="AG1032" s="94"/>
      <c r="AH1032" s="94"/>
      <c r="AI1032" s="94"/>
      <c r="AJ1032" s="94"/>
      <c r="AK1032" s="94"/>
      <c r="AL1032" s="94"/>
      <c r="AM1032" s="94"/>
      <c r="AN1032" s="94"/>
      <c r="AO1032" s="94"/>
      <c r="AP1032" s="94"/>
      <c r="AQ1032" s="94"/>
      <c r="AR1032" s="94"/>
      <c r="AS1032" s="94"/>
      <c r="AT1032" s="94"/>
      <c r="AU1032" s="94"/>
      <c r="AV1032" s="94"/>
    </row>
    <row r="1033" spans="1:48" ht="12" customHeight="1" x14ac:dyDescent="0.25">
      <c r="A1033" s="94"/>
      <c r="B1033" s="94"/>
      <c r="C1033" s="94"/>
      <c r="D1033" s="94"/>
      <c r="E1033" s="94"/>
      <c r="F1033" s="94"/>
      <c r="G1033" s="94"/>
      <c r="H1033" s="94"/>
      <c r="I1033" s="94"/>
      <c r="J1033" s="94"/>
      <c r="K1033" s="94"/>
      <c r="L1033" s="94"/>
      <c r="M1033" s="94"/>
      <c r="N1033" s="94"/>
      <c r="O1033" s="94"/>
      <c r="P1033" s="94"/>
      <c r="Q1033" s="94"/>
      <c r="R1033" s="94"/>
      <c r="S1033" s="94"/>
      <c r="T1033" s="94"/>
      <c r="U1033" s="94"/>
      <c r="V1033" s="94"/>
      <c r="W1033" s="94"/>
      <c r="X1033" s="94"/>
      <c r="Y1033" s="94"/>
      <c r="Z1033" s="94"/>
      <c r="AA1033" s="94"/>
      <c r="AB1033" s="94"/>
      <c r="AC1033" s="94"/>
      <c r="AD1033" s="94"/>
      <c r="AE1033" s="94"/>
      <c r="AF1033" s="94"/>
      <c r="AG1033" s="94"/>
      <c r="AH1033" s="94"/>
      <c r="AI1033" s="94"/>
      <c r="AJ1033" s="94"/>
      <c r="AK1033" s="94"/>
      <c r="AL1033" s="94"/>
      <c r="AM1033" s="94"/>
      <c r="AN1033" s="94"/>
      <c r="AO1033" s="94"/>
      <c r="AP1033" s="94"/>
      <c r="AQ1033" s="94"/>
      <c r="AR1033" s="94"/>
      <c r="AS1033" s="94"/>
      <c r="AT1033" s="94"/>
      <c r="AU1033" s="94"/>
      <c r="AV1033" s="94"/>
    </row>
    <row r="1034" spans="1:48" ht="12" customHeight="1" x14ac:dyDescent="0.25">
      <c r="A1034" s="94"/>
      <c r="B1034" s="94"/>
      <c r="C1034" s="94"/>
      <c r="D1034" s="94"/>
      <c r="E1034" s="94"/>
      <c r="F1034" s="94"/>
      <c r="G1034" s="94"/>
      <c r="H1034" s="94"/>
      <c r="I1034" s="94"/>
      <c r="J1034" s="94"/>
      <c r="K1034" s="94"/>
      <c r="L1034" s="94"/>
      <c r="M1034" s="94"/>
      <c r="N1034" s="94"/>
      <c r="O1034" s="94"/>
      <c r="P1034" s="94"/>
      <c r="Q1034" s="94"/>
      <c r="R1034" s="94"/>
      <c r="S1034" s="94"/>
      <c r="T1034" s="94"/>
      <c r="U1034" s="94"/>
      <c r="V1034" s="94"/>
      <c r="W1034" s="94"/>
      <c r="X1034" s="94"/>
      <c r="Y1034" s="94"/>
      <c r="Z1034" s="94"/>
      <c r="AA1034" s="94"/>
      <c r="AB1034" s="94"/>
      <c r="AC1034" s="94"/>
      <c r="AD1034" s="94"/>
      <c r="AE1034" s="94"/>
      <c r="AF1034" s="94"/>
      <c r="AG1034" s="94"/>
      <c r="AH1034" s="94"/>
      <c r="AI1034" s="94"/>
      <c r="AJ1034" s="94"/>
      <c r="AK1034" s="94"/>
      <c r="AL1034" s="94"/>
      <c r="AM1034" s="94"/>
      <c r="AN1034" s="94"/>
      <c r="AO1034" s="94"/>
      <c r="AP1034" s="94"/>
      <c r="AQ1034" s="94"/>
      <c r="AR1034" s="94"/>
      <c r="AS1034" s="94"/>
      <c r="AT1034" s="94"/>
      <c r="AU1034" s="94"/>
      <c r="AV1034" s="94"/>
    </row>
    <row r="1035" spans="1:48" ht="12" customHeight="1" x14ac:dyDescent="0.25">
      <c r="A1035" s="94"/>
      <c r="B1035" s="94"/>
      <c r="C1035" s="94"/>
      <c r="D1035" s="94"/>
      <c r="E1035" s="94"/>
      <c r="F1035" s="94"/>
      <c r="G1035" s="94"/>
      <c r="H1035" s="94"/>
      <c r="I1035" s="94"/>
      <c r="J1035" s="94"/>
      <c r="K1035" s="94"/>
      <c r="L1035" s="94"/>
      <c r="M1035" s="94"/>
      <c r="N1035" s="94"/>
      <c r="O1035" s="94"/>
      <c r="P1035" s="94"/>
      <c r="Q1035" s="94"/>
      <c r="R1035" s="94"/>
      <c r="S1035" s="94"/>
      <c r="T1035" s="94"/>
      <c r="U1035" s="94"/>
      <c r="V1035" s="94"/>
      <c r="W1035" s="94"/>
      <c r="X1035" s="94"/>
      <c r="Y1035" s="94"/>
      <c r="Z1035" s="94"/>
      <c r="AA1035" s="94"/>
      <c r="AB1035" s="94"/>
      <c r="AC1035" s="94"/>
      <c r="AD1035" s="94"/>
      <c r="AE1035" s="94"/>
      <c r="AF1035" s="94"/>
      <c r="AG1035" s="94"/>
      <c r="AH1035" s="94"/>
      <c r="AI1035" s="94"/>
      <c r="AJ1035" s="94"/>
      <c r="AK1035" s="94"/>
      <c r="AL1035" s="94"/>
      <c r="AM1035" s="94"/>
      <c r="AN1035" s="94"/>
      <c r="AO1035" s="94"/>
      <c r="AP1035" s="94"/>
      <c r="AQ1035" s="94"/>
      <c r="AR1035" s="94"/>
      <c r="AS1035" s="94"/>
      <c r="AT1035" s="94"/>
      <c r="AU1035" s="94"/>
      <c r="AV1035" s="94"/>
    </row>
    <row r="1036" spans="1:48" ht="12" customHeight="1" x14ac:dyDescent="0.25">
      <c r="A1036" s="94"/>
      <c r="B1036" s="94"/>
      <c r="C1036" s="94"/>
      <c r="D1036" s="94"/>
      <c r="E1036" s="94"/>
      <c r="F1036" s="94"/>
      <c r="G1036" s="94"/>
      <c r="H1036" s="94"/>
      <c r="I1036" s="94"/>
      <c r="J1036" s="94"/>
      <c r="K1036" s="94"/>
      <c r="L1036" s="94"/>
      <c r="M1036" s="94"/>
      <c r="N1036" s="94"/>
      <c r="O1036" s="94"/>
      <c r="P1036" s="94"/>
      <c r="Q1036" s="94"/>
      <c r="R1036" s="94"/>
      <c r="S1036" s="94"/>
      <c r="T1036" s="94"/>
      <c r="U1036" s="94"/>
      <c r="V1036" s="94"/>
      <c r="W1036" s="94"/>
      <c r="X1036" s="94"/>
      <c r="Y1036" s="94"/>
      <c r="Z1036" s="94"/>
      <c r="AA1036" s="94"/>
      <c r="AB1036" s="94"/>
      <c r="AC1036" s="94"/>
      <c r="AD1036" s="94"/>
      <c r="AE1036" s="94"/>
      <c r="AF1036" s="94"/>
      <c r="AG1036" s="94"/>
      <c r="AH1036" s="94"/>
      <c r="AI1036" s="94"/>
      <c r="AJ1036" s="94"/>
      <c r="AK1036" s="94"/>
      <c r="AL1036" s="94"/>
      <c r="AM1036" s="94"/>
      <c r="AN1036" s="94"/>
      <c r="AO1036" s="94"/>
      <c r="AP1036" s="94"/>
      <c r="AQ1036" s="94"/>
      <c r="AR1036" s="94"/>
      <c r="AS1036" s="94"/>
      <c r="AT1036" s="94"/>
      <c r="AU1036" s="94"/>
      <c r="AV1036" s="94"/>
    </row>
    <row r="1037" spans="1:48" ht="12" customHeight="1" x14ac:dyDescent="0.25">
      <c r="A1037" s="94"/>
      <c r="B1037" s="94"/>
      <c r="C1037" s="94"/>
      <c r="D1037" s="94"/>
      <c r="E1037" s="94"/>
      <c r="F1037" s="94"/>
      <c r="G1037" s="94"/>
      <c r="H1037" s="94"/>
      <c r="I1037" s="94"/>
      <c r="J1037" s="94"/>
      <c r="K1037" s="94"/>
      <c r="L1037" s="94"/>
      <c r="M1037" s="94"/>
      <c r="N1037" s="94"/>
      <c r="O1037" s="94"/>
      <c r="P1037" s="94"/>
      <c r="Q1037" s="94"/>
      <c r="R1037" s="94"/>
      <c r="S1037" s="94"/>
      <c r="T1037" s="94"/>
      <c r="U1037" s="94"/>
      <c r="V1037" s="94"/>
      <c r="W1037" s="94"/>
      <c r="X1037" s="94"/>
      <c r="Y1037" s="94"/>
      <c r="Z1037" s="94"/>
      <c r="AA1037" s="94"/>
      <c r="AB1037" s="94"/>
      <c r="AC1037" s="94"/>
      <c r="AD1037" s="94"/>
      <c r="AE1037" s="94"/>
      <c r="AF1037" s="94"/>
      <c r="AG1037" s="94"/>
      <c r="AH1037" s="94"/>
      <c r="AI1037" s="94"/>
      <c r="AJ1037" s="94"/>
      <c r="AK1037" s="94"/>
      <c r="AL1037" s="94"/>
      <c r="AM1037" s="94"/>
      <c r="AN1037" s="94"/>
      <c r="AO1037" s="94"/>
      <c r="AP1037" s="94"/>
      <c r="AQ1037" s="94"/>
      <c r="AR1037" s="94"/>
      <c r="AS1037" s="94"/>
      <c r="AT1037" s="94"/>
      <c r="AU1037" s="94"/>
      <c r="AV1037" s="94"/>
    </row>
    <row r="1038" spans="1:48" ht="12" customHeight="1" x14ac:dyDescent="0.25">
      <c r="A1038" s="94"/>
      <c r="B1038" s="94"/>
      <c r="C1038" s="94"/>
      <c r="D1038" s="94"/>
      <c r="E1038" s="94"/>
      <c r="F1038" s="94"/>
      <c r="G1038" s="94"/>
      <c r="H1038" s="94"/>
      <c r="I1038" s="94"/>
      <c r="J1038" s="94"/>
      <c r="K1038" s="94"/>
      <c r="L1038" s="94"/>
      <c r="M1038" s="94"/>
      <c r="N1038" s="94"/>
      <c r="O1038" s="94"/>
      <c r="P1038" s="94"/>
      <c r="Q1038" s="94"/>
      <c r="R1038" s="94"/>
      <c r="S1038" s="94"/>
      <c r="T1038" s="94"/>
      <c r="U1038" s="94"/>
      <c r="V1038" s="94"/>
      <c r="W1038" s="94"/>
      <c r="X1038" s="94"/>
      <c r="Y1038" s="94"/>
      <c r="Z1038" s="94"/>
      <c r="AA1038" s="94"/>
      <c r="AB1038" s="94"/>
      <c r="AC1038" s="94"/>
      <c r="AD1038" s="94"/>
      <c r="AE1038" s="94"/>
      <c r="AF1038" s="94"/>
      <c r="AG1038" s="94"/>
      <c r="AH1038" s="94"/>
      <c r="AI1038" s="94"/>
      <c r="AJ1038" s="94"/>
      <c r="AK1038" s="94"/>
      <c r="AL1038" s="94"/>
      <c r="AM1038" s="94"/>
      <c r="AN1038" s="94"/>
      <c r="AO1038" s="94"/>
      <c r="AP1038" s="94"/>
      <c r="AQ1038" s="94"/>
      <c r="AR1038" s="94"/>
      <c r="AS1038" s="94"/>
      <c r="AT1038" s="94"/>
      <c r="AU1038" s="94"/>
      <c r="AV1038" s="94"/>
    </row>
    <row r="1039" spans="1:48" ht="12" customHeight="1" x14ac:dyDescent="0.25">
      <c r="A1039" s="94"/>
      <c r="B1039" s="94"/>
      <c r="C1039" s="94"/>
      <c r="D1039" s="94"/>
      <c r="E1039" s="94"/>
      <c r="F1039" s="94"/>
      <c r="G1039" s="94"/>
      <c r="H1039" s="94"/>
      <c r="I1039" s="94"/>
      <c r="J1039" s="94"/>
      <c r="K1039" s="94"/>
      <c r="L1039" s="94"/>
      <c r="M1039" s="94"/>
      <c r="N1039" s="94"/>
      <c r="O1039" s="94"/>
      <c r="P1039" s="94"/>
      <c r="Q1039" s="94"/>
      <c r="R1039" s="94"/>
      <c r="S1039" s="94"/>
      <c r="T1039" s="94"/>
      <c r="U1039" s="94"/>
      <c r="V1039" s="94"/>
      <c r="W1039" s="94"/>
      <c r="X1039" s="94"/>
      <c r="Y1039" s="94"/>
      <c r="Z1039" s="94"/>
      <c r="AA1039" s="94"/>
      <c r="AB1039" s="94"/>
      <c r="AC1039" s="94"/>
      <c r="AD1039" s="94"/>
      <c r="AE1039" s="94"/>
      <c r="AF1039" s="94"/>
      <c r="AG1039" s="94"/>
      <c r="AH1039" s="94"/>
      <c r="AI1039" s="94"/>
      <c r="AJ1039" s="94"/>
      <c r="AK1039" s="94"/>
      <c r="AL1039" s="94"/>
      <c r="AM1039" s="94"/>
      <c r="AN1039" s="94"/>
      <c r="AO1039" s="94"/>
      <c r="AP1039" s="94"/>
      <c r="AQ1039" s="94"/>
      <c r="AR1039" s="94"/>
      <c r="AS1039" s="94"/>
      <c r="AT1039" s="94"/>
      <c r="AU1039" s="94"/>
      <c r="AV1039" s="94"/>
    </row>
    <row r="1040" spans="1:48" ht="12" customHeight="1" x14ac:dyDescent="0.25">
      <c r="A1040" s="94"/>
      <c r="B1040" s="94"/>
      <c r="C1040" s="94"/>
      <c r="D1040" s="94"/>
      <c r="E1040" s="94"/>
      <c r="F1040" s="94"/>
      <c r="G1040" s="94"/>
      <c r="H1040" s="94"/>
      <c r="I1040" s="94"/>
      <c r="J1040" s="94"/>
      <c r="K1040" s="94"/>
      <c r="L1040" s="94"/>
      <c r="M1040" s="94"/>
      <c r="N1040" s="94"/>
      <c r="O1040" s="94"/>
      <c r="P1040" s="94"/>
      <c r="Q1040" s="94"/>
      <c r="R1040" s="94"/>
      <c r="S1040" s="94"/>
      <c r="T1040" s="94"/>
      <c r="U1040" s="94"/>
      <c r="V1040" s="94"/>
      <c r="W1040" s="94"/>
      <c r="X1040" s="94"/>
      <c r="Y1040" s="94"/>
      <c r="Z1040" s="94"/>
      <c r="AA1040" s="94"/>
      <c r="AB1040" s="94"/>
      <c r="AC1040" s="94"/>
      <c r="AD1040" s="94"/>
      <c r="AE1040" s="94"/>
      <c r="AF1040" s="94"/>
      <c r="AG1040" s="94"/>
      <c r="AH1040" s="94"/>
      <c r="AI1040" s="94"/>
      <c r="AJ1040" s="94"/>
      <c r="AK1040" s="94"/>
      <c r="AL1040" s="94"/>
      <c r="AM1040" s="94"/>
      <c r="AN1040" s="94"/>
      <c r="AO1040" s="94"/>
      <c r="AP1040" s="94"/>
      <c r="AQ1040" s="94"/>
      <c r="AR1040" s="94"/>
      <c r="AS1040" s="94"/>
      <c r="AT1040" s="94"/>
      <c r="AU1040" s="94"/>
      <c r="AV1040" s="94"/>
    </row>
    <row r="1041" spans="1:48" ht="12" customHeight="1" x14ac:dyDescent="0.25">
      <c r="A1041" s="94"/>
      <c r="B1041" s="94"/>
      <c r="C1041" s="94"/>
      <c r="D1041" s="94"/>
      <c r="E1041" s="94"/>
      <c r="F1041" s="94"/>
      <c r="G1041" s="94"/>
      <c r="H1041" s="94"/>
      <c r="I1041" s="94"/>
      <c r="J1041" s="94"/>
      <c r="K1041" s="94"/>
      <c r="L1041" s="94"/>
      <c r="M1041" s="94"/>
      <c r="N1041" s="94"/>
      <c r="O1041" s="94"/>
      <c r="P1041" s="94"/>
      <c r="Q1041" s="94"/>
      <c r="R1041" s="94"/>
      <c r="S1041" s="94"/>
      <c r="T1041" s="94"/>
      <c r="U1041" s="94"/>
      <c r="V1041" s="94"/>
      <c r="W1041" s="94"/>
      <c r="X1041" s="94"/>
      <c r="Y1041" s="94"/>
      <c r="Z1041" s="94"/>
      <c r="AA1041" s="94"/>
      <c r="AB1041" s="94"/>
      <c r="AC1041" s="94"/>
      <c r="AD1041" s="94"/>
      <c r="AE1041" s="94"/>
      <c r="AF1041" s="94"/>
      <c r="AG1041" s="94"/>
      <c r="AH1041" s="94"/>
      <c r="AI1041" s="94"/>
      <c r="AJ1041" s="94"/>
      <c r="AK1041" s="94"/>
      <c r="AL1041" s="94"/>
      <c r="AM1041" s="94"/>
      <c r="AN1041" s="94"/>
      <c r="AO1041" s="94"/>
      <c r="AP1041" s="94"/>
      <c r="AQ1041" s="94"/>
      <c r="AR1041" s="94"/>
      <c r="AS1041" s="94"/>
      <c r="AT1041" s="94"/>
      <c r="AU1041" s="94"/>
      <c r="AV1041" s="94"/>
    </row>
    <row r="1042" spans="1:48" ht="12" customHeight="1" x14ac:dyDescent="0.25">
      <c r="A1042" s="94"/>
      <c r="B1042" s="94"/>
      <c r="C1042" s="94"/>
      <c r="D1042" s="94"/>
      <c r="E1042" s="94"/>
      <c r="F1042" s="94"/>
      <c r="G1042" s="94"/>
      <c r="H1042" s="94"/>
      <c r="I1042" s="94"/>
      <c r="J1042" s="94"/>
      <c r="K1042" s="94"/>
      <c r="L1042" s="94"/>
      <c r="M1042" s="94"/>
      <c r="N1042" s="94"/>
      <c r="O1042" s="94"/>
      <c r="P1042" s="94"/>
      <c r="Q1042" s="94"/>
      <c r="R1042" s="94"/>
      <c r="S1042" s="94"/>
      <c r="T1042" s="94"/>
      <c r="U1042" s="94"/>
      <c r="V1042" s="94"/>
      <c r="W1042" s="94"/>
      <c r="X1042" s="94"/>
      <c r="Y1042" s="94"/>
      <c r="Z1042" s="94"/>
      <c r="AA1042" s="94"/>
      <c r="AB1042" s="94"/>
      <c r="AC1042" s="94"/>
      <c r="AD1042" s="94"/>
      <c r="AE1042" s="94"/>
      <c r="AF1042" s="94"/>
      <c r="AG1042" s="94"/>
      <c r="AH1042" s="94"/>
      <c r="AI1042" s="94"/>
      <c r="AJ1042" s="94"/>
      <c r="AK1042" s="94"/>
      <c r="AL1042" s="94"/>
      <c r="AM1042" s="94"/>
      <c r="AN1042" s="94"/>
      <c r="AO1042" s="94"/>
      <c r="AP1042" s="94"/>
      <c r="AQ1042" s="94"/>
      <c r="AR1042" s="94"/>
      <c r="AS1042" s="94"/>
      <c r="AT1042" s="94"/>
      <c r="AU1042" s="94"/>
      <c r="AV1042" s="94"/>
    </row>
    <row r="1043" spans="1:48" ht="12" customHeight="1" x14ac:dyDescent="0.25">
      <c r="A1043" s="94"/>
      <c r="B1043" s="94"/>
      <c r="C1043" s="94"/>
      <c r="D1043" s="94"/>
      <c r="E1043" s="94"/>
      <c r="F1043" s="94"/>
      <c r="G1043" s="94"/>
      <c r="H1043" s="94"/>
      <c r="I1043" s="94"/>
      <c r="J1043" s="94"/>
      <c r="K1043" s="94"/>
      <c r="L1043" s="94"/>
      <c r="M1043" s="94"/>
      <c r="N1043" s="94"/>
      <c r="O1043" s="94"/>
      <c r="P1043" s="94"/>
      <c r="Q1043" s="94"/>
      <c r="R1043" s="94"/>
      <c r="S1043" s="94"/>
      <c r="T1043" s="94"/>
      <c r="U1043" s="94"/>
      <c r="V1043" s="94"/>
      <c r="W1043" s="94"/>
      <c r="X1043" s="94"/>
      <c r="Y1043" s="94"/>
      <c r="Z1043" s="94"/>
      <c r="AA1043" s="94"/>
      <c r="AB1043" s="94"/>
      <c r="AC1043" s="94"/>
      <c r="AD1043" s="94"/>
      <c r="AE1043" s="94"/>
      <c r="AF1043" s="94"/>
      <c r="AG1043" s="94"/>
      <c r="AH1043" s="94"/>
      <c r="AI1043" s="94"/>
      <c r="AJ1043" s="94"/>
      <c r="AK1043" s="94"/>
      <c r="AL1043" s="94"/>
      <c r="AM1043" s="94"/>
      <c r="AN1043" s="94"/>
      <c r="AO1043" s="94"/>
      <c r="AP1043" s="94"/>
      <c r="AQ1043" s="94"/>
      <c r="AR1043" s="94"/>
      <c r="AS1043" s="94"/>
      <c r="AT1043" s="94"/>
      <c r="AU1043" s="94"/>
      <c r="AV1043" s="94"/>
    </row>
    <row r="1044" spans="1:48" ht="12" customHeight="1" x14ac:dyDescent="0.25">
      <c r="A1044" s="94"/>
      <c r="B1044" s="94"/>
      <c r="C1044" s="94"/>
      <c r="D1044" s="94"/>
      <c r="E1044" s="94"/>
      <c r="F1044" s="94"/>
      <c r="G1044" s="94"/>
      <c r="H1044" s="94"/>
      <c r="I1044" s="94"/>
      <c r="J1044" s="94"/>
      <c r="K1044" s="94"/>
      <c r="L1044" s="94"/>
      <c r="M1044" s="94"/>
      <c r="N1044" s="94"/>
      <c r="O1044" s="94"/>
      <c r="P1044" s="94"/>
      <c r="Q1044" s="94"/>
      <c r="R1044" s="94"/>
      <c r="S1044" s="94"/>
      <c r="T1044" s="94"/>
      <c r="U1044" s="94"/>
      <c r="V1044" s="94"/>
      <c r="W1044" s="94"/>
      <c r="X1044" s="94"/>
      <c r="Y1044" s="94"/>
      <c r="Z1044" s="94"/>
      <c r="AA1044" s="94"/>
      <c r="AB1044" s="94"/>
      <c r="AC1044" s="94"/>
      <c r="AD1044" s="94"/>
      <c r="AE1044" s="94"/>
      <c r="AF1044" s="94"/>
      <c r="AG1044" s="94"/>
      <c r="AH1044" s="94"/>
      <c r="AI1044" s="94"/>
      <c r="AJ1044" s="94"/>
      <c r="AK1044" s="94"/>
      <c r="AL1044" s="94"/>
      <c r="AM1044" s="94"/>
      <c r="AN1044" s="94"/>
      <c r="AO1044" s="94"/>
      <c r="AP1044" s="94"/>
      <c r="AQ1044" s="94"/>
      <c r="AR1044" s="94"/>
      <c r="AS1044" s="94"/>
      <c r="AT1044" s="94"/>
      <c r="AU1044" s="94"/>
      <c r="AV1044" s="94"/>
    </row>
    <row r="1045" spans="1:48" ht="12" customHeight="1" x14ac:dyDescent="0.25">
      <c r="A1045" s="94"/>
      <c r="B1045" s="94"/>
      <c r="C1045" s="94"/>
      <c r="D1045" s="94"/>
      <c r="E1045" s="94"/>
      <c r="F1045" s="94"/>
      <c r="G1045" s="94"/>
      <c r="H1045" s="94"/>
      <c r="I1045" s="94"/>
      <c r="J1045" s="94"/>
      <c r="K1045" s="94"/>
      <c r="L1045" s="94"/>
      <c r="M1045" s="94"/>
      <c r="N1045" s="94"/>
      <c r="O1045" s="94"/>
      <c r="P1045" s="94"/>
      <c r="Q1045" s="94"/>
      <c r="R1045" s="94"/>
      <c r="S1045" s="94"/>
      <c r="T1045" s="94"/>
      <c r="U1045" s="94"/>
      <c r="V1045" s="94"/>
      <c r="W1045" s="94"/>
      <c r="X1045" s="94"/>
      <c r="Y1045" s="94"/>
      <c r="Z1045" s="94"/>
      <c r="AA1045" s="94"/>
      <c r="AB1045" s="94"/>
      <c r="AC1045" s="94"/>
      <c r="AD1045" s="94"/>
      <c r="AE1045" s="94"/>
      <c r="AF1045" s="94"/>
      <c r="AG1045" s="94"/>
      <c r="AH1045" s="94"/>
      <c r="AI1045" s="94"/>
      <c r="AJ1045" s="94"/>
      <c r="AK1045" s="94"/>
      <c r="AL1045" s="94"/>
      <c r="AM1045" s="94"/>
      <c r="AN1045" s="94"/>
      <c r="AO1045" s="94"/>
      <c r="AP1045" s="94"/>
      <c r="AQ1045" s="94"/>
      <c r="AR1045" s="94"/>
      <c r="AS1045" s="94"/>
      <c r="AT1045" s="94"/>
      <c r="AU1045" s="94"/>
      <c r="AV1045" s="94"/>
    </row>
    <row r="1046" spans="1:48" ht="12" customHeight="1" x14ac:dyDescent="0.25">
      <c r="A1046" s="94"/>
      <c r="B1046" s="94"/>
      <c r="C1046" s="94"/>
      <c r="D1046" s="94"/>
      <c r="E1046" s="94"/>
      <c r="F1046" s="94"/>
      <c r="G1046" s="94"/>
      <c r="H1046" s="94"/>
      <c r="I1046" s="94"/>
      <c r="J1046" s="94"/>
      <c r="K1046" s="94"/>
      <c r="L1046" s="94"/>
      <c r="M1046" s="94"/>
      <c r="N1046" s="94"/>
      <c r="O1046" s="94"/>
      <c r="P1046" s="94"/>
      <c r="Q1046" s="94"/>
      <c r="R1046" s="94"/>
      <c r="S1046" s="94"/>
      <c r="T1046" s="94"/>
      <c r="U1046" s="94"/>
      <c r="V1046" s="94"/>
      <c r="W1046" s="94"/>
      <c r="X1046" s="94"/>
      <c r="Y1046" s="94"/>
      <c r="Z1046" s="94"/>
      <c r="AA1046" s="94"/>
      <c r="AB1046" s="94"/>
      <c r="AC1046" s="94"/>
      <c r="AD1046" s="94"/>
      <c r="AE1046" s="94"/>
      <c r="AF1046" s="94"/>
      <c r="AG1046" s="94"/>
      <c r="AH1046" s="94"/>
      <c r="AI1046" s="94"/>
      <c r="AJ1046" s="94"/>
      <c r="AK1046" s="94"/>
      <c r="AL1046" s="94"/>
      <c r="AM1046" s="94"/>
      <c r="AN1046" s="94"/>
      <c r="AO1046" s="94"/>
      <c r="AP1046" s="94"/>
      <c r="AQ1046" s="94"/>
      <c r="AR1046" s="94"/>
      <c r="AS1046" s="94"/>
      <c r="AT1046" s="94"/>
      <c r="AU1046" s="94"/>
      <c r="AV1046" s="94"/>
    </row>
    <row r="1047" spans="1:48" ht="12" customHeight="1" x14ac:dyDescent="0.25">
      <c r="A1047" s="94"/>
      <c r="B1047" s="94"/>
      <c r="C1047" s="94"/>
      <c r="D1047" s="94"/>
      <c r="E1047" s="94"/>
      <c r="F1047" s="94"/>
      <c r="G1047" s="94"/>
      <c r="H1047" s="94"/>
      <c r="I1047" s="94"/>
      <c r="J1047" s="94"/>
      <c r="K1047" s="94"/>
      <c r="L1047" s="94"/>
      <c r="M1047" s="94"/>
      <c r="N1047" s="94"/>
      <c r="O1047" s="94"/>
      <c r="P1047" s="94"/>
      <c r="Q1047" s="94"/>
      <c r="R1047" s="94"/>
      <c r="S1047" s="94"/>
      <c r="T1047" s="94"/>
      <c r="U1047" s="94"/>
      <c r="V1047" s="94"/>
      <c r="W1047" s="94"/>
      <c r="X1047" s="94"/>
      <c r="Y1047" s="94"/>
      <c r="Z1047" s="94"/>
      <c r="AA1047" s="94"/>
      <c r="AB1047" s="94"/>
      <c r="AC1047" s="94"/>
      <c r="AD1047" s="94"/>
      <c r="AE1047" s="94"/>
      <c r="AF1047" s="94"/>
      <c r="AG1047" s="94"/>
      <c r="AH1047" s="94"/>
      <c r="AI1047" s="94"/>
      <c r="AJ1047" s="94"/>
      <c r="AK1047" s="94"/>
      <c r="AL1047" s="94"/>
      <c r="AM1047" s="94"/>
      <c r="AN1047" s="94"/>
      <c r="AO1047" s="94"/>
      <c r="AP1047" s="94"/>
      <c r="AQ1047" s="94"/>
      <c r="AR1047" s="94"/>
      <c r="AS1047" s="94"/>
      <c r="AT1047" s="94"/>
      <c r="AU1047" s="94"/>
      <c r="AV1047" s="94"/>
    </row>
    <row r="1048" spans="1:48" ht="12" customHeight="1" x14ac:dyDescent="0.25">
      <c r="A1048" s="94"/>
      <c r="B1048" s="94"/>
      <c r="C1048" s="94"/>
      <c r="D1048" s="94"/>
      <c r="E1048" s="94"/>
      <c r="F1048" s="94"/>
      <c r="G1048" s="94"/>
      <c r="H1048" s="94"/>
      <c r="I1048" s="94"/>
      <c r="J1048" s="94"/>
      <c r="K1048" s="94"/>
      <c r="L1048" s="94"/>
      <c r="M1048" s="94"/>
      <c r="N1048" s="94"/>
      <c r="O1048" s="94"/>
      <c r="P1048" s="94"/>
      <c r="Q1048" s="94"/>
      <c r="R1048" s="94"/>
      <c r="S1048" s="94"/>
      <c r="T1048" s="94"/>
      <c r="U1048" s="94"/>
      <c r="V1048" s="94"/>
      <c r="W1048" s="94"/>
      <c r="X1048" s="94"/>
      <c r="Y1048" s="94"/>
      <c r="Z1048" s="94"/>
      <c r="AA1048" s="94"/>
      <c r="AB1048" s="94"/>
      <c r="AC1048" s="94"/>
      <c r="AD1048" s="94"/>
      <c r="AE1048" s="94"/>
      <c r="AF1048" s="94"/>
      <c r="AG1048" s="94"/>
      <c r="AH1048" s="94"/>
      <c r="AI1048" s="94"/>
      <c r="AJ1048" s="94"/>
      <c r="AK1048" s="94"/>
      <c r="AL1048" s="94"/>
      <c r="AM1048" s="94"/>
      <c r="AN1048" s="94"/>
      <c r="AO1048" s="94"/>
      <c r="AP1048" s="94"/>
      <c r="AQ1048" s="94"/>
      <c r="AR1048" s="94"/>
      <c r="AS1048" s="94"/>
      <c r="AT1048" s="94"/>
      <c r="AU1048" s="94"/>
      <c r="AV1048" s="94"/>
    </row>
    <row r="1049" spans="1:48" ht="12" customHeight="1" x14ac:dyDescent="0.25">
      <c r="A1049" s="94"/>
      <c r="B1049" s="94"/>
      <c r="C1049" s="94"/>
      <c r="D1049" s="94"/>
      <c r="E1049" s="94"/>
      <c r="F1049" s="94"/>
      <c r="G1049" s="94"/>
      <c r="H1049" s="94"/>
      <c r="I1049" s="94"/>
      <c r="J1049" s="94"/>
      <c r="K1049" s="94"/>
      <c r="L1049" s="94"/>
      <c r="M1049" s="94"/>
      <c r="N1049" s="94"/>
      <c r="O1049" s="94"/>
      <c r="P1049" s="94"/>
      <c r="Q1049" s="94"/>
      <c r="R1049" s="94"/>
      <c r="S1049" s="94"/>
      <c r="T1049" s="94"/>
      <c r="U1049" s="94"/>
      <c r="V1049" s="94"/>
      <c r="W1049" s="94"/>
      <c r="X1049" s="94"/>
      <c r="Y1049" s="94"/>
      <c r="Z1049" s="94"/>
      <c r="AA1049" s="94"/>
      <c r="AB1049" s="94"/>
      <c r="AC1049" s="94"/>
      <c r="AD1049" s="94"/>
      <c r="AE1049" s="94"/>
      <c r="AF1049" s="94"/>
      <c r="AG1049" s="94"/>
      <c r="AH1049" s="94"/>
      <c r="AI1049" s="94"/>
      <c r="AJ1049" s="94"/>
      <c r="AK1049" s="94"/>
      <c r="AL1049" s="94"/>
      <c r="AM1049" s="94"/>
      <c r="AN1049" s="94"/>
      <c r="AO1049" s="94"/>
      <c r="AP1049" s="94"/>
      <c r="AQ1049" s="94"/>
      <c r="AR1049" s="94"/>
      <c r="AS1049" s="94"/>
      <c r="AT1049" s="94"/>
      <c r="AU1049" s="94"/>
      <c r="AV1049" s="94"/>
    </row>
    <row r="1050" spans="1:48" ht="12" customHeight="1" x14ac:dyDescent="0.25">
      <c r="A1050" s="94"/>
      <c r="B1050" s="94"/>
      <c r="C1050" s="94"/>
      <c r="D1050" s="94"/>
      <c r="E1050" s="94"/>
      <c r="F1050" s="94"/>
      <c r="G1050" s="94"/>
      <c r="H1050" s="94"/>
      <c r="I1050" s="94"/>
      <c r="J1050" s="94"/>
      <c r="K1050" s="94"/>
      <c r="L1050" s="94"/>
      <c r="M1050" s="94"/>
      <c r="N1050" s="94"/>
      <c r="O1050" s="94"/>
      <c r="P1050" s="94"/>
      <c r="Q1050" s="94"/>
      <c r="R1050" s="94"/>
      <c r="S1050" s="94"/>
      <c r="T1050" s="94"/>
      <c r="U1050" s="94"/>
      <c r="V1050" s="94"/>
      <c r="W1050" s="94"/>
      <c r="X1050" s="94"/>
      <c r="Y1050" s="94"/>
      <c r="Z1050" s="94"/>
      <c r="AA1050" s="94"/>
      <c r="AB1050" s="94"/>
      <c r="AC1050" s="94"/>
      <c r="AD1050" s="94"/>
      <c r="AE1050" s="94"/>
      <c r="AF1050" s="94"/>
      <c r="AG1050" s="94"/>
      <c r="AH1050" s="94"/>
      <c r="AI1050" s="94"/>
      <c r="AJ1050" s="94"/>
      <c r="AK1050" s="94"/>
      <c r="AL1050" s="94"/>
      <c r="AM1050" s="94"/>
      <c r="AN1050" s="94"/>
      <c r="AO1050" s="94"/>
      <c r="AP1050" s="94"/>
      <c r="AQ1050" s="94"/>
      <c r="AR1050" s="94"/>
      <c r="AS1050" s="94"/>
      <c r="AT1050" s="94"/>
      <c r="AU1050" s="94"/>
      <c r="AV1050" s="94"/>
    </row>
    <row r="1051" spans="1:48" ht="12" customHeight="1" x14ac:dyDescent="0.25">
      <c r="A1051" s="94"/>
      <c r="B1051" s="94"/>
      <c r="C1051" s="94"/>
      <c r="D1051" s="94"/>
      <c r="E1051" s="94"/>
      <c r="F1051" s="94"/>
      <c r="G1051" s="94"/>
      <c r="H1051" s="94"/>
      <c r="I1051" s="94"/>
      <c r="J1051" s="94"/>
      <c r="K1051" s="94"/>
      <c r="L1051" s="94"/>
      <c r="M1051" s="94"/>
      <c r="N1051" s="94"/>
      <c r="O1051" s="94"/>
      <c r="P1051" s="94"/>
      <c r="Q1051" s="94"/>
      <c r="R1051" s="94"/>
      <c r="S1051" s="94"/>
      <c r="T1051" s="94"/>
      <c r="U1051" s="94"/>
      <c r="V1051" s="94"/>
      <c r="W1051" s="94"/>
      <c r="X1051" s="94"/>
      <c r="Y1051" s="94"/>
      <c r="Z1051" s="94"/>
      <c r="AA1051" s="94"/>
      <c r="AB1051" s="94"/>
      <c r="AC1051" s="94"/>
      <c r="AD1051" s="94"/>
      <c r="AE1051" s="94"/>
      <c r="AF1051" s="94"/>
      <c r="AG1051" s="94"/>
      <c r="AH1051" s="94"/>
      <c r="AI1051" s="94"/>
      <c r="AJ1051" s="94"/>
      <c r="AK1051" s="94"/>
      <c r="AL1051" s="94"/>
      <c r="AM1051" s="94"/>
      <c r="AN1051" s="94"/>
      <c r="AO1051" s="94"/>
      <c r="AP1051" s="94"/>
      <c r="AQ1051" s="94"/>
      <c r="AR1051" s="94"/>
      <c r="AS1051" s="94"/>
      <c r="AT1051" s="94"/>
      <c r="AU1051" s="94"/>
      <c r="AV1051" s="94"/>
    </row>
    <row r="1052" spans="1:48" ht="12" customHeight="1" x14ac:dyDescent="0.25">
      <c r="A1052" s="94"/>
      <c r="B1052" s="94"/>
      <c r="C1052" s="94"/>
      <c r="D1052" s="94"/>
      <c r="E1052" s="94"/>
      <c r="F1052" s="94"/>
      <c r="G1052" s="94"/>
      <c r="H1052" s="94"/>
      <c r="I1052" s="94"/>
      <c r="J1052" s="94"/>
      <c r="K1052" s="94"/>
      <c r="L1052" s="94"/>
      <c r="M1052" s="94"/>
      <c r="N1052" s="94"/>
      <c r="O1052" s="94"/>
      <c r="P1052" s="94"/>
      <c r="Q1052" s="94"/>
      <c r="R1052" s="94"/>
      <c r="S1052" s="94"/>
      <c r="T1052" s="94"/>
      <c r="U1052" s="94"/>
      <c r="V1052" s="94"/>
      <c r="W1052" s="94"/>
      <c r="X1052" s="94"/>
      <c r="Y1052" s="94"/>
      <c r="Z1052" s="94"/>
      <c r="AA1052" s="94"/>
      <c r="AB1052" s="94"/>
      <c r="AC1052" s="94"/>
      <c r="AD1052" s="94"/>
      <c r="AE1052" s="94"/>
      <c r="AF1052" s="94"/>
      <c r="AG1052" s="94"/>
      <c r="AH1052" s="94"/>
      <c r="AI1052" s="94"/>
      <c r="AJ1052" s="94"/>
      <c r="AK1052" s="94"/>
      <c r="AL1052" s="94"/>
      <c r="AM1052" s="94"/>
      <c r="AN1052" s="94"/>
      <c r="AO1052" s="94"/>
      <c r="AP1052" s="94"/>
      <c r="AQ1052" s="94"/>
      <c r="AR1052" s="94"/>
      <c r="AS1052" s="94"/>
      <c r="AT1052" s="94"/>
      <c r="AU1052" s="94"/>
      <c r="AV1052" s="94"/>
    </row>
    <row r="1053" spans="1:48" ht="12" customHeight="1" x14ac:dyDescent="0.25">
      <c r="A1053" s="94"/>
      <c r="B1053" s="94"/>
      <c r="C1053" s="94"/>
      <c r="D1053" s="94"/>
      <c r="E1053" s="94"/>
      <c r="F1053" s="94"/>
      <c r="G1053" s="94"/>
      <c r="H1053" s="94"/>
      <c r="I1053" s="94"/>
      <c r="J1053" s="94"/>
      <c r="K1053" s="94"/>
      <c r="L1053" s="94"/>
      <c r="M1053" s="94"/>
      <c r="N1053" s="94"/>
      <c r="O1053" s="94"/>
      <c r="P1053" s="94"/>
      <c r="Q1053" s="94"/>
      <c r="R1053" s="94"/>
      <c r="S1053" s="94"/>
      <c r="T1053" s="94"/>
      <c r="U1053" s="94"/>
      <c r="V1053" s="94"/>
      <c r="W1053" s="94"/>
      <c r="X1053" s="94"/>
      <c r="Y1053" s="94"/>
      <c r="Z1053" s="94"/>
      <c r="AA1053" s="94"/>
      <c r="AB1053" s="94"/>
      <c r="AC1053" s="94"/>
      <c r="AD1053" s="94"/>
      <c r="AE1053" s="94"/>
      <c r="AF1053" s="94"/>
      <c r="AG1053" s="94"/>
      <c r="AH1053" s="94"/>
      <c r="AI1053" s="94"/>
      <c r="AJ1053" s="94"/>
      <c r="AK1053" s="94"/>
      <c r="AL1053" s="94"/>
      <c r="AM1053" s="94"/>
      <c r="AN1053" s="94"/>
      <c r="AO1053" s="94"/>
      <c r="AP1053" s="94"/>
      <c r="AQ1053" s="94"/>
      <c r="AR1053" s="94"/>
      <c r="AS1053" s="94"/>
      <c r="AT1053" s="94"/>
      <c r="AU1053" s="94"/>
      <c r="AV1053" s="94"/>
    </row>
    <row r="1054" spans="1:48" ht="12" customHeight="1" x14ac:dyDescent="0.25">
      <c r="A1054" s="94"/>
      <c r="B1054" s="94"/>
      <c r="C1054" s="94"/>
      <c r="D1054" s="94"/>
      <c r="E1054" s="94"/>
      <c r="F1054" s="94"/>
      <c r="G1054" s="94"/>
      <c r="H1054" s="94"/>
      <c r="I1054" s="94"/>
      <c r="J1054" s="94"/>
      <c r="K1054" s="94"/>
      <c r="L1054" s="94"/>
      <c r="M1054" s="94"/>
      <c r="N1054" s="94"/>
      <c r="O1054" s="94"/>
      <c r="P1054" s="94"/>
      <c r="Q1054" s="94"/>
      <c r="R1054" s="94"/>
      <c r="S1054" s="94"/>
      <c r="T1054" s="94"/>
      <c r="U1054" s="94"/>
      <c r="V1054" s="94"/>
      <c r="W1054" s="94"/>
      <c r="X1054" s="94"/>
      <c r="Y1054" s="94"/>
      <c r="Z1054" s="94"/>
      <c r="AA1054" s="94"/>
      <c r="AB1054" s="94"/>
      <c r="AC1054" s="94"/>
      <c r="AD1054" s="94"/>
      <c r="AE1054" s="94"/>
      <c r="AF1054" s="94"/>
      <c r="AG1054" s="94"/>
      <c r="AH1054" s="94"/>
      <c r="AI1054" s="94"/>
      <c r="AJ1054" s="94"/>
      <c r="AK1054" s="94"/>
      <c r="AL1054" s="94"/>
      <c r="AM1054" s="94"/>
      <c r="AN1054" s="94"/>
      <c r="AO1054" s="94"/>
      <c r="AP1054" s="94"/>
      <c r="AQ1054" s="94"/>
      <c r="AR1054" s="94"/>
      <c r="AS1054" s="94"/>
      <c r="AT1054" s="94"/>
      <c r="AU1054" s="94"/>
      <c r="AV1054" s="94"/>
    </row>
    <row r="1055" spans="1:48" ht="12" customHeight="1" x14ac:dyDescent="0.25">
      <c r="A1055" s="94"/>
      <c r="B1055" s="94"/>
      <c r="C1055" s="94"/>
      <c r="D1055" s="94"/>
      <c r="E1055" s="94"/>
      <c r="F1055" s="94"/>
      <c r="G1055" s="94"/>
      <c r="H1055" s="94"/>
      <c r="I1055" s="94"/>
      <c r="J1055" s="94"/>
      <c r="K1055" s="94"/>
      <c r="L1055" s="94"/>
      <c r="M1055" s="94"/>
      <c r="N1055" s="94"/>
      <c r="O1055" s="94"/>
      <c r="P1055" s="94"/>
      <c r="Q1055" s="94"/>
      <c r="R1055" s="94"/>
      <c r="S1055" s="94"/>
      <c r="T1055" s="94"/>
      <c r="U1055" s="94"/>
      <c r="V1055" s="94"/>
      <c r="W1055" s="94"/>
      <c r="X1055" s="94"/>
      <c r="Y1055" s="94"/>
      <c r="Z1055" s="94"/>
      <c r="AA1055" s="94"/>
      <c r="AB1055" s="94"/>
      <c r="AC1055" s="94"/>
      <c r="AD1055" s="94"/>
      <c r="AE1055" s="94"/>
      <c r="AF1055" s="94"/>
      <c r="AG1055" s="94"/>
      <c r="AH1055" s="94"/>
      <c r="AI1055" s="94"/>
      <c r="AJ1055" s="94"/>
      <c r="AK1055" s="94"/>
      <c r="AL1055" s="94"/>
      <c r="AM1055" s="94"/>
      <c r="AN1055" s="94"/>
      <c r="AO1055" s="94"/>
      <c r="AP1055" s="94"/>
      <c r="AQ1055" s="94"/>
      <c r="AR1055" s="94"/>
      <c r="AS1055" s="94"/>
      <c r="AT1055" s="94"/>
      <c r="AU1055" s="94"/>
      <c r="AV1055" s="94"/>
    </row>
    <row r="1056" spans="1:48" ht="12" customHeight="1" x14ac:dyDescent="0.25">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c r="AM1056" s="94"/>
      <c r="AN1056" s="94"/>
      <c r="AO1056" s="94"/>
      <c r="AP1056" s="94"/>
      <c r="AQ1056" s="94"/>
      <c r="AR1056" s="94"/>
      <c r="AS1056" s="94"/>
      <c r="AT1056" s="94"/>
      <c r="AU1056" s="94"/>
      <c r="AV1056" s="94"/>
    </row>
    <row r="1057" spans="1:48" ht="12" customHeight="1" x14ac:dyDescent="0.25">
      <c r="A1057" s="94"/>
      <c r="B1057" s="94"/>
      <c r="C1057" s="94"/>
      <c r="D1057" s="94"/>
      <c r="E1057" s="94"/>
      <c r="F1057" s="94"/>
      <c r="G1057" s="94"/>
      <c r="H1057" s="94"/>
      <c r="I1057" s="94"/>
      <c r="J1057" s="94"/>
      <c r="K1057" s="94"/>
      <c r="L1057" s="94"/>
      <c r="M1057" s="94"/>
      <c r="N1057" s="94"/>
      <c r="O1057" s="94"/>
      <c r="P1057" s="94"/>
      <c r="Q1057" s="94"/>
      <c r="R1057" s="94"/>
      <c r="S1057" s="94"/>
      <c r="T1057" s="94"/>
      <c r="U1057" s="94"/>
      <c r="V1057" s="94"/>
      <c r="W1057" s="94"/>
      <c r="X1057" s="94"/>
      <c r="Y1057" s="94"/>
      <c r="Z1057" s="94"/>
      <c r="AA1057" s="94"/>
      <c r="AB1057" s="94"/>
      <c r="AC1057" s="94"/>
      <c r="AD1057" s="94"/>
      <c r="AE1057" s="94"/>
      <c r="AF1057" s="94"/>
      <c r="AG1057" s="94"/>
      <c r="AH1057" s="94"/>
      <c r="AI1057" s="94"/>
      <c r="AJ1057" s="94"/>
      <c r="AK1057" s="94"/>
      <c r="AL1057" s="94"/>
      <c r="AM1057" s="94"/>
      <c r="AN1057" s="94"/>
      <c r="AO1057" s="94"/>
      <c r="AP1057" s="94"/>
      <c r="AQ1057" s="94"/>
      <c r="AR1057" s="94"/>
      <c r="AS1057" s="94"/>
      <c r="AT1057" s="94"/>
      <c r="AU1057" s="94"/>
      <c r="AV1057" s="94"/>
    </row>
    <row r="1058" spans="1:48" ht="12" customHeight="1" x14ac:dyDescent="0.25">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c r="AM1058" s="94"/>
      <c r="AN1058" s="94"/>
      <c r="AO1058" s="94"/>
      <c r="AP1058" s="94"/>
      <c r="AQ1058" s="94"/>
      <c r="AR1058" s="94"/>
      <c r="AS1058" s="94"/>
      <c r="AT1058" s="94"/>
      <c r="AU1058" s="94"/>
      <c r="AV1058" s="94"/>
    </row>
    <row r="1059" spans="1:48" ht="12" customHeight="1" x14ac:dyDescent="0.25">
      <c r="A1059" s="94"/>
      <c r="B1059" s="94"/>
      <c r="C1059" s="94"/>
      <c r="D1059" s="94"/>
      <c r="E1059" s="94"/>
      <c r="F1059" s="94"/>
      <c r="G1059" s="94"/>
      <c r="H1059" s="94"/>
      <c r="I1059" s="94"/>
      <c r="J1059" s="94"/>
      <c r="K1059" s="94"/>
      <c r="L1059" s="94"/>
      <c r="M1059" s="94"/>
      <c r="N1059" s="94"/>
      <c r="O1059" s="94"/>
      <c r="P1059" s="94"/>
      <c r="Q1059" s="94"/>
      <c r="R1059" s="94"/>
      <c r="S1059" s="94"/>
      <c r="T1059" s="94"/>
      <c r="U1059" s="94"/>
      <c r="V1059" s="94"/>
      <c r="W1059" s="94"/>
      <c r="X1059" s="94"/>
      <c r="Y1059" s="94"/>
      <c r="Z1059" s="94"/>
      <c r="AA1059" s="94"/>
      <c r="AB1059" s="94"/>
      <c r="AC1059" s="94"/>
      <c r="AD1059" s="94"/>
      <c r="AE1059" s="94"/>
      <c r="AF1059" s="94"/>
      <c r="AG1059" s="94"/>
      <c r="AH1059" s="94"/>
      <c r="AI1059" s="94"/>
      <c r="AJ1059" s="94"/>
      <c r="AK1059" s="94"/>
      <c r="AL1059" s="94"/>
      <c r="AM1059" s="94"/>
      <c r="AN1059" s="94"/>
      <c r="AO1059" s="94"/>
      <c r="AP1059" s="94"/>
      <c r="AQ1059" s="94"/>
      <c r="AR1059" s="94"/>
      <c r="AS1059" s="94"/>
      <c r="AT1059" s="94"/>
      <c r="AU1059" s="94"/>
      <c r="AV1059" s="94"/>
    </row>
    <row r="1060" spans="1:48" ht="12" customHeight="1" x14ac:dyDescent="0.25">
      <c r="A1060" s="94"/>
      <c r="B1060" s="94"/>
      <c r="C1060" s="94"/>
      <c r="D1060" s="94"/>
      <c r="E1060" s="94"/>
      <c r="F1060" s="94"/>
      <c r="G1060" s="94"/>
      <c r="H1060" s="94"/>
      <c r="I1060" s="94"/>
      <c r="J1060" s="94"/>
      <c r="K1060" s="94"/>
      <c r="L1060" s="94"/>
      <c r="M1060" s="94"/>
      <c r="N1060" s="94"/>
      <c r="O1060" s="94"/>
      <c r="P1060" s="94"/>
      <c r="Q1060" s="94"/>
      <c r="R1060" s="94"/>
      <c r="S1060" s="94"/>
      <c r="T1060" s="94"/>
      <c r="U1060" s="94"/>
      <c r="V1060" s="94"/>
      <c r="W1060" s="94"/>
      <c r="X1060" s="94"/>
      <c r="Y1060" s="94"/>
      <c r="Z1060" s="94"/>
      <c r="AA1060" s="94"/>
      <c r="AB1060" s="94"/>
      <c r="AC1060" s="94"/>
      <c r="AD1060" s="94"/>
      <c r="AE1060" s="94"/>
      <c r="AF1060" s="94"/>
      <c r="AG1060" s="94"/>
      <c r="AH1060" s="94"/>
      <c r="AI1060" s="94"/>
      <c r="AJ1060" s="94"/>
      <c r="AK1060" s="94"/>
      <c r="AL1060" s="94"/>
      <c r="AM1060" s="94"/>
      <c r="AN1060" s="94"/>
      <c r="AO1060" s="94"/>
      <c r="AP1060" s="94"/>
      <c r="AQ1060" s="94"/>
      <c r="AR1060" s="94"/>
      <c r="AS1060" s="94"/>
      <c r="AT1060" s="94"/>
      <c r="AU1060" s="94"/>
      <c r="AV1060" s="94"/>
    </row>
    <row r="1061" spans="1:48" ht="12" customHeight="1" x14ac:dyDescent="0.25">
      <c r="A1061" s="94"/>
      <c r="B1061" s="94"/>
      <c r="C1061" s="94"/>
      <c r="D1061" s="94"/>
      <c r="E1061" s="94"/>
      <c r="F1061" s="94"/>
      <c r="G1061" s="94"/>
      <c r="H1061" s="94"/>
      <c r="I1061" s="94"/>
      <c r="J1061" s="94"/>
      <c r="K1061" s="94"/>
      <c r="L1061" s="94"/>
      <c r="M1061" s="94"/>
      <c r="N1061" s="94"/>
      <c r="O1061" s="94"/>
      <c r="P1061" s="94"/>
      <c r="Q1061" s="94"/>
      <c r="R1061" s="94"/>
      <c r="S1061" s="94"/>
      <c r="T1061" s="94"/>
      <c r="U1061" s="94"/>
      <c r="V1061" s="94"/>
      <c r="W1061" s="94"/>
      <c r="X1061" s="94"/>
      <c r="Y1061" s="94"/>
      <c r="Z1061" s="94"/>
      <c r="AA1061" s="94"/>
      <c r="AB1061" s="94"/>
      <c r="AC1061" s="94"/>
      <c r="AD1061" s="94"/>
      <c r="AE1061" s="94"/>
      <c r="AF1061" s="94"/>
      <c r="AG1061" s="94"/>
      <c r="AH1061" s="94"/>
      <c r="AI1061" s="94"/>
      <c r="AJ1061" s="94"/>
      <c r="AK1061" s="94"/>
      <c r="AL1061" s="94"/>
      <c r="AM1061" s="94"/>
      <c r="AN1061" s="94"/>
      <c r="AO1061" s="94"/>
      <c r="AP1061" s="94"/>
      <c r="AQ1061" s="94"/>
      <c r="AR1061" s="94"/>
      <c r="AS1061" s="94"/>
      <c r="AT1061" s="94"/>
      <c r="AU1061" s="94"/>
      <c r="AV1061" s="94"/>
    </row>
    <row r="1062" spans="1:48" ht="12" customHeight="1" x14ac:dyDescent="0.25">
      <c r="A1062" s="94"/>
      <c r="B1062" s="94"/>
      <c r="C1062" s="94"/>
      <c r="D1062" s="94"/>
      <c r="E1062" s="94"/>
      <c r="F1062" s="94"/>
      <c r="G1062" s="94"/>
      <c r="H1062" s="94"/>
      <c r="I1062" s="94"/>
      <c r="J1062" s="94"/>
      <c r="K1062" s="94"/>
      <c r="L1062" s="94"/>
      <c r="M1062" s="94"/>
      <c r="N1062" s="94"/>
      <c r="O1062" s="94"/>
      <c r="P1062" s="94"/>
      <c r="Q1062" s="94"/>
      <c r="R1062" s="94"/>
      <c r="S1062" s="94"/>
      <c r="T1062" s="94"/>
      <c r="U1062" s="94"/>
      <c r="V1062" s="94"/>
      <c r="W1062" s="94"/>
      <c r="X1062" s="94"/>
      <c r="Y1062" s="94"/>
      <c r="Z1062" s="94"/>
      <c r="AA1062" s="94"/>
      <c r="AB1062" s="94"/>
      <c r="AC1062" s="94"/>
      <c r="AD1062" s="94"/>
      <c r="AE1062" s="94"/>
      <c r="AF1062" s="94"/>
      <c r="AG1062" s="94"/>
      <c r="AH1062" s="94"/>
      <c r="AI1062" s="94"/>
      <c r="AJ1062" s="94"/>
      <c r="AK1062" s="94"/>
      <c r="AL1062" s="94"/>
      <c r="AM1062" s="94"/>
      <c r="AN1062" s="94"/>
      <c r="AO1062" s="94"/>
      <c r="AP1062" s="94"/>
      <c r="AQ1062" s="94"/>
      <c r="AR1062" s="94"/>
      <c r="AS1062" s="94"/>
      <c r="AT1062" s="94"/>
      <c r="AU1062" s="94"/>
      <c r="AV1062" s="94"/>
    </row>
    <row r="1063" spans="1:48" ht="12" customHeight="1" x14ac:dyDescent="0.25">
      <c r="A1063" s="94"/>
      <c r="B1063" s="94"/>
      <c r="C1063" s="94"/>
      <c r="D1063" s="94"/>
      <c r="E1063" s="94"/>
      <c r="F1063" s="94"/>
      <c r="G1063" s="94"/>
      <c r="H1063" s="94"/>
      <c r="I1063" s="94"/>
      <c r="J1063" s="94"/>
      <c r="K1063" s="94"/>
      <c r="L1063" s="94"/>
      <c r="M1063" s="94"/>
      <c r="N1063" s="94"/>
      <c r="O1063" s="94"/>
      <c r="P1063" s="94"/>
      <c r="Q1063" s="94"/>
      <c r="R1063" s="94"/>
      <c r="S1063" s="94"/>
      <c r="T1063" s="94"/>
      <c r="U1063" s="94"/>
      <c r="V1063" s="94"/>
      <c r="W1063" s="94"/>
      <c r="X1063" s="94"/>
      <c r="Y1063" s="94"/>
      <c r="Z1063" s="94"/>
      <c r="AA1063" s="94"/>
      <c r="AB1063" s="94"/>
      <c r="AC1063" s="94"/>
      <c r="AD1063" s="94"/>
      <c r="AE1063" s="94"/>
      <c r="AF1063" s="94"/>
      <c r="AG1063" s="94"/>
      <c r="AH1063" s="94"/>
      <c r="AI1063" s="94"/>
      <c r="AJ1063" s="94"/>
      <c r="AK1063" s="94"/>
      <c r="AL1063" s="94"/>
      <c r="AM1063" s="94"/>
      <c r="AN1063" s="94"/>
      <c r="AO1063" s="94"/>
      <c r="AP1063" s="94"/>
      <c r="AQ1063" s="94"/>
      <c r="AR1063" s="94"/>
      <c r="AS1063" s="94"/>
      <c r="AT1063" s="94"/>
      <c r="AU1063" s="94"/>
      <c r="AV1063" s="94"/>
    </row>
    <row r="1064" spans="1:48" ht="12" customHeight="1" x14ac:dyDescent="0.25">
      <c r="A1064" s="94"/>
      <c r="B1064" s="94"/>
      <c r="C1064" s="94"/>
      <c r="D1064" s="94"/>
      <c r="E1064" s="94"/>
      <c r="F1064" s="94"/>
      <c r="G1064" s="94"/>
      <c r="H1064" s="94"/>
      <c r="I1064" s="94"/>
      <c r="J1064" s="94"/>
      <c r="K1064" s="94"/>
      <c r="L1064" s="94"/>
      <c r="M1064" s="94"/>
      <c r="N1064" s="94"/>
      <c r="O1064" s="94"/>
      <c r="P1064" s="94"/>
      <c r="Q1064" s="94"/>
      <c r="R1064" s="94"/>
      <c r="S1064" s="94"/>
      <c r="T1064" s="94"/>
      <c r="U1064" s="94"/>
      <c r="V1064" s="94"/>
      <c r="W1064" s="94"/>
      <c r="X1064" s="94"/>
      <c r="Y1064" s="94"/>
      <c r="Z1064" s="94"/>
      <c r="AA1064" s="94"/>
      <c r="AB1064" s="94"/>
      <c r="AC1064" s="94"/>
      <c r="AD1064" s="94"/>
      <c r="AE1064" s="94"/>
      <c r="AF1064" s="94"/>
      <c r="AG1064" s="94"/>
      <c r="AH1064" s="94"/>
      <c r="AI1064" s="94"/>
      <c r="AJ1064" s="94"/>
      <c r="AK1064" s="94"/>
      <c r="AL1064" s="94"/>
      <c r="AM1064" s="94"/>
      <c r="AN1064" s="94"/>
      <c r="AO1064" s="94"/>
      <c r="AP1064" s="94"/>
      <c r="AQ1064" s="94"/>
      <c r="AR1064" s="94"/>
      <c r="AS1064" s="94"/>
      <c r="AT1064" s="94"/>
      <c r="AU1064" s="94"/>
      <c r="AV1064" s="94"/>
    </row>
    <row r="1065" spans="1:48" ht="12" customHeight="1" x14ac:dyDescent="0.25">
      <c r="A1065" s="94"/>
      <c r="B1065" s="94"/>
      <c r="C1065" s="94"/>
      <c r="D1065" s="94"/>
      <c r="E1065" s="94"/>
      <c r="F1065" s="94"/>
      <c r="G1065" s="94"/>
      <c r="H1065" s="94"/>
      <c r="I1065" s="94"/>
      <c r="J1065" s="94"/>
      <c r="K1065" s="94"/>
      <c r="L1065" s="94"/>
      <c r="M1065" s="94"/>
      <c r="N1065" s="94"/>
      <c r="O1065" s="94"/>
      <c r="P1065" s="94"/>
      <c r="Q1065" s="94"/>
      <c r="R1065" s="94"/>
      <c r="S1065" s="94"/>
      <c r="T1065" s="94"/>
      <c r="U1065" s="94"/>
      <c r="V1065" s="94"/>
      <c r="W1065" s="94"/>
      <c r="X1065" s="94"/>
      <c r="Y1065" s="94"/>
      <c r="Z1065" s="94"/>
      <c r="AA1065" s="94"/>
      <c r="AB1065" s="94"/>
      <c r="AC1065" s="94"/>
      <c r="AD1065" s="94"/>
      <c r="AE1065" s="94"/>
      <c r="AF1065" s="94"/>
      <c r="AG1065" s="94"/>
      <c r="AH1065" s="94"/>
      <c r="AI1065" s="94"/>
      <c r="AJ1065" s="94"/>
      <c r="AK1065" s="94"/>
      <c r="AL1065" s="94"/>
      <c r="AM1065" s="94"/>
      <c r="AN1065" s="94"/>
      <c r="AO1065" s="94"/>
      <c r="AP1065" s="94"/>
      <c r="AQ1065" s="94"/>
      <c r="AR1065" s="94"/>
      <c r="AS1065" s="94"/>
      <c r="AT1065" s="94"/>
      <c r="AU1065" s="94"/>
      <c r="AV1065" s="94"/>
    </row>
    <row r="1066" spans="1:48" ht="12" customHeight="1" x14ac:dyDescent="0.25">
      <c r="A1066" s="94"/>
      <c r="B1066" s="94"/>
      <c r="C1066" s="94"/>
      <c r="D1066" s="94"/>
      <c r="E1066" s="94"/>
      <c r="F1066" s="94"/>
      <c r="G1066" s="94"/>
      <c r="H1066" s="94"/>
      <c r="I1066" s="94"/>
      <c r="J1066" s="94"/>
      <c r="K1066" s="94"/>
      <c r="L1066" s="94"/>
      <c r="M1066" s="94"/>
      <c r="N1066" s="94"/>
      <c r="O1066" s="94"/>
      <c r="P1066" s="94"/>
      <c r="Q1066" s="94"/>
      <c r="R1066" s="94"/>
      <c r="S1066" s="94"/>
      <c r="T1066" s="94"/>
      <c r="U1066" s="94"/>
      <c r="V1066" s="94"/>
      <c r="W1066" s="94"/>
      <c r="X1066" s="94"/>
      <c r="Y1066" s="94"/>
      <c r="Z1066" s="94"/>
      <c r="AA1066" s="94"/>
      <c r="AB1066" s="94"/>
      <c r="AC1066" s="94"/>
      <c r="AD1066" s="94"/>
      <c r="AE1066" s="94"/>
      <c r="AF1066" s="94"/>
      <c r="AG1066" s="94"/>
      <c r="AH1066" s="94"/>
      <c r="AI1066" s="94"/>
      <c r="AJ1066" s="94"/>
      <c r="AK1066" s="94"/>
      <c r="AL1066" s="94"/>
      <c r="AM1066" s="94"/>
      <c r="AN1066" s="94"/>
      <c r="AO1066" s="94"/>
      <c r="AP1066" s="94"/>
      <c r="AQ1066" s="94"/>
      <c r="AR1066" s="94"/>
      <c r="AS1066" s="94"/>
      <c r="AT1066" s="94"/>
      <c r="AU1066" s="94"/>
      <c r="AV1066" s="94"/>
    </row>
    <row r="1067" spans="1:48" ht="12" customHeight="1" x14ac:dyDescent="0.25">
      <c r="A1067" s="94"/>
      <c r="B1067" s="94"/>
      <c r="C1067" s="94"/>
      <c r="D1067" s="94"/>
      <c r="E1067" s="94"/>
      <c r="F1067" s="94"/>
      <c r="G1067" s="94"/>
      <c r="H1067" s="94"/>
      <c r="I1067" s="94"/>
      <c r="J1067" s="94"/>
      <c r="K1067" s="94"/>
      <c r="L1067" s="94"/>
      <c r="M1067" s="94"/>
      <c r="N1067" s="94"/>
      <c r="O1067" s="94"/>
      <c r="P1067" s="94"/>
      <c r="Q1067" s="94"/>
      <c r="R1067" s="94"/>
      <c r="S1067" s="94"/>
      <c r="T1067" s="94"/>
      <c r="U1067" s="94"/>
      <c r="V1067" s="94"/>
      <c r="W1067" s="94"/>
      <c r="X1067" s="94"/>
      <c r="Y1067" s="94"/>
      <c r="Z1067" s="94"/>
      <c r="AA1067" s="94"/>
      <c r="AB1067" s="94"/>
      <c r="AC1067" s="94"/>
      <c r="AD1067" s="94"/>
      <c r="AE1067" s="94"/>
      <c r="AF1067" s="94"/>
      <c r="AG1067" s="94"/>
      <c r="AH1067" s="94"/>
      <c r="AI1067" s="94"/>
      <c r="AJ1067" s="94"/>
      <c r="AK1067" s="94"/>
      <c r="AL1067" s="94"/>
      <c r="AM1067" s="94"/>
      <c r="AN1067" s="94"/>
      <c r="AO1067" s="94"/>
      <c r="AP1067" s="94"/>
      <c r="AQ1067" s="94"/>
      <c r="AR1067" s="94"/>
      <c r="AS1067" s="94"/>
      <c r="AT1067" s="94"/>
      <c r="AU1067" s="94"/>
      <c r="AV1067" s="94"/>
    </row>
    <row r="1068" spans="1:48" ht="12" customHeight="1" x14ac:dyDescent="0.25">
      <c r="A1068" s="94"/>
      <c r="B1068" s="94"/>
      <c r="C1068" s="94"/>
      <c r="D1068" s="94"/>
      <c r="E1068" s="94"/>
      <c r="F1068" s="94"/>
      <c r="G1068" s="94"/>
      <c r="H1068" s="94"/>
      <c r="I1068" s="94"/>
      <c r="J1068" s="94"/>
      <c r="K1068" s="94"/>
      <c r="L1068" s="94"/>
      <c r="M1068" s="94"/>
      <c r="N1068" s="94"/>
      <c r="O1068" s="94"/>
      <c r="P1068" s="94"/>
      <c r="Q1068" s="94"/>
      <c r="R1068" s="94"/>
      <c r="S1068" s="94"/>
      <c r="T1068" s="94"/>
      <c r="U1068" s="94"/>
      <c r="V1068" s="94"/>
      <c r="W1068" s="94"/>
      <c r="X1068" s="94"/>
      <c r="Y1068" s="94"/>
      <c r="Z1068" s="94"/>
      <c r="AA1068" s="94"/>
      <c r="AB1068" s="94"/>
      <c r="AC1068" s="94"/>
      <c r="AD1068" s="94"/>
      <c r="AE1068" s="94"/>
      <c r="AF1068" s="94"/>
      <c r="AG1068" s="94"/>
      <c r="AH1068" s="94"/>
      <c r="AI1068" s="94"/>
      <c r="AJ1068" s="94"/>
      <c r="AK1068" s="94"/>
      <c r="AL1068" s="94"/>
      <c r="AM1068" s="94"/>
      <c r="AN1068" s="94"/>
      <c r="AO1068" s="94"/>
      <c r="AP1068" s="94"/>
      <c r="AQ1068" s="94"/>
      <c r="AR1068" s="94"/>
      <c r="AS1068" s="94"/>
      <c r="AT1068" s="94"/>
      <c r="AU1068" s="94"/>
      <c r="AV1068" s="94"/>
    </row>
    <row r="1069" spans="1:48" ht="12" customHeight="1" x14ac:dyDescent="0.25">
      <c r="A1069" s="94"/>
      <c r="B1069" s="94"/>
      <c r="C1069" s="94"/>
      <c r="D1069" s="94"/>
      <c r="E1069" s="94"/>
      <c r="F1069" s="94"/>
      <c r="G1069" s="94"/>
      <c r="H1069" s="94"/>
      <c r="I1069" s="94"/>
      <c r="J1069" s="94"/>
      <c r="K1069" s="94"/>
      <c r="L1069" s="94"/>
      <c r="M1069" s="94"/>
      <c r="N1069" s="94"/>
      <c r="O1069" s="94"/>
      <c r="P1069" s="94"/>
      <c r="Q1069" s="94"/>
      <c r="R1069" s="94"/>
      <c r="S1069" s="94"/>
      <c r="T1069" s="94"/>
      <c r="U1069" s="94"/>
      <c r="V1069" s="94"/>
      <c r="W1069" s="94"/>
      <c r="X1069" s="94"/>
      <c r="Y1069" s="94"/>
      <c r="Z1069" s="94"/>
      <c r="AA1069" s="94"/>
      <c r="AB1069" s="94"/>
      <c r="AC1069" s="94"/>
      <c r="AD1069" s="94"/>
      <c r="AE1069" s="94"/>
      <c r="AF1069" s="94"/>
      <c r="AG1069" s="94"/>
      <c r="AH1069" s="94"/>
      <c r="AI1069" s="94"/>
      <c r="AJ1069" s="94"/>
      <c r="AK1069" s="94"/>
      <c r="AL1069" s="94"/>
      <c r="AM1069" s="94"/>
      <c r="AN1069" s="94"/>
      <c r="AO1069" s="94"/>
      <c r="AP1069" s="94"/>
      <c r="AQ1069" s="94"/>
      <c r="AR1069" s="94"/>
      <c r="AS1069" s="94"/>
      <c r="AT1069" s="94"/>
      <c r="AU1069" s="94"/>
      <c r="AV1069" s="94"/>
    </row>
    <row r="1070" spans="1:48" ht="12" customHeight="1" x14ac:dyDescent="0.25">
      <c r="A1070" s="94"/>
      <c r="B1070" s="94"/>
      <c r="C1070" s="94"/>
      <c r="D1070" s="94"/>
      <c r="E1070" s="94"/>
      <c r="F1070" s="94"/>
      <c r="G1070" s="94"/>
      <c r="H1070" s="94"/>
      <c r="I1070" s="94"/>
      <c r="J1070" s="94"/>
      <c r="K1070" s="94"/>
      <c r="L1070" s="94"/>
      <c r="M1070" s="94"/>
      <c r="N1070" s="94"/>
      <c r="O1070" s="94"/>
      <c r="P1070" s="94"/>
      <c r="Q1070" s="94"/>
      <c r="R1070" s="94"/>
      <c r="S1070" s="94"/>
      <c r="T1070" s="94"/>
      <c r="U1070" s="94"/>
      <c r="V1070" s="94"/>
      <c r="W1070" s="94"/>
      <c r="X1070" s="94"/>
      <c r="Y1070" s="94"/>
      <c r="Z1070" s="94"/>
      <c r="AA1070" s="94"/>
      <c r="AB1070" s="94"/>
      <c r="AC1070" s="94"/>
      <c r="AD1070" s="94"/>
      <c r="AE1070" s="94"/>
      <c r="AF1070" s="94"/>
      <c r="AG1070" s="94"/>
      <c r="AH1070" s="94"/>
      <c r="AI1070" s="94"/>
      <c r="AJ1070" s="94"/>
      <c r="AK1070" s="94"/>
      <c r="AL1070" s="94"/>
      <c r="AM1070" s="94"/>
      <c r="AN1070" s="94"/>
      <c r="AO1070" s="94"/>
      <c r="AP1070" s="94"/>
      <c r="AQ1070" s="94"/>
      <c r="AR1070" s="94"/>
      <c r="AS1070" s="94"/>
      <c r="AT1070" s="94"/>
      <c r="AU1070" s="94"/>
      <c r="AV1070" s="94"/>
    </row>
    <row r="1071" spans="1:48" ht="12" customHeight="1" x14ac:dyDescent="0.25">
      <c r="A1071" s="94"/>
      <c r="B1071" s="94"/>
      <c r="C1071" s="94"/>
      <c r="D1071" s="94"/>
      <c r="E1071" s="94"/>
      <c r="F1071" s="94"/>
      <c r="G1071" s="94"/>
      <c r="H1071" s="94"/>
      <c r="I1071" s="94"/>
      <c r="J1071" s="94"/>
      <c r="K1071" s="94"/>
      <c r="L1071" s="94"/>
      <c r="M1071" s="94"/>
      <c r="N1071" s="94"/>
      <c r="O1071" s="94"/>
      <c r="P1071" s="94"/>
      <c r="Q1071" s="94"/>
      <c r="R1071" s="94"/>
      <c r="S1071" s="94"/>
      <c r="T1071" s="94"/>
      <c r="U1071" s="94"/>
      <c r="V1071" s="94"/>
      <c r="W1071" s="94"/>
      <c r="X1071" s="94"/>
      <c r="Y1071" s="94"/>
      <c r="Z1071" s="94"/>
      <c r="AA1071" s="94"/>
      <c r="AB1071" s="94"/>
      <c r="AC1071" s="94"/>
      <c r="AD1071" s="94"/>
      <c r="AE1071" s="94"/>
      <c r="AF1071" s="94"/>
      <c r="AG1071" s="94"/>
      <c r="AH1071" s="94"/>
      <c r="AI1071" s="94"/>
      <c r="AJ1071" s="94"/>
      <c r="AK1071" s="94"/>
      <c r="AL1071" s="94"/>
      <c r="AM1071" s="94"/>
      <c r="AN1071" s="94"/>
      <c r="AO1071" s="94"/>
      <c r="AP1071" s="94"/>
      <c r="AQ1071" s="94"/>
      <c r="AR1071" s="94"/>
      <c r="AS1071" s="94"/>
      <c r="AT1071" s="94"/>
      <c r="AU1071" s="94"/>
      <c r="AV1071" s="94"/>
    </row>
    <row r="1072" spans="1:48" ht="12" customHeight="1" x14ac:dyDescent="0.25">
      <c r="A1072" s="94"/>
      <c r="B1072" s="94"/>
      <c r="C1072" s="94"/>
      <c r="D1072" s="94"/>
      <c r="E1072" s="94"/>
      <c r="F1072" s="94"/>
      <c r="G1072" s="94"/>
      <c r="H1072" s="94"/>
      <c r="I1072" s="94"/>
      <c r="J1072" s="94"/>
      <c r="K1072" s="94"/>
      <c r="L1072" s="94"/>
      <c r="M1072" s="94"/>
      <c r="N1072" s="94"/>
      <c r="O1072" s="94"/>
      <c r="P1072" s="94"/>
      <c r="Q1072" s="94"/>
      <c r="R1072" s="94"/>
      <c r="S1072" s="94"/>
      <c r="T1072" s="94"/>
      <c r="U1072" s="94"/>
      <c r="V1072" s="94"/>
      <c r="W1072" s="94"/>
      <c r="X1072" s="94"/>
      <c r="Y1072" s="94"/>
      <c r="Z1072" s="94"/>
      <c r="AA1072" s="94"/>
      <c r="AB1072" s="94"/>
      <c r="AC1072" s="94"/>
      <c r="AD1072" s="94"/>
      <c r="AE1072" s="94"/>
      <c r="AF1072" s="94"/>
      <c r="AG1072" s="94"/>
      <c r="AH1072" s="94"/>
      <c r="AI1072" s="94"/>
      <c r="AJ1072" s="94"/>
      <c r="AK1072" s="94"/>
      <c r="AL1072" s="94"/>
      <c r="AM1072" s="94"/>
      <c r="AN1072" s="94"/>
      <c r="AO1072" s="94"/>
      <c r="AP1072" s="94"/>
      <c r="AQ1072" s="94"/>
      <c r="AR1072" s="94"/>
      <c r="AS1072" s="94"/>
      <c r="AT1072" s="94"/>
      <c r="AU1072" s="94"/>
      <c r="AV1072" s="94"/>
    </row>
    <row r="1073" spans="1:48" ht="12" customHeight="1" x14ac:dyDescent="0.25">
      <c r="A1073" s="94"/>
      <c r="B1073" s="94"/>
      <c r="C1073" s="94"/>
      <c r="D1073" s="94"/>
      <c r="E1073" s="94"/>
      <c r="F1073" s="94"/>
      <c r="G1073" s="94"/>
      <c r="H1073" s="94"/>
      <c r="I1073" s="94"/>
      <c r="J1073" s="94"/>
      <c r="K1073" s="94"/>
      <c r="L1073" s="94"/>
      <c r="M1073" s="94"/>
      <c r="N1073" s="94"/>
      <c r="O1073" s="94"/>
      <c r="P1073" s="94"/>
      <c r="Q1073" s="94"/>
      <c r="R1073" s="94"/>
      <c r="S1073" s="94"/>
      <c r="T1073" s="94"/>
      <c r="U1073" s="94"/>
      <c r="V1073" s="94"/>
      <c r="W1073" s="94"/>
      <c r="X1073" s="94"/>
      <c r="Y1073" s="94"/>
      <c r="Z1073" s="94"/>
      <c r="AA1073" s="94"/>
      <c r="AB1073" s="94"/>
      <c r="AC1073" s="94"/>
      <c r="AD1073" s="94"/>
      <c r="AE1073" s="94"/>
      <c r="AF1073" s="94"/>
      <c r="AG1073" s="94"/>
      <c r="AH1073" s="94"/>
      <c r="AI1073" s="94"/>
      <c r="AJ1073" s="94"/>
      <c r="AK1073" s="94"/>
      <c r="AL1073" s="94"/>
      <c r="AM1073" s="94"/>
      <c r="AN1073" s="94"/>
      <c r="AO1073" s="94"/>
      <c r="AP1073" s="94"/>
      <c r="AQ1073" s="94"/>
      <c r="AR1073" s="94"/>
      <c r="AS1073" s="94"/>
      <c r="AT1073" s="94"/>
      <c r="AU1073" s="94"/>
      <c r="AV1073" s="94"/>
    </row>
    <row r="1074" spans="1:48" ht="12" customHeight="1" x14ac:dyDescent="0.25">
      <c r="A1074" s="94"/>
      <c r="B1074" s="94"/>
      <c r="C1074" s="94"/>
      <c r="D1074" s="94"/>
      <c r="E1074" s="94"/>
      <c r="F1074" s="94"/>
      <c r="G1074" s="94"/>
      <c r="H1074" s="94"/>
      <c r="I1074" s="94"/>
      <c r="J1074" s="94"/>
      <c r="K1074" s="94"/>
      <c r="L1074" s="94"/>
      <c r="M1074" s="94"/>
      <c r="N1074" s="94"/>
      <c r="O1074" s="94"/>
      <c r="P1074" s="94"/>
      <c r="Q1074" s="94"/>
      <c r="R1074" s="94"/>
      <c r="S1074" s="94"/>
      <c r="T1074" s="94"/>
      <c r="U1074" s="94"/>
      <c r="V1074" s="94"/>
      <c r="W1074" s="94"/>
      <c r="X1074" s="94"/>
      <c r="Y1074" s="94"/>
      <c r="Z1074" s="94"/>
      <c r="AA1074" s="94"/>
      <c r="AB1074" s="94"/>
      <c r="AC1074" s="94"/>
      <c r="AD1074" s="94"/>
      <c r="AE1074" s="94"/>
      <c r="AF1074" s="94"/>
      <c r="AG1074" s="94"/>
      <c r="AH1074" s="94"/>
      <c r="AI1074" s="94"/>
      <c r="AJ1074" s="94"/>
      <c r="AK1074" s="94"/>
      <c r="AL1074" s="94"/>
      <c r="AM1074" s="94"/>
      <c r="AN1074" s="94"/>
      <c r="AO1074" s="94"/>
      <c r="AP1074" s="94"/>
      <c r="AQ1074" s="94"/>
      <c r="AR1074" s="94"/>
      <c r="AS1074" s="94"/>
      <c r="AT1074" s="94"/>
      <c r="AU1074" s="94"/>
      <c r="AV1074" s="94"/>
    </row>
    <row r="1075" spans="1:48" ht="12" customHeight="1" x14ac:dyDescent="0.25">
      <c r="A1075" s="94"/>
      <c r="B1075" s="94"/>
      <c r="C1075" s="94"/>
      <c r="D1075" s="94"/>
      <c r="E1075" s="94"/>
      <c r="F1075" s="94"/>
      <c r="G1075" s="94"/>
      <c r="H1075" s="94"/>
      <c r="I1075" s="94"/>
      <c r="J1075" s="94"/>
      <c r="K1075" s="94"/>
      <c r="L1075" s="94"/>
      <c r="M1075" s="94"/>
      <c r="N1075" s="94"/>
      <c r="O1075" s="94"/>
      <c r="P1075" s="94"/>
      <c r="Q1075" s="94"/>
      <c r="R1075" s="94"/>
      <c r="S1075" s="94"/>
      <c r="T1075" s="94"/>
      <c r="U1075" s="94"/>
      <c r="V1075" s="94"/>
      <c r="W1075" s="94"/>
      <c r="X1075" s="94"/>
      <c r="Y1075" s="94"/>
      <c r="Z1075" s="94"/>
      <c r="AA1075" s="94"/>
      <c r="AB1075" s="94"/>
      <c r="AC1075" s="94"/>
      <c r="AD1075" s="94"/>
      <c r="AE1075" s="94"/>
      <c r="AF1075" s="94"/>
      <c r="AG1075" s="94"/>
      <c r="AH1075" s="94"/>
      <c r="AI1075" s="94"/>
      <c r="AJ1075" s="94"/>
      <c r="AK1075" s="94"/>
      <c r="AL1075" s="94"/>
      <c r="AM1075" s="94"/>
      <c r="AN1075" s="94"/>
      <c r="AO1075" s="94"/>
      <c r="AP1075" s="94"/>
      <c r="AQ1075" s="94"/>
      <c r="AR1075" s="94"/>
      <c r="AS1075" s="94"/>
      <c r="AT1075" s="94"/>
      <c r="AU1075" s="94"/>
      <c r="AV1075" s="94"/>
    </row>
    <row r="1076" spans="1:48" ht="12" customHeight="1" x14ac:dyDescent="0.25">
      <c r="A1076" s="94"/>
      <c r="B1076" s="94"/>
      <c r="C1076" s="94"/>
      <c r="D1076" s="94"/>
      <c r="E1076" s="94"/>
      <c r="F1076" s="94"/>
      <c r="G1076" s="94"/>
      <c r="H1076" s="94"/>
      <c r="I1076" s="94"/>
      <c r="J1076" s="94"/>
      <c r="K1076" s="94"/>
      <c r="L1076" s="94"/>
      <c r="M1076" s="94"/>
      <c r="N1076" s="94"/>
      <c r="O1076" s="94"/>
      <c r="P1076" s="94"/>
      <c r="Q1076" s="94"/>
      <c r="R1076" s="94"/>
      <c r="S1076" s="94"/>
      <c r="T1076" s="94"/>
      <c r="U1076" s="94"/>
      <c r="V1076" s="94"/>
      <c r="W1076" s="94"/>
      <c r="X1076" s="94"/>
      <c r="Y1076" s="94"/>
      <c r="Z1076" s="94"/>
      <c r="AA1076" s="94"/>
      <c r="AB1076" s="94"/>
      <c r="AC1076" s="94"/>
      <c r="AD1076" s="94"/>
      <c r="AE1076" s="94"/>
      <c r="AF1076" s="94"/>
      <c r="AG1076" s="94"/>
      <c r="AH1076" s="94"/>
      <c r="AI1076" s="94"/>
      <c r="AJ1076" s="94"/>
      <c r="AK1076" s="94"/>
      <c r="AL1076" s="94"/>
      <c r="AM1076" s="94"/>
      <c r="AN1076" s="94"/>
      <c r="AO1076" s="94"/>
      <c r="AP1076" s="94"/>
      <c r="AQ1076" s="94"/>
      <c r="AR1076" s="94"/>
      <c r="AS1076" s="94"/>
      <c r="AT1076" s="94"/>
      <c r="AU1076" s="94"/>
      <c r="AV1076" s="94"/>
    </row>
    <row r="1077" spans="1:48" ht="12" customHeight="1" x14ac:dyDescent="0.25">
      <c r="A1077" s="94"/>
      <c r="B1077" s="94"/>
      <c r="C1077" s="94"/>
      <c r="D1077" s="94"/>
      <c r="E1077" s="94"/>
      <c r="F1077" s="94"/>
      <c r="G1077" s="94"/>
      <c r="H1077" s="94"/>
      <c r="I1077" s="94"/>
      <c r="J1077" s="94"/>
      <c r="K1077" s="94"/>
      <c r="L1077" s="94"/>
      <c r="M1077" s="94"/>
      <c r="N1077" s="94"/>
      <c r="O1077" s="94"/>
      <c r="P1077" s="94"/>
      <c r="Q1077" s="94"/>
      <c r="R1077" s="94"/>
      <c r="S1077" s="94"/>
      <c r="T1077" s="94"/>
      <c r="U1077" s="94"/>
      <c r="V1077" s="94"/>
      <c r="W1077" s="94"/>
      <c r="X1077" s="94"/>
      <c r="Y1077" s="94"/>
      <c r="Z1077" s="94"/>
      <c r="AA1077" s="94"/>
      <c r="AB1077" s="94"/>
      <c r="AC1077" s="94"/>
      <c r="AD1077" s="94"/>
      <c r="AE1077" s="94"/>
      <c r="AF1077" s="94"/>
      <c r="AG1077" s="94"/>
      <c r="AH1077" s="94"/>
      <c r="AI1077" s="94"/>
      <c r="AJ1077" s="94"/>
      <c r="AK1077" s="94"/>
      <c r="AL1077" s="94"/>
      <c r="AM1077" s="94"/>
      <c r="AN1077" s="94"/>
      <c r="AO1077" s="94"/>
      <c r="AP1077" s="94"/>
      <c r="AQ1077" s="94"/>
      <c r="AR1077" s="94"/>
      <c r="AS1077" s="94"/>
      <c r="AT1077" s="94"/>
      <c r="AU1077" s="94"/>
      <c r="AV1077" s="94"/>
    </row>
    <row r="1078" spans="1:48" ht="12" customHeight="1" x14ac:dyDescent="0.25">
      <c r="A1078" s="94"/>
      <c r="B1078" s="94"/>
      <c r="C1078" s="94"/>
      <c r="D1078" s="94"/>
      <c r="E1078" s="94"/>
      <c r="F1078" s="94"/>
      <c r="G1078" s="94"/>
      <c r="H1078" s="94"/>
      <c r="I1078" s="94"/>
      <c r="J1078" s="94"/>
      <c r="K1078" s="94"/>
      <c r="L1078" s="94"/>
      <c r="M1078" s="94"/>
      <c r="N1078" s="94"/>
      <c r="O1078" s="94"/>
      <c r="P1078" s="94"/>
      <c r="Q1078" s="94"/>
      <c r="R1078" s="94"/>
      <c r="S1078" s="94"/>
      <c r="T1078" s="94"/>
      <c r="U1078" s="94"/>
      <c r="V1078" s="94"/>
      <c r="W1078" s="94"/>
      <c r="X1078" s="94"/>
      <c r="Y1078" s="94"/>
      <c r="Z1078" s="94"/>
      <c r="AA1078" s="94"/>
      <c r="AB1078" s="94"/>
      <c r="AC1078" s="94"/>
      <c r="AD1078" s="94"/>
      <c r="AE1078" s="94"/>
      <c r="AF1078" s="94"/>
      <c r="AG1078" s="94"/>
      <c r="AH1078" s="94"/>
      <c r="AI1078" s="94"/>
      <c r="AJ1078" s="94"/>
      <c r="AK1078" s="94"/>
      <c r="AL1078" s="94"/>
      <c r="AM1078" s="94"/>
      <c r="AN1078" s="94"/>
      <c r="AO1078" s="94"/>
      <c r="AP1078" s="94"/>
      <c r="AQ1078" s="94"/>
      <c r="AR1078" s="94"/>
      <c r="AS1078" s="94"/>
      <c r="AT1078" s="94"/>
      <c r="AU1078" s="94"/>
      <c r="AV1078" s="94"/>
    </row>
    <row r="1079" spans="1:48" ht="12" customHeight="1" x14ac:dyDescent="0.25">
      <c r="A1079" s="94"/>
      <c r="B1079" s="94"/>
      <c r="C1079" s="94"/>
      <c r="D1079" s="94"/>
      <c r="E1079" s="94"/>
      <c r="F1079" s="94"/>
      <c r="G1079" s="94"/>
      <c r="H1079" s="94"/>
      <c r="I1079" s="94"/>
      <c r="J1079" s="94"/>
      <c r="K1079" s="94"/>
      <c r="L1079" s="94"/>
      <c r="M1079" s="94"/>
      <c r="N1079" s="94"/>
      <c r="O1079" s="94"/>
      <c r="P1079" s="94"/>
      <c r="Q1079" s="94"/>
      <c r="R1079" s="94"/>
      <c r="S1079" s="94"/>
      <c r="T1079" s="94"/>
      <c r="U1079" s="94"/>
      <c r="V1079" s="94"/>
      <c r="W1079" s="94"/>
      <c r="X1079" s="94"/>
      <c r="Y1079" s="94"/>
      <c r="Z1079" s="94"/>
      <c r="AA1079" s="94"/>
      <c r="AB1079" s="94"/>
      <c r="AC1079" s="94"/>
      <c r="AD1079" s="94"/>
      <c r="AE1079" s="94"/>
      <c r="AF1079" s="94"/>
      <c r="AG1079" s="94"/>
      <c r="AH1079" s="94"/>
      <c r="AI1079" s="94"/>
      <c r="AJ1079" s="94"/>
      <c r="AK1079" s="94"/>
      <c r="AL1079" s="94"/>
      <c r="AM1079" s="94"/>
      <c r="AN1079" s="94"/>
      <c r="AO1079" s="94"/>
      <c r="AP1079" s="94"/>
      <c r="AQ1079" s="94"/>
      <c r="AR1079" s="94"/>
      <c r="AS1079" s="94"/>
      <c r="AT1079" s="94"/>
      <c r="AU1079" s="94"/>
      <c r="AV1079" s="94"/>
    </row>
    <row r="1080" spans="1:48" ht="12" customHeight="1" x14ac:dyDescent="0.25">
      <c r="A1080" s="94"/>
      <c r="B1080" s="94"/>
      <c r="C1080" s="94"/>
      <c r="D1080" s="94"/>
      <c r="E1080" s="94"/>
      <c r="F1080" s="94"/>
      <c r="G1080" s="94"/>
      <c r="H1080" s="94"/>
      <c r="I1080" s="94"/>
      <c r="J1080" s="94"/>
      <c r="K1080" s="94"/>
      <c r="L1080" s="94"/>
      <c r="M1080" s="94"/>
      <c r="N1080" s="94"/>
      <c r="O1080" s="94"/>
      <c r="P1080" s="94"/>
      <c r="Q1080" s="94"/>
      <c r="R1080" s="94"/>
      <c r="S1080" s="94"/>
      <c r="T1080" s="94"/>
      <c r="U1080" s="94"/>
      <c r="V1080" s="94"/>
      <c r="W1080" s="94"/>
      <c r="X1080" s="94"/>
      <c r="Y1080" s="94"/>
      <c r="Z1080" s="94"/>
      <c r="AA1080" s="94"/>
      <c r="AB1080" s="94"/>
      <c r="AC1080" s="94"/>
      <c r="AD1080" s="94"/>
      <c r="AE1080" s="94"/>
      <c r="AF1080" s="94"/>
      <c r="AG1080" s="94"/>
      <c r="AH1080" s="94"/>
      <c r="AI1080" s="94"/>
      <c r="AJ1080" s="94"/>
      <c r="AK1080" s="94"/>
      <c r="AL1080" s="94"/>
      <c r="AM1080" s="94"/>
      <c r="AN1080" s="94"/>
      <c r="AO1080" s="94"/>
      <c r="AP1080" s="94"/>
      <c r="AQ1080" s="94"/>
      <c r="AR1080" s="94"/>
      <c r="AS1080" s="94"/>
      <c r="AT1080" s="94"/>
      <c r="AU1080" s="94"/>
      <c r="AV1080" s="94"/>
    </row>
    <row r="1081" spans="1:48" ht="12" customHeight="1" x14ac:dyDescent="0.25">
      <c r="A1081" s="94"/>
      <c r="B1081" s="94"/>
      <c r="C1081" s="94"/>
      <c r="D1081" s="94"/>
      <c r="E1081" s="94"/>
      <c r="F1081" s="94"/>
      <c r="G1081" s="94"/>
      <c r="H1081" s="94"/>
      <c r="I1081" s="94"/>
      <c r="J1081" s="94"/>
      <c r="K1081" s="94"/>
      <c r="L1081" s="94"/>
      <c r="M1081" s="94"/>
      <c r="N1081" s="94"/>
      <c r="O1081" s="94"/>
      <c r="P1081" s="94"/>
      <c r="Q1081" s="94"/>
      <c r="R1081" s="94"/>
      <c r="S1081" s="94"/>
      <c r="T1081" s="94"/>
      <c r="U1081" s="94"/>
      <c r="V1081" s="94"/>
      <c r="W1081" s="94"/>
      <c r="X1081" s="94"/>
      <c r="Y1081" s="94"/>
      <c r="Z1081" s="94"/>
      <c r="AA1081" s="94"/>
      <c r="AB1081" s="94"/>
      <c r="AC1081" s="94"/>
      <c r="AD1081" s="94"/>
      <c r="AE1081" s="94"/>
      <c r="AF1081" s="94"/>
      <c r="AG1081" s="94"/>
      <c r="AH1081" s="94"/>
      <c r="AI1081" s="94"/>
      <c r="AJ1081" s="94"/>
      <c r="AK1081" s="94"/>
      <c r="AL1081" s="94"/>
      <c r="AM1081" s="94"/>
      <c r="AN1081" s="94"/>
      <c r="AO1081" s="94"/>
      <c r="AP1081" s="94"/>
      <c r="AQ1081" s="94"/>
      <c r="AR1081" s="94"/>
      <c r="AS1081" s="94"/>
      <c r="AT1081" s="94"/>
      <c r="AU1081" s="94"/>
      <c r="AV1081" s="94"/>
    </row>
    <row r="1082" spans="1:48" ht="12" customHeight="1" x14ac:dyDescent="0.25">
      <c r="A1082" s="94"/>
      <c r="B1082" s="94"/>
      <c r="C1082" s="94"/>
      <c r="D1082" s="94"/>
      <c r="E1082" s="94"/>
      <c r="F1082" s="94"/>
      <c r="G1082" s="94"/>
      <c r="H1082" s="94"/>
      <c r="I1082" s="94"/>
      <c r="J1082" s="94"/>
      <c r="K1082" s="94"/>
      <c r="L1082" s="94"/>
      <c r="M1082" s="94"/>
      <c r="N1082" s="94"/>
      <c r="O1082" s="94"/>
      <c r="P1082" s="94"/>
      <c r="Q1082" s="94"/>
      <c r="R1082" s="94"/>
      <c r="S1082" s="94"/>
      <c r="T1082" s="94"/>
      <c r="U1082" s="94"/>
      <c r="V1082" s="94"/>
      <c r="W1082" s="94"/>
      <c r="X1082" s="94"/>
      <c r="Y1082" s="94"/>
      <c r="Z1082" s="94"/>
      <c r="AA1082" s="94"/>
      <c r="AB1082" s="94"/>
      <c r="AC1082" s="94"/>
      <c r="AD1082" s="94"/>
      <c r="AE1082" s="94"/>
      <c r="AF1082" s="94"/>
      <c r="AG1082" s="94"/>
      <c r="AH1082" s="94"/>
      <c r="AI1082" s="94"/>
      <c r="AJ1082" s="94"/>
      <c r="AK1082" s="94"/>
      <c r="AL1082" s="94"/>
      <c r="AM1082" s="94"/>
      <c r="AN1082" s="94"/>
      <c r="AO1082" s="94"/>
      <c r="AP1082" s="94"/>
      <c r="AQ1082" s="94"/>
      <c r="AR1082" s="94"/>
      <c r="AS1082" s="94"/>
      <c r="AT1082" s="94"/>
      <c r="AU1082" s="94"/>
      <c r="AV1082" s="94"/>
    </row>
    <row r="1083" spans="1:48" ht="12" customHeight="1" x14ac:dyDescent="0.25">
      <c r="A1083" s="94"/>
      <c r="B1083" s="94"/>
      <c r="C1083" s="94"/>
      <c r="D1083" s="94"/>
      <c r="E1083" s="94"/>
      <c r="F1083" s="94"/>
      <c r="G1083" s="94"/>
      <c r="H1083" s="94"/>
      <c r="I1083" s="94"/>
      <c r="J1083" s="94"/>
      <c r="K1083" s="94"/>
      <c r="L1083" s="94"/>
      <c r="M1083" s="94"/>
      <c r="N1083" s="94"/>
      <c r="O1083" s="94"/>
      <c r="P1083" s="94"/>
      <c r="Q1083" s="94"/>
      <c r="R1083" s="94"/>
      <c r="S1083" s="94"/>
      <c r="T1083" s="94"/>
      <c r="U1083" s="94"/>
      <c r="V1083" s="94"/>
      <c r="W1083" s="94"/>
      <c r="X1083" s="94"/>
      <c r="Y1083" s="94"/>
      <c r="Z1083" s="94"/>
      <c r="AA1083" s="94"/>
      <c r="AB1083" s="94"/>
      <c r="AC1083" s="94"/>
      <c r="AD1083" s="94"/>
      <c r="AE1083" s="94"/>
      <c r="AF1083" s="94"/>
      <c r="AG1083" s="94"/>
      <c r="AH1083" s="94"/>
      <c r="AI1083" s="94"/>
      <c r="AJ1083" s="94"/>
      <c r="AK1083" s="94"/>
      <c r="AL1083" s="94"/>
      <c r="AM1083" s="94"/>
      <c r="AN1083" s="94"/>
      <c r="AO1083" s="94"/>
      <c r="AP1083" s="94"/>
      <c r="AQ1083" s="94"/>
      <c r="AR1083" s="94"/>
      <c r="AS1083" s="94"/>
      <c r="AT1083" s="94"/>
      <c r="AU1083" s="94"/>
      <c r="AV1083" s="94"/>
    </row>
    <row r="1084" spans="1:48" ht="12" customHeight="1" x14ac:dyDescent="0.25">
      <c r="A1084" s="94"/>
      <c r="B1084" s="94"/>
      <c r="C1084" s="94"/>
      <c r="D1084" s="94"/>
      <c r="E1084" s="94"/>
      <c r="F1084" s="94"/>
      <c r="G1084" s="94"/>
      <c r="H1084" s="94"/>
      <c r="I1084" s="94"/>
      <c r="J1084" s="94"/>
      <c r="K1084" s="94"/>
      <c r="L1084" s="94"/>
      <c r="M1084" s="94"/>
      <c r="N1084" s="94"/>
      <c r="O1084" s="94"/>
      <c r="P1084" s="94"/>
      <c r="Q1084" s="94"/>
      <c r="R1084" s="94"/>
      <c r="S1084" s="94"/>
      <c r="T1084" s="94"/>
      <c r="U1084" s="94"/>
      <c r="V1084" s="94"/>
      <c r="W1084" s="94"/>
      <c r="X1084" s="94"/>
      <c r="Y1084" s="94"/>
      <c r="Z1084" s="94"/>
      <c r="AA1084" s="94"/>
      <c r="AB1084" s="94"/>
      <c r="AC1084" s="94"/>
      <c r="AD1084" s="94"/>
      <c r="AE1084" s="94"/>
      <c r="AF1084" s="94"/>
      <c r="AG1084" s="94"/>
      <c r="AH1084" s="94"/>
      <c r="AI1084" s="94"/>
      <c r="AJ1084" s="94"/>
      <c r="AK1084" s="94"/>
      <c r="AL1084" s="94"/>
      <c r="AM1084" s="94"/>
      <c r="AN1084" s="94"/>
      <c r="AO1084" s="94"/>
      <c r="AP1084" s="94"/>
      <c r="AQ1084" s="94"/>
      <c r="AR1084" s="94"/>
      <c r="AS1084" s="94"/>
      <c r="AT1084" s="94"/>
      <c r="AU1084" s="94"/>
      <c r="AV1084" s="94"/>
    </row>
    <row r="1085" spans="1:48" ht="12" customHeight="1" x14ac:dyDescent="0.25">
      <c r="A1085" s="94"/>
      <c r="B1085" s="94"/>
      <c r="C1085" s="94"/>
      <c r="D1085" s="94"/>
      <c r="E1085" s="94"/>
      <c r="F1085" s="94"/>
      <c r="G1085" s="94"/>
      <c r="H1085" s="94"/>
      <c r="I1085" s="94"/>
      <c r="J1085" s="94"/>
      <c r="K1085" s="94"/>
      <c r="L1085" s="94"/>
      <c r="M1085" s="94"/>
      <c r="N1085" s="94"/>
      <c r="O1085" s="94"/>
      <c r="P1085" s="94"/>
      <c r="Q1085" s="94"/>
      <c r="R1085" s="94"/>
      <c r="S1085" s="94"/>
      <c r="T1085" s="94"/>
      <c r="U1085" s="94"/>
      <c r="V1085" s="94"/>
      <c r="W1085" s="94"/>
      <c r="X1085" s="94"/>
      <c r="Y1085" s="94"/>
      <c r="Z1085" s="94"/>
      <c r="AA1085" s="94"/>
      <c r="AB1085" s="94"/>
      <c r="AC1085" s="94"/>
      <c r="AD1085" s="94"/>
      <c r="AE1085" s="94"/>
      <c r="AF1085" s="94"/>
      <c r="AG1085" s="94"/>
      <c r="AH1085" s="94"/>
      <c r="AI1085" s="94"/>
      <c r="AJ1085" s="94"/>
      <c r="AK1085" s="94"/>
      <c r="AL1085" s="94"/>
      <c r="AM1085" s="94"/>
      <c r="AN1085" s="94"/>
      <c r="AO1085" s="94"/>
      <c r="AP1085" s="94"/>
      <c r="AQ1085" s="94"/>
      <c r="AR1085" s="94"/>
      <c r="AS1085" s="94"/>
      <c r="AT1085" s="94"/>
      <c r="AU1085" s="94"/>
      <c r="AV1085" s="94"/>
    </row>
    <row r="1086" spans="1:48" ht="12" customHeight="1" x14ac:dyDescent="0.25">
      <c r="A1086" s="94"/>
      <c r="B1086" s="94"/>
      <c r="C1086" s="94"/>
      <c r="D1086" s="94"/>
      <c r="E1086" s="94"/>
      <c r="F1086" s="94"/>
      <c r="G1086" s="94"/>
      <c r="H1086" s="94"/>
      <c r="I1086" s="94"/>
      <c r="J1086" s="94"/>
      <c r="K1086" s="94"/>
      <c r="L1086" s="94"/>
      <c r="M1086" s="94"/>
      <c r="N1086" s="94"/>
      <c r="O1086" s="94"/>
      <c r="P1086" s="94"/>
      <c r="Q1086" s="94"/>
      <c r="R1086" s="94"/>
      <c r="S1086" s="94"/>
      <c r="T1086" s="94"/>
      <c r="U1086" s="94"/>
      <c r="V1086" s="94"/>
      <c r="W1086" s="94"/>
      <c r="X1086" s="94"/>
      <c r="Y1086" s="94"/>
      <c r="Z1086" s="94"/>
      <c r="AA1086" s="94"/>
      <c r="AB1086" s="94"/>
      <c r="AC1086" s="94"/>
      <c r="AD1086" s="94"/>
      <c r="AE1086" s="94"/>
      <c r="AF1086" s="94"/>
      <c r="AG1086" s="94"/>
      <c r="AH1086" s="94"/>
      <c r="AI1086" s="94"/>
      <c r="AJ1086" s="94"/>
      <c r="AK1086" s="94"/>
      <c r="AL1086" s="94"/>
      <c r="AM1086" s="94"/>
      <c r="AN1086" s="94"/>
      <c r="AO1086" s="94"/>
      <c r="AP1086" s="94"/>
      <c r="AQ1086" s="94"/>
      <c r="AR1086" s="94"/>
      <c r="AS1086" s="94"/>
      <c r="AT1086" s="94"/>
      <c r="AU1086" s="94"/>
      <c r="AV1086" s="94"/>
    </row>
    <row r="1087" spans="1:48" ht="12" customHeight="1" x14ac:dyDescent="0.25">
      <c r="A1087" s="94"/>
      <c r="B1087" s="94"/>
      <c r="C1087" s="94"/>
      <c r="D1087" s="94"/>
      <c r="E1087" s="94"/>
      <c r="F1087" s="94"/>
      <c r="G1087" s="94"/>
      <c r="H1087" s="94"/>
      <c r="I1087" s="94"/>
      <c r="J1087" s="94"/>
      <c r="K1087" s="94"/>
      <c r="L1087" s="94"/>
      <c r="M1087" s="94"/>
      <c r="N1087" s="94"/>
      <c r="O1087" s="94"/>
      <c r="P1087" s="94"/>
      <c r="Q1087" s="94"/>
      <c r="R1087" s="94"/>
      <c r="S1087" s="94"/>
      <c r="T1087" s="94"/>
      <c r="U1087" s="94"/>
      <c r="V1087" s="94"/>
      <c r="W1087" s="94"/>
      <c r="X1087" s="94"/>
      <c r="Y1087" s="94"/>
      <c r="Z1087" s="94"/>
      <c r="AA1087" s="94"/>
      <c r="AB1087" s="94"/>
      <c r="AC1087" s="94"/>
      <c r="AD1087" s="94"/>
      <c r="AE1087" s="94"/>
      <c r="AF1087" s="94"/>
      <c r="AG1087" s="94"/>
      <c r="AH1087" s="94"/>
      <c r="AI1087" s="94"/>
      <c r="AJ1087" s="94"/>
      <c r="AK1087" s="94"/>
      <c r="AL1087" s="94"/>
      <c r="AM1087" s="94"/>
      <c r="AN1087" s="94"/>
      <c r="AO1087" s="94"/>
      <c r="AP1087" s="94"/>
      <c r="AQ1087" s="94"/>
      <c r="AR1087" s="94"/>
      <c r="AS1087" s="94"/>
      <c r="AT1087" s="94"/>
      <c r="AU1087" s="94"/>
      <c r="AV1087" s="94"/>
    </row>
    <row r="1088" spans="1:48" ht="12" customHeight="1" x14ac:dyDescent="0.25">
      <c r="A1088" s="94"/>
      <c r="B1088" s="94"/>
      <c r="C1088" s="94"/>
      <c r="D1088" s="94"/>
      <c r="E1088" s="94"/>
      <c r="F1088" s="94"/>
      <c r="G1088" s="94"/>
      <c r="H1088" s="94"/>
      <c r="I1088" s="94"/>
      <c r="J1088" s="94"/>
      <c r="K1088" s="94"/>
      <c r="L1088" s="94"/>
      <c r="M1088" s="94"/>
      <c r="N1088" s="94"/>
      <c r="O1088" s="94"/>
      <c r="P1088" s="94"/>
      <c r="Q1088" s="94"/>
      <c r="R1088" s="94"/>
      <c r="S1088" s="94"/>
      <c r="T1088" s="94"/>
      <c r="U1088" s="94"/>
      <c r="V1088" s="94"/>
      <c r="W1088" s="94"/>
      <c r="X1088" s="94"/>
      <c r="Y1088" s="94"/>
      <c r="Z1088" s="94"/>
      <c r="AA1088" s="94"/>
      <c r="AB1088" s="94"/>
      <c r="AC1088" s="94"/>
      <c r="AD1088" s="94"/>
      <c r="AE1088" s="94"/>
      <c r="AF1088" s="94"/>
      <c r="AG1088" s="94"/>
      <c r="AH1088" s="94"/>
      <c r="AI1088" s="94"/>
      <c r="AJ1088" s="94"/>
      <c r="AK1088" s="94"/>
      <c r="AL1088" s="94"/>
      <c r="AM1088" s="94"/>
      <c r="AN1088" s="94"/>
      <c r="AO1088" s="94"/>
      <c r="AP1088" s="94"/>
      <c r="AQ1088" s="94"/>
      <c r="AR1088" s="94"/>
      <c r="AS1088" s="94"/>
      <c r="AT1088" s="94"/>
      <c r="AU1088" s="94"/>
      <c r="AV1088" s="94"/>
    </row>
    <row r="1089" spans="1:48" ht="12" customHeight="1" x14ac:dyDescent="0.25">
      <c r="A1089" s="94"/>
      <c r="B1089" s="94"/>
      <c r="C1089" s="94"/>
      <c r="D1089" s="94"/>
      <c r="E1089" s="94"/>
      <c r="F1089" s="94"/>
      <c r="G1089" s="94"/>
      <c r="H1089" s="94"/>
      <c r="I1089" s="94"/>
      <c r="J1089" s="94"/>
      <c r="K1089" s="94"/>
      <c r="L1089" s="94"/>
      <c r="M1089" s="94"/>
      <c r="N1089" s="94"/>
      <c r="O1089" s="94"/>
      <c r="P1089" s="94"/>
      <c r="Q1089" s="94"/>
      <c r="R1089" s="94"/>
      <c r="S1089" s="94"/>
      <c r="T1089" s="94"/>
      <c r="U1089" s="94"/>
      <c r="V1089" s="94"/>
      <c r="W1089" s="94"/>
      <c r="X1089" s="94"/>
      <c r="Y1089" s="94"/>
      <c r="Z1089" s="94"/>
      <c r="AA1089" s="94"/>
      <c r="AB1089" s="94"/>
      <c r="AC1089" s="94"/>
      <c r="AD1089" s="94"/>
      <c r="AE1089" s="94"/>
      <c r="AF1089" s="94"/>
      <c r="AG1089" s="94"/>
      <c r="AH1089" s="94"/>
      <c r="AI1089" s="94"/>
      <c r="AJ1089" s="94"/>
      <c r="AK1089" s="94"/>
      <c r="AL1089" s="94"/>
      <c r="AM1089" s="94"/>
      <c r="AN1089" s="94"/>
      <c r="AO1089" s="94"/>
      <c r="AP1089" s="94"/>
      <c r="AQ1089" s="94"/>
      <c r="AR1089" s="94"/>
      <c r="AS1089" s="94"/>
      <c r="AT1089" s="94"/>
      <c r="AU1089" s="94"/>
      <c r="AV1089" s="94"/>
    </row>
    <row r="1090" spans="1:48" ht="12" customHeight="1" x14ac:dyDescent="0.25">
      <c r="A1090" s="94"/>
      <c r="B1090" s="94"/>
      <c r="C1090" s="94"/>
      <c r="D1090" s="94"/>
      <c r="E1090" s="94"/>
      <c r="F1090" s="94"/>
      <c r="G1090" s="94"/>
      <c r="H1090" s="94"/>
      <c r="I1090" s="94"/>
      <c r="J1090" s="94"/>
      <c r="K1090" s="94"/>
      <c r="L1090" s="94"/>
      <c r="M1090" s="94"/>
      <c r="N1090" s="94"/>
      <c r="O1090" s="94"/>
      <c r="P1090" s="94"/>
      <c r="Q1090" s="94"/>
      <c r="R1090" s="94"/>
      <c r="S1090" s="94"/>
      <c r="T1090" s="94"/>
      <c r="U1090" s="94"/>
      <c r="V1090" s="94"/>
      <c r="W1090" s="94"/>
      <c r="X1090" s="94"/>
      <c r="Y1090" s="94"/>
      <c r="Z1090" s="94"/>
      <c r="AA1090" s="94"/>
      <c r="AB1090" s="94"/>
      <c r="AC1090" s="94"/>
      <c r="AD1090" s="94"/>
      <c r="AE1090" s="94"/>
      <c r="AF1090" s="94"/>
      <c r="AG1090" s="94"/>
      <c r="AH1090" s="94"/>
      <c r="AI1090" s="94"/>
      <c r="AJ1090" s="94"/>
      <c r="AK1090" s="94"/>
      <c r="AL1090" s="94"/>
      <c r="AM1090" s="94"/>
      <c r="AN1090" s="94"/>
      <c r="AO1090" s="94"/>
      <c r="AP1090" s="94"/>
      <c r="AQ1090" s="94"/>
      <c r="AR1090" s="94"/>
      <c r="AS1090" s="94"/>
      <c r="AT1090" s="94"/>
      <c r="AU1090" s="94"/>
      <c r="AV1090" s="94"/>
    </row>
    <row r="1091" spans="1:48" ht="12" customHeight="1" x14ac:dyDescent="0.25">
      <c r="A1091" s="94"/>
      <c r="B1091" s="94"/>
      <c r="C1091" s="94"/>
      <c r="D1091" s="94"/>
      <c r="E1091" s="94"/>
      <c r="F1091" s="94"/>
      <c r="G1091" s="94"/>
      <c r="H1091" s="94"/>
      <c r="I1091" s="94"/>
      <c r="J1091" s="94"/>
      <c r="K1091" s="94"/>
      <c r="L1091" s="94"/>
      <c r="M1091" s="94"/>
      <c r="N1091" s="94"/>
      <c r="O1091" s="94"/>
      <c r="P1091" s="94"/>
      <c r="Q1091" s="94"/>
      <c r="R1091" s="94"/>
      <c r="S1091" s="94"/>
      <c r="T1091" s="94"/>
      <c r="U1091" s="94"/>
      <c r="V1091" s="94"/>
      <c r="W1091" s="94"/>
      <c r="X1091" s="94"/>
      <c r="Y1091" s="94"/>
      <c r="Z1091" s="94"/>
      <c r="AA1091" s="94"/>
      <c r="AB1091" s="94"/>
      <c r="AC1091" s="94"/>
      <c r="AD1091" s="94"/>
      <c r="AE1091" s="94"/>
      <c r="AF1091" s="94"/>
      <c r="AG1091" s="94"/>
      <c r="AH1091" s="94"/>
      <c r="AI1091" s="94"/>
      <c r="AJ1091" s="94"/>
      <c r="AK1091" s="94"/>
      <c r="AL1091" s="94"/>
      <c r="AM1091" s="94"/>
      <c r="AN1091" s="94"/>
      <c r="AO1091" s="94"/>
      <c r="AP1091" s="94"/>
      <c r="AQ1091" s="94"/>
      <c r="AR1091" s="94"/>
      <c r="AS1091" s="94"/>
      <c r="AT1091" s="94"/>
      <c r="AU1091" s="94"/>
      <c r="AV1091" s="94"/>
    </row>
    <row r="1092" spans="1:48" ht="12" customHeight="1" x14ac:dyDescent="0.25">
      <c r="A1092" s="94"/>
      <c r="B1092" s="94"/>
      <c r="C1092" s="94"/>
      <c r="D1092" s="94"/>
      <c r="E1092" s="94"/>
      <c r="F1092" s="94"/>
      <c r="G1092" s="94"/>
      <c r="H1092" s="94"/>
      <c r="I1092" s="94"/>
      <c r="J1092" s="94"/>
      <c r="K1092" s="94"/>
      <c r="L1092" s="94"/>
      <c r="M1092" s="94"/>
      <c r="N1092" s="94"/>
      <c r="O1092" s="94"/>
      <c r="P1092" s="94"/>
      <c r="Q1092" s="94"/>
      <c r="R1092" s="94"/>
      <c r="S1092" s="94"/>
      <c r="T1092" s="94"/>
      <c r="U1092" s="94"/>
      <c r="V1092" s="94"/>
      <c r="W1092" s="94"/>
      <c r="X1092" s="94"/>
      <c r="Y1092" s="94"/>
      <c r="Z1092" s="94"/>
      <c r="AA1092" s="94"/>
      <c r="AB1092" s="94"/>
      <c r="AC1092" s="94"/>
      <c r="AD1092" s="94"/>
      <c r="AE1092" s="94"/>
      <c r="AF1092" s="94"/>
      <c r="AG1092" s="94"/>
      <c r="AH1092" s="94"/>
      <c r="AI1092" s="94"/>
      <c r="AJ1092" s="94"/>
      <c r="AK1092" s="94"/>
      <c r="AL1092" s="94"/>
      <c r="AM1092" s="94"/>
      <c r="AN1092" s="94"/>
      <c r="AO1092" s="94"/>
      <c r="AP1092" s="94"/>
      <c r="AQ1092" s="94"/>
      <c r="AR1092" s="94"/>
      <c r="AS1092" s="94"/>
      <c r="AT1092" s="94"/>
      <c r="AU1092" s="94"/>
      <c r="AV1092" s="94"/>
    </row>
    <row r="1093" spans="1:48" ht="12" customHeight="1" x14ac:dyDescent="0.25">
      <c r="A1093" s="94"/>
      <c r="B1093" s="94"/>
      <c r="C1093" s="94"/>
      <c r="D1093" s="94"/>
      <c r="E1093" s="94"/>
      <c r="F1093" s="94"/>
      <c r="G1093" s="94"/>
      <c r="H1093" s="94"/>
      <c r="I1093" s="94"/>
      <c r="J1093" s="94"/>
      <c r="K1093" s="94"/>
      <c r="L1093" s="94"/>
      <c r="M1093" s="94"/>
      <c r="N1093" s="94"/>
      <c r="O1093" s="94"/>
      <c r="P1093" s="94"/>
      <c r="Q1093" s="94"/>
      <c r="R1093" s="94"/>
      <c r="S1093" s="94"/>
      <c r="T1093" s="94"/>
      <c r="U1093" s="94"/>
      <c r="V1093" s="94"/>
      <c r="W1093" s="94"/>
      <c r="X1093" s="94"/>
      <c r="Y1093" s="94"/>
      <c r="Z1093" s="94"/>
      <c r="AA1093" s="94"/>
      <c r="AB1093" s="94"/>
      <c r="AC1093" s="94"/>
      <c r="AD1093" s="94"/>
      <c r="AE1093" s="94"/>
      <c r="AF1093" s="94"/>
      <c r="AG1093" s="94"/>
      <c r="AH1093" s="94"/>
      <c r="AI1093" s="94"/>
      <c r="AJ1093" s="94"/>
      <c r="AK1093" s="94"/>
      <c r="AL1093" s="94"/>
      <c r="AM1093" s="94"/>
      <c r="AN1093" s="94"/>
      <c r="AO1093" s="94"/>
      <c r="AP1093" s="94"/>
      <c r="AQ1093" s="94"/>
      <c r="AR1093" s="94"/>
      <c r="AS1093" s="94"/>
      <c r="AT1093" s="94"/>
      <c r="AU1093" s="94"/>
      <c r="AV1093" s="94"/>
    </row>
    <row r="1094" spans="1:48" ht="12" customHeight="1" x14ac:dyDescent="0.25">
      <c r="A1094" s="94"/>
      <c r="B1094" s="94"/>
      <c r="C1094" s="94"/>
      <c r="D1094" s="94"/>
      <c r="E1094" s="94"/>
      <c r="F1094" s="94"/>
      <c r="G1094" s="94"/>
      <c r="H1094" s="94"/>
      <c r="I1094" s="94"/>
      <c r="J1094" s="94"/>
      <c r="K1094" s="94"/>
      <c r="L1094" s="94"/>
      <c r="M1094" s="94"/>
      <c r="N1094" s="94"/>
      <c r="O1094" s="94"/>
      <c r="P1094" s="94"/>
      <c r="Q1094" s="94"/>
      <c r="R1094" s="94"/>
      <c r="S1094" s="94"/>
      <c r="T1094" s="94"/>
      <c r="U1094" s="94"/>
      <c r="V1094" s="94"/>
      <c r="W1094" s="94"/>
      <c r="X1094" s="94"/>
      <c r="Y1094" s="94"/>
      <c r="Z1094" s="94"/>
      <c r="AA1094" s="94"/>
      <c r="AB1094" s="94"/>
      <c r="AC1094" s="94"/>
      <c r="AD1094" s="94"/>
      <c r="AE1094" s="94"/>
      <c r="AF1094" s="94"/>
      <c r="AG1094" s="94"/>
      <c r="AH1094" s="94"/>
      <c r="AI1094" s="94"/>
      <c r="AJ1094" s="94"/>
      <c r="AK1094" s="94"/>
      <c r="AL1094" s="94"/>
      <c r="AM1094" s="94"/>
      <c r="AN1094" s="94"/>
      <c r="AO1094" s="94"/>
      <c r="AP1094" s="94"/>
      <c r="AQ1094" s="94"/>
      <c r="AR1094" s="94"/>
      <c r="AS1094" s="94"/>
      <c r="AT1094" s="94"/>
      <c r="AU1094" s="94"/>
      <c r="AV1094" s="94"/>
    </row>
    <row r="1095" spans="1:48" ht="12" customHeight="1" x14ac:dyDescent="0.25">
      <c r="A1095" s="94"/>
      <c r="B1095" s="94"/>
      <c r="C1095" s="94"/>
      <c r="D1095" s="94"/>
      <c r="E1095" s="94"/>
      <c r="F1095" s="94"/>
      <c r="G1095" s="94"/>
      <c r="H1095" s="94"/>
      <c r="I1095" s="94"/>
      <c r="J1095" s="94"/>
      <c r="K1095" s="94"/>
      <c r="L1095" s="94"/>
      <c r="M1095" s="94"/>
      <c r="N1095" s="94"/>
      <c r="O1095" s="94"/>
      <c r="P1095" s="94"/>
      <c r="Q1095" s="94"/>
      <c r="R1095" s="94"/>
      <c r="S1095" s="94"/>
      <c r="T1095" s="94"/>
      <c r="U1095" s="94"/>
      <c r="V1095" s="94"/>
      <c r="W1095" s="94"/>
      <c r="X1095" s="94"/>
      <c r="Y1095" s="94"/>
      <c r="Z1095" s="94"/>
      <c r="AA1095" s="94"/>
      <c r="AB1095" s="94"/>
      <c r="AC1095" s="94"/>
      <c r="AD1095" s="94"/>
      <c r="AE1095" s="94"/>
      <c r="AF1095" s="94"/>
      <c r="AG1095" s="94"/>
      <c r="AH1095" s="94"/>
      <c r="AI1095" s="94"/>
      <c r="AJ1095" s="94"/>
      <c r="AK1095" s="94"/>
      <c r="AL1095" s="94"/>
      <c r="AM1095" s="94"/>
      <c r="AN1095" s="94"/>
      <c r="AO1095" s="94"/>
      <c r="AP1095" s="94"/>
      <c r="AQ1095" s="94"/>
      <c r="AR1095" s="94"/>
      <c r="AS1095" s="94"/>
      <c r="AT1095" s="94"/>
      <c r="AU1095" s="94"/>
      <c r="AV1095" s="94"/>
    </row>
    <row r="1096" spans="1:48" ht="12" customHeight="1" x14ac:dyDescent="0.25">
      <c r="A1096" s="94"/>
      <c r="B1096" s="94"/>
      <c r="C1096" s="94"/>
      <c r="D1096" s="94"/>
      <c r="E1096" s="94"/>
      <c r="F1096" s="94"/>
      <c r="G1096" s="94"/>
      <c r="H1096" s="94"/>
      <c r="I1096" s="94"/>
      <c r="J1096" s="94"/>
      <c r="K1096" s="94"/>
      <c r="L1096" s="94"/>
      <c r="M1096" s="94"/>
      <c r="N1096" s="94"/>
      <c r="O1096" s="94"/>
      <c r="P1096" s="94"/>
      <c r="Q1096" s="94"/>
      <c r="R1096" s="94"/>
      <c r="S1096" s="94"/>
      <c r="T1096" s="94"/>
      <c r="U1096" s="94"/>
      <c r="V1096" s="94"/>
      <c r="W1096" s="94"/>
      <c r="X1096" s="94"/>
      <c r="Y1096" s="94"/>
      <c r="Z1096" s="94"/>
      <c r="AA1096" s="94"/>
      <c r="AB1096" s="94"/>
      <c r="AC1096" s="94"/>
      <c r="AD1096" s="94"/>
      <c r="AE1096" s="94"/>
      <c r="AF1096" s="94"/>
      <c r="AG1096" s="94"/>
      <c r="AH1096" s="94"/>
      <c r="AI1096" s="94"/>
      <c r="AJ1096" s="94"/>
      <c r="AK1096" s="94"/>
      <c r="AL1096" s="94"/>
      <c r="AM1096" s="94"/>
      <c r="AN1096" s="94"/>
      <c r="AO1096" s="94"/>
      <c r="AP1096" s="94"/>
      <c r="AQ1096" s="94"/>
      <c r="AR1096" s="94"/>
      <c r="AS1096" s="94"/>
      <c r="AT1096" s="94"/>
      <c r="AU1096" s="94"/>
      <c r="AV1096" s="94"/>
    </row>
    <row r="1097" spans="1:48" ht="12" customHeight="1" x14ac:dyDescent="0.25">
      <c r="A1097" s="94"/>
      <c r="B1097" s="94"/>
      <c r="C1097" s="94"/>
      <c r="D1097" s="94"/>
      <c r="E1097" s="94"/>
      <c r="F1097" s="94"/>
      <c r="G1097" s="94"/>
      <c r="H1097" s="94"/>
      <c r="I1097" s="94"/>
      <c r="J1097" s="94"/>
      <c r="K1097" s="94"/>
      <c r="L1097" s="94"/>
      <c r="M1097" s="94"/>
      <c r="N1097" s="94"/>
      <c r="O1097" s="94"/>
      <c r="P1097" s="94"/>
      <c r="Q1097" s="94"/>
      <c r="R1097" s="94"/>
      <c r="S1097" s="94"/>
      <c r="T1097" s="94"/>
      <c r="U1097" s="94"/>
      <c r="V1097" s="94"/>
      <c r="W1097" s="94"/>
      <c r="X1097" s="94"/>
      <c r="Y1097" s="94"/>
      <c r="Z1097" s="94"/>
      <c r="AA1097" s="94"/>
      <c r="AB1097" s="94"/>
      <c r="AC1097" s="94"/>
      <c r="AD1097" s="94"/>
      <c r="AE1097" s="94"/>
      <c r="AF1097" s="94"/>
      <c r="AG1097" s="94"/>
      <c r="AH1097" s="94"/>
      <c r="AI1097" s="94"/>
      <c r="AJ1097" s="94"/>
      <c r="AK1097" s="94"/>
      <c r="AL1097" s="94"/>
      <c r="AM1097" s="94"/>
      <c r="AN1097" s="94"/>
      <c r="AO1097" s="94"/>
      <c r="AP1097" s="94"/>
      <c r="AQ1097" s="94"/>
      <c r="AR1097" s="94"/>
      <c r="AS1097" s="94"/>
      <c r="AT1097" s="94"/>
      <c r="AU1097" s="94"/>
      <c r="AV1097" s="94"/>
    </row>
    <row r="1098" spans="1:48" ht="12" customHeight="1" x14ac:dyDescent="0.25">
      <c r="A1098" s="94"/>
      <c r="B1098" s="94"/>
      <c r="C1098" s="94"/>
      <c r="D1098" s="94"/>
      <c r="E1098" s="94"/>
      <c r="F1098" s="94"/>
      <c r="G1098" s="94"/>
      <c r="H1098" s="94"/>
      <c r="I1098" s="94"/>
      <c r="J1098" s="94"/>
      <c r="K1098" s="94"/>
      <c r="L1098" s="94"/>
      <c r="M1098" s="94"/>
      <c r="N1098" s="94"/>
      <c r="O1098" s="94"/>
      <c r="P1098" s="94"/>
      <c r="Q1098" s="94"/>
      <c r="R1098" s="94"/>
      <c r="S1098" s="94"/>
      <c r="T1098" s="94"/>
      <c r="U1098" s="94"/>
      <c r="V1098" s="94"/>
      <c r="W1098" s="94"/>
      <c r="X1098" s="94"/>
      <c r="Y1098" s="94"/>
      <c r="Z1098" s="94"/>
      <c r="AA1098" s="94"/>
      <c r="AB1098" s="94"/>
      <c r="AC1098" s="94"/>
      <c r="AD1098" s="94"/>
      <c r="AE1098" s="94"/>
      <c r="AF1098" s="94"/>
      <c r="AG1098" s="94"/>
      <c r="AH1098" s="94"/>
      <c r="AI1098" s="94"/>
      <c r="AJ1098" s="94"/>
      <c r="AK1098" s="94"/>
      <c r="AL1098" s="94"/>
      <c r="AM1098" s="94"/>
      <c r="AN1098" s="94"/>
      <c r="AO1098" s="94"/>
      <c r="AP1098" s="94"/>
      <c r="AQ1098" s="94"/>
      <c r="AR1098" s="94"/>
      <c r="AS1098" s="94"/>
      <c r="AT1098" s="94"/>
      <c r="AU1098" s="94"/>
      <c r="AV1098" s="94"/>
    </row>
    <row r="1099" spans="1:48" ht="12" customHeight="1" x14ac:dyDescent="0.25">
      <c r="A1099" s="94"/>
      <c r="B1099" s="94"/>
      <c r="C1099" s="94"/>
      <c r="D1099" s="94"/>
      <c r="E1099" s="94"/>
      <c r="F1099" s="94"/>
      <c r="G1099" s="94"/>
      <c r="H1099" s="94"/>
      <c r="I1099" s="94"/>
      <c r="J1099" s="94"/>
      <c r="K1099" s="94"/>
      <c r="L1099" s="94"/>
      <c r="M1099" s="94"/>
      <c r="N1099" s="94"/>
      <c r="O1099" s="94"/>
      <c r="P1099" s="94"/>
      <c r="Q1099" s="94"/>
      <c r="R1099" s="94"/>
      <c r="S1099" s="94"/>
      <c r="T1099" s="94"/>
      <c r="U1099" s="94"/>
      <c r="V1099" s="94"/>
      <c r="W1099" s="94"/>
      <c r="X1099" s="94"/>
      <c r="Y1099" s="94"/>
      <c r="Z1099" s="94"/>
      <c r="AA1099" s="94"/>
      <c r="AB1099" s="94"/>
      <c r="AC1099" s="94"/>
      <c r="AD1099" s="94"/>
      <c r="AE1099" s="94"/>
      <c r="AF1099" s="94"/>
      <c r="AG1099" s="94"/>
      <c r="AH1099" s="94"/>
      <c r="AI1099" s="94"/>
      <c r="AJ1099" s="94"/>
      <c r="AK1099" s="94"/>
      <c r="AL1099" s="94"/>
      <c r="AM1099" s="94"/>
      <c r="AN1099" s="94"/>
      <c r="AO1099" s="94"/>
      <c r="AP1099" s="94"/>
      <c r="AQ1099" s="94"/>
      <c r="AR1099" s="94"/>
      <c r="AS1099" s="94"/>
      <c r="AT1099" s="94"/>
      <c r="AU1099" s="94"/>
      <c r="AV1099" s="94"/>
    </row>
    <row r="1100" spans="1:48" ht="12" customHeight="1" x14ac:dyDescent="0.25">
      <c r="A1100" s="94"/>
      <c r="B1100" s="94"/>
      <c r="C1100" s="94"/>
      <c r="D1100" s="94"/>
      <c r="E1100" s="94"/>
      <c r="F1100" s="94"/>
      <c r="G1100" s="94"/>
      <c r="H1100" s="94"/>
      <c r="I1100" s="94"/>
      <c r="J1100" s="94"/>
      <c r="K1100" s="94"/>
      <c r="L1100" s="94"/>
      <c r="M1100" s="94"/>
      <c r="N1100" s="94"/>
      <c r="O1100" s="94"/>
      <c r="P1100" s="94"/>
      <c r="Q1100" s="94"/>
      <c r="R1100" s="94"/>
      <c r="S1100" s="94"/>
      <c r="T1100" s="94"/>
      <c r="U1100" s="94"/>
      <c r="V1100" s="94"/>
      <c r="W1100" s="94"/>
      <c r="X1100" s="94"/>
      <c r="Y1100" s="94"/>
      <c r="Z1100" s="94"/>
      <c r="AA1100" s="94"/>
      <c r="AB1100" s="94"/>
      <c r="AC1100" s="94"/>
      <c r="AD1100" s="94"/>
      <c r="AE1100" s="94"/>
      <c r="AF1100" s="94"/>
      <c r="AG1100" s="94"/>
      <c r="AH1100" s="94"/>
      <c r="AI1100" s="94"/>
      <c r="AJ1100" s="94"/>
      <c r="AK1100" s="94"/>
      <c r="AL1100" s="94"/>
      <c r="AM1100" s="94"/>
      <c r="AN1100" s="94"/>
      <c r="AO1100" s="94"/>
      <c r="AP1100" s="94"/>
      <c r="AQ1100" s="94"/>
      <c r="AR1100" s="94"/>
      <c r="AS1100" s="94"/>
      <c r="AT1100" s="94"/>
      <c r="AU1100" s="94"/>
      <c r="AV1100" s="94"/>
    </row>
    <row r="1101" spans="1:48" ht="12" customHeight="1" x14ac:dyDescent="0.25">
      <c r="A1101" s="94"/>
      <c r="B1101" s="94"/>
      <c r="C1101" s="94"/>
      <c r="D1101" s="94"/>
      <c r="E1101" s="94"/>
      <c r="F1101" s="94"/>
      <c r="G1101" s="94"/>
      <c r="H1101" s="94"/>
      <c r="I1101" s="94"/>
      <c r="J1101" s="94"/>
      <c r="K1101" s="94"/>
      <c r="L1101" s="94"/>
      <c r="M1101" s="94"/>
      <c r="N1101" s="94"/>
      <c r="O1101" s="94"/>
      <c r="P1101" s="94"/>
      <c r="Q1101" s="94"/>
      <c r="R1101" s="94"/>
      <c r="S1101" s="94"/>
      <c r="T1101" s="94"/>
      <c r="U1101" s="94"/>
      <c r="V1101" s="94"/>
      <c r="W1101" s="94"/>
      <c r="X1101" s="94"/>
      <c r="Y1101" s="94"/>
      <c r="Z1101" s="94"/>
      <c r="AA1101" s="94"/>
      <c r="AB1101" s="94"/>
      <c r="AC1101" s="94"/>
      <c r="AD1101" s="94"/>
      <c r="AE1101" s="94"/>
      <c r="AF1101" s="94"/>
      <c r="AG1101" s="94"/>
      <c r="AH1101" s="94"/>
      <c r="AI1101" s="94"/>
      <c r="AJ1101" s="94"/>
      <c r="AK1101" s="94"/>
      <c r="AL1101" s="94"/>
      <c r="AM1101" s="94"/>
      <c r="AN1101" s="94"/>
      <c r="AO1101" s="94"/>
      <c r="AP1101" s="94"/>
      <c r="AQ1101" s="94"/>
      <c r="AR1101" s="94"/>
      <c r="AS1101" s="94"/>
      <c r="AT1101" s="94"/>
      <c r="AU1101" s="94"/>
      <c r="AV1101" s="94"/>
    </row>
    <row r="1102" spans="1:48" ht="12" customHeight="1" x14ac:dyDescent="0.25">
      <c r="A1102" s="94"/>
      <c r="B1102" s="94"/>
      <c r="C1102" s="94"/>
      <c r="D1102" s="94"/>
      <c r="E1102" s="94"/>
      <c r="F1102" s="94"/>
      <c r="G1102" s="94"/>
      <c r="H1102" s="94"/>
      <c r="I1102" s="94"/>
      <c r="J1102" s="94"/>
      <c r="K1102" s="94"/>
      <c r="L1102" s="94"/>
      <c r="M1102" s="94"/>
      <c r="N1102" s="94"/>
      <c r="O1102" s="94"/>
      <c r="P1102" s="94"/>
      <c r="Q1102" s="94"/>
      <c r="R1102" s="94"/>
      <c r="S1102" s="94"/>
      <c r="T1102" s="94"/>
      <c r="U1102" s="94"/>
      <c r="V1102" s="94"/>
      <c r="W1102" s="94"/>
      <c r="X1102" s="94"/>
      <c r="Y1102" s="94"/>
      <c r="Z1102" s="94"/>
      <c r="AA1102" s="94"/>
      <c r="AB1102" s="94"/>
      <c r="AC1102" s="94"/>
      <c r="AD1102" s="94"/>
      <c r="AE1102" s="94"/>
      <c r="AF1102" s="94"/>
      <c r="AG1102" s="94"/>
      <c r="AH1102" s="94"/>
      <c r="AI1102" s="94"/>
      <c r="AJ1102" s="94"/>
      <c r="AK1102" s="94"/>
      <c r="AL1102" s="94"/>
      <c r="AM1102" s="94"/>
      <c r="AN1102" s="94"/>
      <c r="AO1102" s="94"/>
      <c r="AP1102" s="94"/>
      <c r="AQ1102" s="94"/>
      <c r="AR1102" s="94"/>
      <c r="AS1102" s="94"/>
      <c r="AT1102" s="94"/>
      <c r="AU1102" s="94"/>
      <c r="AV1102" s="94"/>
    </row>
    <row r="1103" spans="1:48" ht="12" customHeight="1" x14ac:dyDescent="0.25">
      <c r="A1103" s="94"/>
      <c r="B1103" s="94"/>
      <c r="C1103" s="94"/>
      <c r="D1103" s="94"/>
      <c r="E1103" s="94"/>
      <c r="F1103" s="94"/>
      <c r="G1103" s="94"/>
      <c r="H1103" s="94"/>
      <c r="I1103" s="94"/>
      <c r="J1103" s="94"/>
      <c r="K1103" s="94"/>
      <c r="L1103" s="94"/>
      <c r="M1103" s="94"/>
      <c r="N1103" s="94"/>
      <c r="O1103" s="94"/>
      <c r="P1103" s="94"/>
      <c r="Q1103" s="94"/>
      <c r="R1103" s="94"/>
      <c r="S1103" s="94"/>
      <c r="T1103" s="94"/>
      <c r="U1103" s="94"/>
      <c r="V1103" s="94"/>
      <c r="W1103" s="94"/>
      <c r="X1103" s="94"/>
      <c r="Y1103" s="94"/>
      <c r="Z1103" s="94"/>
      <c r="AA1103" s="94"/>
      <c r="AB1103" s="94"/>
      <c r="AC1103" s="94"/>
      <c r="AD1103" s="94"/>
      <c r="AE1103" s="94"/>
      <c r="AF1103" s="94"/>
      <c r="AG1103" s="94"/>
      <c r="AH1103" s="94"/>
      <c r="AI1103" s="94"/>
      <c r="AJ1103" s="94"/>
      <c r="AK1103" s="94"/>
      <c r="AL1103" s="94"/>
      <c r="AM1103" s="94"/>
      <c r="AN1103" s="94"/>
      <c r="AO1103" s="94"/>
      <c r="AP1103" s="94"/>
      <c r="AQ1103" s="94"/>
      <c r="AR1103" s="94"/>
      <c r="AS1103" s="94"/>
      <c r="AT1103" s="94"/>
      <c r="AU1103" s="94"/>
      <c r="AV1103" s="94"/>
    </row>
    <row r="1104" spans="1:48" ht="12" customHeight="1" x14ac:dyDescent="0.25">
      <c r="A1104" s="94"/>
      <c r="B1104" s="94"/>
      <c r="C1104" s="94"/>
      <c r="D1104" s="94"/>
      <c r="E1104" s="94"/>
      <c r="F1104" s="94"/>
      <c r="G1104" s="94"/>
      <c r="H1104" s="94"/>
      <c r="I1104" s="94"/>
      <c r="J1104" s="94"/>
      <c r="K1104" s="94"/>
      <c r="L1104" s="94"/>
      <c r="M1104" s="94"/>
      <c r="N1104" s="94"/>
      <c r="O1104" s="94"/>
      <c r="P1104" s="94"/>
      <c r="Q1104" s="94"/>
      <c r="R1104" s="94"/>
      <c r="S1104" s="94"/>
      <c r="T1104" s="94"/>
      <c r="U1104" s="94"/>
      <c r="V1104" s="94"/>
      <c r="W1104" s="94"/>
      <c r="X1104" s="94"/>
      <c r="Y1104" s="94"/>
      <c r="Z1104" s="94"/>
      <c r="AA1104" s="94"/>
      <c r="AB1104" s="94"/>
      <c r="AC1104" s="94"/>
      <c r="AD1104" s="94"/>
      <c r="AE1104" s="94"/>
      <c r="AF1104" s="94"/>
      <c r="AG1104" s="94"/>
      <c r="AH1104" s="94"/>
      <c r="AI1104" s="94"/>
      <c r="AJ1104" s="94"/>
      <c r="AK1104" s="94"/>
      <c r="AL1104" s="94"/>
      <c r="AM1104" s="94"/>
      <c r="AN1104" s="94"/>
      <c r="AO1104" s="94"/>
      <c r="AP1104" s="94"/>
      <c r="AQ1104" s="94"/>
      <c r="AR1104" s="94"/>
      <c r="AS1104" s="94"/>
      <c r="AT1104" s="94"/>
      <c r="AU1104" s="94"/>
      <c r="AV1104" s="94"/>
    </row>
    <row r="1105" spans="1:48" ht="12" customHeight="1" x14ac:dyDescent="0.25">
      <c r="A1105" s="94"/>
      <c r="B1105" s="94"/>
      <c r="C1105" s="94"/>
      <c r="D1105" s="94"/>
      <c r="E1105" s="94"/>
      <c r="F1105" s="94"/>
      <c r="G1105" s="94"/>
      <c r="H1105" s="94"/>
      <c r="I1105" s="94"/>
      <c r="J1105" s="94"/>
      <c r="K1105" s="94"/>
      <c r="L1105" s="94"/>
      <c r="M1105" s="94"/>
      <c r="N1105" s="94"/>
      <c r="O1105" s="94"/>
      <c r="P1105" s="94"/>
      <c r="Q1105" s="94"/>
      <c r="R1105" s="94"/>
      <c r="S1105" s="94"/>
      <c r="T1105" s="94"/>
      <c r="U1105" s="94"/>
      <c r="V1105" s="94"/>
      <c r="W1105" s="94"/>
      <c r="X1105" s="94"/>
      <c r="Y1105" s="94"/>
      <c r="Z1105" s="94"/>
      <c r="AA1105" s="94"/>
      <c r="AB1105" s="94"/>
      <c r="AC1105" s="94"/>
      <c r="AD1105" s="94"/>
      <c r="AE1105" s="94"/>
      <c r="AF1105" s="94"/>
      <c r="AG1105" s="94"/>
      <c r="AH1105" s="94"/>
      <c r="AI1105" s="94"/>
      <c r="AJ1105" s="94"/>
      <c r="AK1105" s="94"/>
      <c r="AL1105" s="94"/>
      <c r="AM1105" s="94"/>
      <c r="AN1105" s="94"/>
      <c r="AO1105" s="94"/>
      <c r="AP1105" s="94"/>
      <c r="AQ1105" s="94"/>
      <c r="AR1105" s="94"/>
      <c r="AS1105" s="94"/>
      <c r="AT1105" s="94"/>
      <c r="AU1105" s="94"/>
      <c r="AV1105" s="94"/>
    </row>
    <row r="1106" spans="1:48" ht="12" customHeight="1" x14ac:dyDescent="0.25">
      <c r="A1106" s="94"/>
      <c r="B1106" s="94"/>
      <c r="C1106" s="94"/>
      <c r="D1106" s="94"/>
      <c r="E1106" s="94"/>
      <c r="F1106" s="94"/>
      <c r="G1106" s="94"/>
      <c r="H1106" s="94"/>
      <c r="I1106" s="94"/>
      <c r="J1106" s="94"/>
      <c r="K1106" s="94"/>
      <c r="L1106" s="94"/>
      <c r="M1106" s="94"/>
      <c r="N1106" s="94"/>
      <c r="O1106" s="94"/>
      <c r="P1106" s="94"/>
      <c r="Q1106" s="94"/>
      <c r="R1106" s="94"/>
      <c r="S1106" s="94"/>
      <c r="T1106" s="94"/>
      <c r="U1106" s="94"/>
      <c r="V1106" s="94"/>
      <c r="W1106" s="94"/>
      <c r="X1106" s="94"/>
      <c r="Y1106" s="94"/>
      <c r="Z1106" s="94"/>
      <c r="AA1106" s="94"/>
      <c r="AB1106" s="94"/>
      <c r="AC1106" s="94"/>
      <c r="AD1106" s="94"/>
      <c r="AE1106" s="94"/>
      <c r="AF1106" s="94"/>
      <c r="AG1106" s="94"/>
      <c r="AH1106" s="94"/>
      <c r="AI1106" s="94"/>
      <c r="AJ1106" s="94"/>
      <c r="AK1106" s="94"/>
      <c r="AL1106" s="94"/>
      <c r="AM1106" s="94"/>
      <c r="AN1106" s="94"/>
      <c r="AO1106" s="94"/>
      <c r="AP1106" s="94"/>
      <c r="AQ1106" s="94"/>
      <c r="AR1106" s="94"/>
      <c r="AS1106" s="94"/>
      <c r="AT1106" s="94"/>
      <c r="AU1106" s="94"/>
      <c r="AV1106" s="94"/>
    </row>
    <row r="1107" spans="1:48" ht="12" customHeight="1" x14ac:dyDescent="0.25">
      <c r="A1107" s="94"/>
      <c r="B1107" s="94"/>
      <c r="C1107" s="94"/>
      <c r="D1107" s="94"/>
      <c r="E1107" s="94"/>
      <c r="F1107" s="94"/>
      <c r="G1107" s="94"/>
      <c r="H1107" s="94"/>
      <c r="I1107" s="94"/>
      <c r="J1107" s="94"/>
      <c r="K1107" s="94"/>
      <c r="L1107" s="94"/>
      <c r="M1107" s="94"/>
      <c r="N1107" s="94"/>
      <c r="O1107" s="94"/>
      <c r="P1107" s="94"/>
      <c r="Q1107" s="94"/>
      <c r="R1107" s="94"/>
      <c r="S1107" s="94"/>
      <c r="T1107" s="94"/>
      <c r="U1107" s="94"/>
      <c r="V1107" s="94"/>
      <c r="W1107" s="94"/>
      <c r="X1107" s="94"/>
      <c r="Y1107" s="94"/>
      <c r="Z1107" s="94"/>
      <c r="AA1107" s="94"/>
      <c r="AB1107" s="94"/>
      <c r="AC1107" s="94"/>
      <c r="AD1107" s="94"/>
      <c r="AE1107" s="94"/>
      <c r="AF1107" s="94"/>
      <c r="AG1107" s="94"/>
      <c r="AH1107" s="94"/>
      <c r="AI1107" s="94"/>
      <c r="AJ1107" s="94"/>
      <c r="AK1107" s="94"/>
      <c r="AL1107" s="94"/>
      <c r="AM1107" s="94"/>
      <c r="AN1107" s="94"/>
      <c r="AO1107" s="94"/>
      <c r="AP1107" s="94"/>
      <c r="AQ1107" s="94"/>
      <c r="AR1107" s="94"/>
      <c r="AS1107" s="94"/>
      <c r="AT1107" s="94"/>
      <c r="AU1107" s="94"/>
      <c r="AV1107" s="94"/>
    </row>
    <row r="1108" spans="1:48" ht="12" customHeight="1" x14ac:dyDescent="0.25">
      <c r="A1108" s="94"/>
      <c r="B1108" s="94"/>
      <c r="C1108" s="94"/>
      <c r="D1108" s="94"/>
      <c r="E1108" s="94"/>
      <c r="F1108" s="94"/>
      <c r="G1108" s="94"/>
      <c r="H1108" s="94"/>
      <c r="I1108" s="94"/>
      <c r="J1108" s="94"/>
      <c r="K1108" s="94"/>
      <c r="L1108" s="94"/>
      <c r="M1108" s="94"/>
      <c r="N1108" s="94"/>
      <c r="O1108" s="94"/>
      <c r="P1108" s="94"/>
      <c r="Q1108" s="94"/>
      <c r="R1108" s="94"/>
      <c r="S1108" s="94"/>
      <c r="T1108" s="94"/>
      <c r="U1108" s="94"/>
      <c r="V1108" s="94"/>
      <c r="W1108" s="94"/>
      <c r="X1108" s="94"/>
      <c r="Y1108" s="94"/>
      <c r="Z1108" s="94"/>
      <c r="AA1108" s="94"/>
      <c r="AB1108" s="94"/>
      <c r="AC1108" s="94"/>
      <c r="AD1108" s="94"/>
      <c r="AE1108" s="94"/>
      <c r="AF1108" s="94"/>
      <c r="AG1108" s="94"/>
      <c r="AH1108" s="94"/>
      <c r="AI1108" s="94"/>
      <c r="AJ1108" s="94"/>
      <c r="AK1108" s="94"/>
      <c r="AL1108" s="94"/>
      <c r="AM1108" s="94"/>
      <c r="AN1108" s="94"/>
      <c r="AO1108" s="94"/>
      <c r="AP1108" s="94"/>
      <c r="AQ1108" s="94"/>
      <c r="AR1108" s="94"/>
      <c r="AS1108" s="94"/>
      <c r="AT1108" s="94"/>
      <c r="AU1108" s="94"/>
      <c r="AV1108" s="94"/>
    </row>
    <row r="1109" spans="1:48" ht="12" customHeight="1" x14ac:dyDescent="0.25">
      <c r="A1109" s="94"/>
      <c r="B1109" s="94"/>
      <c r="C1109" s="94"/>
      <c r="D1109" s="94"/>
      <c r="E1109" s="94"/>
      <c r="F1109" s="94"/>
      <c r="G1109" s="94"/>
      <c r="H1109" s="94"/>
      <c r="I1109" s="94"/>
      <c r="J1109" s="94"/>
      <c r="K1109" s="94"/>
      <c r="L1109" s="94"/>
      <c r="M1109" s="94"/>
      <c r="N1109" s="94"/>
      <c r="O1109" s="94"/>
      <c r="P1109" s="94"/>
      <c r="Q1109" s="94"/>
      <c r="R1109" s="94"/>
      <c r="S1109" s="94"/>
      <c r="T1109" s="94"/>
      <c r="U1109" s="94"/>
      <c r="V1109" s="94"/>
      <c r="W1109" s="94"/>
      <c r="X1109" s="94"/>
      <c r="Y1109" s="94"/>
      <c r="Z1109" s="94"/>
      <c r="AA1109" s="94"/>
      <c r="AB1109" s="94"/>
      <c r="AC1109" s="94"/>
      <c r="AD1109" s="94"/>
      <c r="AE1109" s="94"/>
      <c r="AF1109" s="94"/>
      <c r="AG1109" s="94"/>
      <c r="AH1109" s="94"/>
      <c r="AI1109" s="94"/>
      <c r="AJ1109" s="94"/>
      <c r="AK1109" s="94"/>
      <c r="AL1109" s="94"/>
      <c r="AM1109" s="94"/>
      <c r="AN1109" s="94"/>
      <c r="AO1109" s="94"/>
      <c r="AP1109" s="94"/>
      <c r="AQ1109" s="94"/>
      <c r="AR1109" s="94"/>
      <c r="AS1109" s="94"/>
      <c r="AT1109" s="94"/>
      <c r="AU1109" s="94"/>
      <c r="AV1109" s="94"/>
    </row>
    <row r="1110" spans="1:48" ht="12" customHeight="1" x14ac:dyDescent="0.25">
      <c r="A1110" s="94"/>
      <c r="B1110" s="94"/>
      <c r="C1110" s="94"/>
      <c r="D1110" s="94"/>
      <c r="E1110" s="94"/>
      <c r="F1110" s="94"/>
      <c r="G1110" s="94"/>
      <c r="H1110" s="94"/>
      <c r="I1110" s="94"/>
      <c r="J1110" s="94"/>
      <c r="K1110" s="94"/>
      <c r="L1110" s="94"/>
      <c r="M1110" s="94"/>
      <c r="N1110" s="94"/>
      <c r="O1110" s="94"/>
      <c r="P1110" s="94"/>
      <c r="Q1110" s="94"/>
      <c r="R1110" s="94"/>
      <c r="S1110" s="94"/>
      <c r="T1110" s="94"/>
      <c r="U1110" s="94"/>
      <c r="V1110" s="94"/>
      <c r="W1110" s="94"/>
      <c r="X1110" s="94"/>
      <c r="Y1110" s="94"/>
      <c r="Z1110" s="94"/>
      <c r="AA1110" s="94"/>
      <c r="AB1110" s="94"/>
      <c r="AC1110" s="94"/>
      <c r="AD1110" s="94"/>
      <c r="AE1110" s="94"/>
      <c r="AF1110" s="94"/>
      <c r="AG1110" s="94"/>
      <c r="AH1110" s="94"/>
      <c r="AI1110" s="94"/>
      <c r="AJ1110" s="94"/>
      <c r="AK1110" s="94"/>
      <c r="AL1110" s="94"/>
      <c r="AM1110" s="94"/>
      <c r="AN1110" s="94"/>
      <c r="AO1110" s="94"/>
      <c r="AP1110" s="94"/>
      <c r="AQ1110" s="94"/>
      <c r="AR1110" s="94"/>
      <c r="AS1110" s="94"/>
      <c r="AT1110" s="94"/>
      <c r="AU1110" s="94"/>
      <c r="AV1110" s="94"/>
    </row>
    <row r="1111" spans="1:48" ht="12" customHeight="1" x14ac:dyDescent="0.25">
      <c r="A1111" s="94"/>
      <c r="B1111" s="94"/>
      <c r="C1111" s="94"/>
      <c r="D1111" s="94"/>
      <c r="E1111" s="94"/>
      <c r="F1111" s="94"/>
      <c r="G1111" s="94"/>
      <c r="H1111" s="94"/>
      <c r="I1111" s="94"/>
      <c r="J1111" s="94"/>
      <c r="K1111" s="94"/>
      <c r="L1111" s="94"/>
      <c r="M1111" s="94"/>
      <c r="N1111" s="94"/>
      <c r="O1111" s="94"/>
      <c r="P1111" s="94"/>
      <c r="Q1111" s="94"/>
      <c r="R1111" s="94"/>
      <c r="S1111" s="94"/>
      <c r="T1111" s="94"/>
      <c r="U1111" s="94"/>
      <c r="V1111" s="94"/>
      <c r="W1111" s="94"/>
      <c r="X1111" s="94"/>
      <c r="Y1111" s="94"/>
      <c r="Z1111" s="94"/>
      <c r="AA1111" s="94"/>
      <c r="AB1111" s="94"/>
      <c r="AC1111" s="94"/>
      <c r="AD1111" s="94"/>
      <c r="AE1111" s="94"/>
      <c r="AF1111" s="94"/>
      <c r="AG1111" s="94"/>
      <c r="AH1111" s="94"/>
      <c r="AI1111" s="94"/>
      <c r="AJ1111" s="94"/>
      <c r="AK1111" s="94"/>
      <c r="AL1111" s="94"/>
      <c r="AM1111" s="94"/>
      <c r="AN1111" s="94"/>
      <c r="AO1111" s="94"/>
      <c r="AP1111" s="94"/>
      <c r="AQ1111" s="94"/>
      <c r="AR1111" s="94"/>
      <c r="AS1111" s="94"/>
      <c r="AT1111" s="94"/>
      <c r="AU1111" s="94"/>
      <c r="AV1111" s="94"/>
    </row>
    <row r="1112" spans="1:48" ht="12" customHeight="1" x14ac:dyDescent="0.25">
      <c r="A1112" s="94"/>
      <c r="B1112" s="94"/>
      <c r="C1112" s="94"/>
      <c r="D1112" s="94"/>
      <c r="E1112" s="94"/>
      <c r="F1112" s="94"/>
      <c r="G1112" s="94"/>
      <c r="H1112" s="94"/>
      <c r="I1112" s="94"/>
      <c r="J1112" s="94"/>
      <c r="K1112" s="94"/>
      <c r="L1112" s="94"/>
      <c r="M1112" s="94"/>
      <c r="N1112" s="94"/>
      <c r="O1112" s="94"/>
      <c r="P1112" s="94"/>
      <c r="Q1112" s="94"/>
      <c r="R1112" s="94"/>
      <c r="S1112" s="94"/>
      <c r="T1112" s="94"/>
      <c r="U1112" s="94"/>
      <c r="V1112" s="94"/>
      <c r="W1112" s="94"/>
      <c r="X1112" s="94"/>
      <c r="Y1112" s="94"/>
      <c r="Z1112" s="94"/>
      <c r="AA1112" s="94"/>
      <c r="AB1112" s="94"/>
      <c r="AC1112" s="94"/>
      <c r="AD1112" s="94"/>
      <c r="AE1112" s="94"/>
      <c r="AF1112" s="94"/>
      <c r="AG1112" s="94"/>
      <c r="AH1112" s="94"/>
      <c r="AI1112" s="94"/>
      <c r="AJ1112" s="94"/>
      <c r="AK1112" s="94"/>
      <c r="AL1112" s="94"/>
      <c r="AM1112" s="94"/>
      <c r="AN1112" s="94"/>
      <c r="AO1112" s="94"/>
      <c r="AP1112" s="94"/>
      <c r="AQ1112" s="94"/>
      <c r="AR1112" s="94"/>
      <c r="AS1112" s="94"/>
      <c r="AT1112" s="94"/>
      <c r="AU1112" s="94"/>
      <c r="AV1112" s="94"/>
    </row>
    <row r="1113" spans="1:48" ht="12" customHeight="1" x14ac:dyDescent="0.25">
      <c r="A1113" s="94"/>
      <c r="B1113" s="94"/>
      <c r="C1113" s="94"/>
      <c r="D1113" s="94"/>
      <c r="E1113" s="94"/>
      <c r="F1113" s="94"/>
      <c r="G1113" s="94"/>
      <c r="H1113" s="94"/>
      <c r="I1113" s="94"/>
      <c r="J1113" s="94"/>
      <c r="K1113" s="94"/>
      <c r="L1113" s="94"/>
      <c r="M1113" s="94"/>
      <c r="N1113" s="94"/>
      <c r="O1113" s="94"/>
      <c r="P1113" s="94"/>
      <c r="Q1113" s="94"/>
      <c r="R1113" s="94"/>
      <c r="S1113" s="94"/>
      <c r="T1113" s="94"/>
      <c r="U1113" s="94"/>
      <c r="V1113" s="94"/>
      <c r="W1113" s="94"/>
      <c r="X1113" s="94"/>
      <c r="Y1113" s="94"/>
      <c r="Z1113" s="94"/>
      <c r="AA1113" s="94"/>
      <c r="AB1113" s="94"/>
      <c r="AC1113" s="94"/>
      <c r="AD1113" s="94"/>
      <c r="AE1113" s="94"/>
      <c r="AF1113" s="94"/>
      <c r="AG1113" s="94"/>
      <c r="AH1113" s="94"/>
      <c r="AI1113" s="94"/>
      <c r="AJ1113" s="94"/>
      <c r="AK1113" s="94"/>
      <c r="AL1113" s="94"/>
      <c r="AM1113" s="94"/>
      <c r="AN1113" s="94"/>
      <c r="AO1113" s="94"/>
      <c r="AP1113" s="94"/>
      <c r="AQ1113" s="94"/>
      <c r="AR1113" s="94"/>
      <c r="AS1113" s="94"/>
      <c r="AT1113" s="94"/>
      <c r="AU1113" s="94"/>
      <c r="AV1113" s="94"/>
    </row>
    <row r="1114" spans="1:48" ht="12" customHeight="1" x14ac:dyDescent="0.25">
      <c r="A1114" s="94"/>
      <c r="B1114" s="94"/>
      <c r="C1114" s="94"/>
      <c r="D1114" s="94"/>
      <c r="E1114" s="94"/>
      <c r="F1114" s="94"/>
      <c r="G1114" s="94"/>
      <c r="H1114" s="94"/>
      <c r="I1114" s="94"/>
      <c r="J1114" s="94"/>
      <c r="K1114" s="94"/>
      <c r="L1114" s="94"/>
      <c r="M1114" s="94"/>
      <c r="N1114" s="94"/>
      <c r="O1114" s="94"/>
      <c r="P1114" s="94"/>
      <c r="Q1114" s="94"/>
      <c r="R1114" s="94"/>
      <c r="S1114" s="94"/>
      <c r="T1114" s="94"/>
      <c r="U1114" s="94"/>
      <c r="V1114" s="94"/>
      <c r="W1114" s="94"/>
      <c r="X1114" s="94"/>
      <c r="Y1114" s="94"/>
      <c r="Z1114" s="94"/>
      <c r="AA1114" s="94"/>
      <c r="AB1114" s="94"/>
      <c r="AC1114" s="94"/>
      <c r="AD1114" s="94"/>
      <c r="AE1114" s="94"/>
      <c r="AF1114" s="94"/>
      <c r="AG1114" s="94"/>
      <c r="AH1114" s="94"/>
      <c r="AI1114" s="94"/>
      <c r="AJ1114" s="94"/>
      <c r="AK1114" s="94"/>
      <c r="AL1114" s="94"/>
      <c r="AM1114" s="94"/>
      <c r="AN1114" s="94"/>
      <c r="AO1114" s="94"/>
      <c r="AP1114" s="94"/>
      <c r="AQ1114" s="94"/>
      <c r="AR1114" s="94"/>
      <c r="AS1114" s="94"/>
      <c r="AT1114" s="94"/>
      <c r="AU1114" s="94"/>
      <c r="AV1114" s="94"/>
    </row>
    <row r="1115" spans="1:48" ht="12" customHeight="1" x14ac:dyDescent="0.25">
      <c r="A1115" s="94"/>
      <c r="B1115" s="94"/>
      <c r="C1115" s="94"/>
      <c r="D1115" s="94"/>
      <c r="E1115" s="94"/>
      <c r="F1115" s="94"/>
      <c r="G1115" s="94"/>
      <c r="H1115" s="94"/>
      <c r="I1115" s="94"/>
      <c r="J1115" s="94"/>
      <c r="K1115" s="94"/>
      <c r="L1115" s="94"/>
      <c r="M1115" s="94"/>
      <c r="N1115" s="94"/>
      <c r="O1115" s="94"/>
      <c r="P1115" s="94"/>
      <c r="Q1115" s="94"/>
      <c r="R1115" s="94"/>
      <c r="S1115" s="94"/>
      <c r="T1115" s="94"/>
      <c r="U1115" s="94"/>
      <c r="V1115" s="94"/>
      <c r="W1115" s="94"/>
      <c r="X1115" s="94"/>
      <c r="Y1115" s="94"/>
      <c r="Z1115" s="94"/>
      <c r="AA1115" s="94"/>
      <c r="AB1115" s="94"/>
      <c r="AC1115" s="94"/>
      <c r="AD1115" s="94"/>
      <c r="AE1115" s="94"/>
      <c r="AF1115" s="94"/>
      <c r="AG1115" s="94"/>
      <c r="AH1115" s="94"/>
      <c r="AI1115" s="94"/>
      <c r="AJ1115" s="94"/>
      <c r="AK1115" s="94"/>
      <c r="AL1115" s="94"/>
      <c r="AM1115" s="94"/>
      <c r="AN1115" s="94"/>
      <c r="AO1115" s="94"/>
      <c r="AP1115" s="94"/>
      <c r="AQ1115" s="94"/>
      <c r="AR1115" s="94"/>
      <c r="AS1115" s="94"/>
      <c r="AT1115" s="94"/>
      <c r="AU1115" s="94"/>
      <c r="AV1115" s="94"/>
    </row>
    <row r="1116" spans="1:48" ht="12" customHeight="1" x14ac:dyDescent="0.25">
      <c r="A1116" s="94"/>
      <c r="B1116" s="94"/>
      <c r="C1116" s="94"/>
      <c r="D1116" s="94"/>
      <c r="E1116" s="94"/>
      <c r="F1116" s="94"/>
      <c r="G1116" s="94"/>
      <c r="H1116" s="94"/>
      <c r="I1116" s="94"/>
      <c r="J1116" s="94"/>
      <c r="K1116" s="94"/>
      <c r="L1116" s="94"/>
      <c r="M1116" s="94"/>
      <c r="N1116" s="94"/>
      <c r="O1116" s="94"/>
      <c r="P1116" s="94"/>
      <c r="Q1116" s="94"/>
      <c r="R1116" s="94"/>
      <c r="S1116" s="94"/>
      <c r="T1116" s="94"/>
      <c r="U1116" s="94"/>
      <c r="V1116" s="94"/>
      <c r="W1116" s="94"/>
      <c r="X1116" s="94"/>
      <c r="Y1116" s="94"/>
      <c r="Z1116" s="94"/>
      <c r="AA1116" s="94"/>
      <c r="AB1116" s="94"/>
      <c r="AC1116" s="94"/>
      <c r="AD1116" s="94"/>
      <c r="AE1116" s="94"/>
      <c r="AF1116" s="94"/>
      <c r="AG1116" s="94"/>
      <c r="AH1116" s="94"/>
      <c r="AI1116" s="94"/>
      <c r="AJ1116" s="94"/>
      <c r="AK1116" s="94"/>
      <c r="AL1116" s="94"/>
      <c r="AM1116" s="94"/>
      <c r="AN1116" s="94"/>
      <c r="AO1116" s="94"/>
      <c r="AP1116" s="94"/>
      <c r="AQ1116" s="94"/>
      <c r="AR1116" s="94"/>
      <c r="AS1116" s="94"/>
      <c r="AT1116" s="94"/>
      <c r="AU1116" s="94"/>
      <c r="AV1116" s="94"/>
    </row>
    <row r="1117" spans="1:48" ht="12" customHeight="1" x14ac:dyDescent="0.25">
      <c r="A1117" s="94"/>
      <c r="B1117" s="94"/>
      <c r="C1117" s="94"/>
      <c r="D1117" s="94"/>
      <c r="E1117" s="94"/>
      <c r="F1117" s="94"/>
      <c r="G1117" s="94"/>
      <c r="H1117" s="94"/>
      <c r="I1117" s="94"/>
      <c r="J1117" s="94"/>
      <c r="K1117" s="94"/>
      <c r="L1117" s="94"/>
      <c r="M1117" s="94"/>
      <c r="N1117" s="94"/>
      <c r="O1117" s="94"/>
      <c r="P1117" s="94"/>
      <c r="Q1117" s="94"/>
      <c r="R1117" s="94"/>
      <c r="S1117" s="94"/>
      <c r="T1117" s="94"/>
      <c r="U1117" s="94"/>
      <c r="V1117" s="94"/>
      <c r="W1117" s="94"/>
      <c r="X1117" s="94"/>
      <c r="Y1117" s="94"/>
      <c r="Z1117" s="94"/>
      <c r="AA1117" s="94"/>
      <c r="AB1117" s="94"/>
      <c r="AC1117" s="94"/>
      <c r="AD1117" s="94"/>
      <c r="AE1117" s="94"/>
      <c r="AF1117" s="94"/>
      <c r="AG1117" s="94"/>
      <c r="AH1117" s="94"/>
      <c r="AI1117" s="94"/>
      <c r="AJ1117" s="94"/>
      <c r="AK1117" s="94"/>
      <c r="AL1117" s="94"/>
      <c r="AM1117" s="94"/>
      <c r="AN1117" s="94"/>
      <c r="AO1117" s="94"/>
      <c r="AP1117" s="94"/>
      <c r="AQ1117" s="94"/>
      <c r="AR1117" s="94"/>
      <c r="AS1117" s="94"/>
      <c r="AT1117" s="94"/>
      <c r="AU1117" s="94"/>
      <c r="AV1117" s="94"/>
    </row>
    <row r="1118" spans="1:48" ht="12" customHeight="1" x14ac:dyDescent="0.25">
      <c r="A1118" s="94"/>
      <c r="B1118" s="94"/>
      <c r="C1118" s="94"/>
      <c r="D1118" s="94"/>
      <c r="E1118" s="94"/>
      <c r="F1118" s="94"/>
      <c r="G1118" s="94"/>
      <c r="H1118" s="94"/>
      <c r="I1118" s="94"/>
      <c r="J1118" s="94"/>
      <c r="K1118" s="94"/>
      <c r="L1118" s="94"/>
      <c r="M1118" s="94"/>
      <c r="N1118" s="94"/>
      <c r="O1118" s="94"/>
      <c r="P1118" s="94"/>
      <c r="Q1118" s="94"/>
      <c r="R1118" s="94"/>
      <c r="S1118" s="94"/>
      <c r="T1118" s="94"/>
      <c r="U1118" s="94"/>
      <c r="V1118" s="94"/>
      <c r="W1118" s="94"/>
      <c r="X1118" s="94"/>
      <c r="Y1118" s="94"/>
      <c r="Z1118" s="94"/>
      <c r="AA1118" s="94"/>
      <c r="AB1118" s="94"/>
      <c r="AC1118" s="94"/>
      <c r="AD1118" s="94"/>
      <c r="AE1118" s="94"/>
      <c r="AF1118" s="94"/>
      <c r="AG1118" s="94"/>
      <c r="AH1118" s="94"/>
      <c r="AI1118" s="94"/>
      <c r="AJ1118" s="94"/>
      <c r="AK1118" s="94"/>
      <c r="AL1118" s="94"/>
      <c r="AM1118" s="94"/>
      <c r="AN1118" s="94"/>
      <c r="AO1118" s="94"/>
      <c r="AP1118" s="94"/>
      <c r="AQ1118" s="94"/>
      <c r="AR1118" s="94"/>
      <c r="AS1118" s="94"/>
      <c r="AT1118" s="94"/>
      <c r="AU1118" s="94"/>
      <c r="AV1118" s="94"/>
    </row>
    <row r="1119" spans="1:48" ht="12" customHeight="1" x14ac:dyDescent="0.25">
      <c r="A1119" s="94"/>
      <c r="B1119" s="94"/>
      <c r="C1119" s="94"/>
      <c r="D1119" s="94"/>
      <c r="E1119" s="94"/>
      <c r="F1119" s="94"/>
      <c r="G1119" s="94"/>
      <c r="H1119" s="94"/>
      <c r="I1119" s="94"/>
      <c r="J1119" s="94"/>
      <c r="K1119" s="94"/>
      <c r="L1119" s="94"/>
      <c r="M1119" s="94"/>
      <c r="N1119" s="94"/>
      <c r="O1119" s="94"/>
      <c r="P1119" s="94"/>
      <c r="Q1119" s="94"/>
      <c r="R1119" s="94"/>
      <c r="S1119" s="94"/>
      <c r="T1119" s="94"/>
      <c r="U1119" s="94"/>
      <c r="V1119" s="94"/>
      <c r="W1119" s="94"/>
      <c r="X1119" s="94"/>
      <c r="Y1119" s="94"/>
      <c r="Z1119" s="94"/>
      <c r="AA1119" s="94"/>
      <c r="AB1119" s="94"/>
      <c r="AC1119" s="94"/>
      <c r="AD1119" s="94"/>
      <c r="AE1119" s="94"/>
      <c r="AF1119" s="94"/>
      <c r="AG1119" s="94"/>
      <c r="AH1119" s="94"/>
      <c r="AI1119" s="94"/>
      <c r="AJ1119" s="94"/>
      <c r="AK1119" s="94"/>
      <c r="AL1119" s="94"/>
      <c r="AM1119" s="94"/>
      <c r="AN1119" s="94"/>
      <c r="AO1119" s="94"/>
      <c r="AP1119" s="94"/>
      <c r="AQ1119" s="94"/>
      <c r="AR1119" s="94"/>
      <c r="AS1119" s="94"/>
      <c r="AT1119" s="94"/>
      <c r="AU1119" s="94"/>
      <c r="AV1119" s="94"/>
    </row>
    <row r="1120" spans="1:48" ht="12" customHeight="1" x14ac:dyDescent="0.25">
      <c r="A1120" s="94"/>
      <c r="B1120" s="94"/>
      <c r="C1120" s="94"/>
      <c r="D1120" s="94"/>
      <c r="E1120" s="94"/>
      <c r="F1120" s="94"/>
      <c r="G1120" s="94"/>
      <c r="H1120" s="94"/>
      <c r="I1120" s="94"/>
      <c r="J1120" s="94"/>
      <c r="K1120" s="94"/>
      <c r="L1120" s="94"/>
      <c r="M1120" s="94"/>
      <c r="N1120" s="94"/>
      <c r="O1120" s="94"/>
      <c r="P1120" s="94"/>
      <c r="Q1120" s="94"/>
      <c r="R1120" s="94"/>
      <c r="S1120" s="94"/>
      <c r="T1120" s="94"/>
      <c r="U1120" s="94"/>
      <c r="V1120" s="94"/>
      <c r="W1120" s="94"/>
      <c r="X1120" s="94"/>
      <c r="Y1120" s="94"/>
      <c r="Z1120" s="94"/>
      <c r="AA1120" s="94"/>
      <c r="AB1120" s="94"/>
      <c r="AC1120" s="94"/>
      <c r="AD1120" s="94"/>
      <c r="AE1120" s="94"/>
      <c r="AF1120" s="94"/>
      <c r="AG1120" s="94"/>
      <c r="AH1120" s="94"/>
      <c r="AI1120" s="94"/>
      <c r="AJ1120" s="94"/>
      <c r="AK1120" s="94"/>
      <c r="AL1120" s="94"/>
      <c r="AM1120" s="94"/>
      <c r="AN1120" s="94"/>
      <c r="AO1120" s="94"/>
      <c r="AP1120" s="94"/>
      <c r="AQ1120" s="94"/>
      <c r="AR1120" s="94"/>
      <c r="AS1120" s="94"/>
      <c r="AT1120" s="94"/>
      <c r="AU1120" s="94"/>
      <c r="AV1120" s="94"/>
    </row>
    <row r="1121" spans="1:48" ht="12" customHeight="1" x14ac:dyDescent="0.25">
      <c r="A1121" s="94"/>
      <c r="B1121" s="94"/>
      <c r="C1121" s="94"/>
      <c r="D1121" s="94"/>
      <c r="E1121" s="94"/>
      <c r="F1121" s="94"/>
      <c r="G1121" s="94"/>
      <c r="H1121" s="94"/>
      <c r="I1121" s="94"/>
      <c r="J1121" s="94"/>
      <c r="K1121" s="94"/>
      <c r="L1121" s="94"/>
      <c r="M1121" s="94"/>
      <c r="N1121" s="94"/>
      <c r="O1121" s="94"/>
      <c r="P1121" s="94"/>
      <c r="Q1121" s="94"/>
      <c r="R1121" s="94"/>
      <c r="S1121" s="94"/>
      <c r="T1121" s="94"/>
      <c r="U1121" s="94"/>
      <c r="V1121" s="94"/>
      <c r="W1121" s="94"/>
      <c r="X1121" s="94"/>
      <c r="Y1121" s="94"/>
      <c r="Z1121" s="94"/>
      <c r="AA1121" s="94"/>
      <c r="AB1121" s="94"/>
      <c r="AC1121" s="94"/>
      <c r="AD1121" s="94"/>
      <c r="AE1121" s="94"/>
      <c r="AF1121" s="94"/>
      <c r="AG1121" s="94"/>
      <c r="AH1121" s="94"/>
      <c r="AI1121" s="94"/>
      <c r="AJ1121" s="94"/>
      <c r="AK1121" s="94"/>
      <c r="AL1121" s="94"/>
      <c r="AM1121" s="94"/>
      <c r="AN1121" s="94"/>
      <c r="AO1121" s="94"/>
      <c r="AP1121" s="94"/>
      <c r="AQ1121" s="94"/>
      <c r="AR1121" s="94"/>
      <c r="AS1121" s="94"/>
      <c r="AT1121" s="94"/>
      <c r="AU1121" s="94"/>
      <c r="AV1121" s="94"/>
    </row>
    <row r="1122" spans="1:48" ht="12" customHeight="1" x14ac:dyDescent="0.25">
      <c r="A1122" s="94"/>
      <c r="B1122" s="94"/>
      <c r="C1122" s="94"/>
      <c r="D1122" s="94"/>
      <c r="E1122" s="94"/>
      <c r="F1122" s="94"/>
      <c r="G1122" s="94"/>
      <c r="H1122" s="94"/>
      <c r="I1122" s="94"/>
      <c r="J1122" s="94"/>
      <c r="K1122" s="94"/>
      <c r="L1122" s="94"/>
      <c r="M1122" s="94"/>
      <c r="N1122" s="94"/>
      <c r="O1122" s="94"/>
      <c r="P1122" s="94"/>
      <c r="Q1122" s="94"/>
      <c r="R1122" s="94"/>
      <c r="S1122" s="94"/>
      <c r="T1122" s="94"/>
      <c r="U1122" s="94"/>
      <c r="V1122" s="94"/>
      <c r="W1122" s="94"/>
      <c r="X1122" s="94"/>
      <c r="Y1122" s="94"/>
      <c r="Z1122" s="94"/>
      <c r="AA1122" s="94"/>
      <c r="AB1122" s="94"/>
      <c r="AC1122" s="94"/>
      <c r="AD1122" s="94"/>
      <c r="AE1122" s="94"/>
      <c r="AF1122" s="94"/>
      <c r="AG1122" s="94"/>
      <c r="AH1122" s="94"/>
      <c r="AI1122" s="94"/>
      <c r="AJ1122" s="94"/>
      <c r="AK1122" s="94"/>
      <c r="AL1122" s="94"/>
      <c r="AM1122" s="94"/>
      <c r="AN1122" s="94"/>
      <c r="AO1122" s="94"/>
      <c r="AP1122" s="94"/>
      <c r="AQ1122" s="94"/>
      <c r="AR1122" s="94"/>
      <c r="AS1122" s="94"/>
      <c r="AT1122" s="94"/>
      <c r="AU1122" s="94"/>
      <c r="AV1122" s="94"/>
    </row>
  </sheetData>
  <mergeCells count="117">
    <mergeCell ref="A1:C3"/>
    <mergeCell ref="D1:AM3"/>
    <mergeCell ref="AN1:AV3"/>
    <mergeCell ref="A5:AV7"/>
    <mergeCell ref="B8:AU12"/>
    <mergeCell ref="D14:L15"/>
    <mergeCell ref="S14:X15"/>
    <mergeCell ref="Z14:AA15"/>
    <mergeCell ref="AC14:AH15"/>
    <mergeCell ref="AJ14:AK15"/>
    <mergeCell ref="AM14:AR15"/>
    <mergeCell ref="AT14:AU15"/>
    <mergeCell ref="AX14:AY15"/>
    <mergeCell ref="AZ14:BA15"/>
    <mergeCell ref="BB14:BC15"/>
    <mergeCell ref="S18:X19"/>
    <mergeCell ref="Z18:AA19"/>
    <mergeCell ref="AC18:AR19"/>
    <mergeCell ref="AT18:AU19"/>
    <mergeCell ref="AX18:AY19"/>
    <mergeCell ref="AZ18:BA19"/>
    <mergeCell ref="BB18:BC19"/>
    <mergeCell ref="AX22:AY23"/>
    <mergeCell ref="BB22:BC23"/>
    <mergeCell ref="D24:P25"/>
    <mergeCell ref="U24:Z25"/>
    <mergeCell ref="AB24:AG25"/>
    <mergeCell ref="AJ24:AN25"/>
    <mergeCell ref="AO24:AO25"/>
    <mergeCell ref="AP24:AQ25"/>
    <mergeCell ref="AS24:AS25"/>
    <mergeCell ref="AT24:AU25"/>
    <mergeCell ref="AZ24:BA25"/>
    <mergeCell ref="BD28:BF29"/>
    <mergeCell ref="U31:Z32"/>
    <mergeCell ref="AB31:AG32"/>
    <mergeCell ref="AX32:AZ33"/>
    <mergeCell ref="B45:C46"/>
    <mergeCell ref="D45:AU46"/>
    <mergeCell ref="B47:C48"/>
    <mergeCell ref="D47:AU48"/>
    <mergeCell ref="B41:C42"/>
    <mergeCell ref="D41:AU42"/>
    <mergeCell ref="B43:C44"/>
    <mergeCell ref="D43:AU44"/>
    <mergeCell ref="M28:S32"/>
    <mergeCell ref="U28:Z29"/>
    <mergeCell ref="AB28:AG29"/>
    <mergeCell ref="AX28:AZ29"/>
    <mergeCell ref="BA28:BC29"/>
    <mergeCell ref="AX35:AZ36"/>
    <mergeCell ref="D36:O38"/>
    <mergeCell ref="AN36:AV38"/>
    <mergeCell ref="D39:AV40"/>
    <mergeCell ref="B53:C54"/>
    <mergeCell ref="D53:AU54"/>
    <mergeCell ref="B55:C56"/>
    <mergeCell ref="D55:AU56"/>
    <mergeCell ref="B49:C50"/>
    <mergeCell ref="D49:AU50"/>
    <mergeCell ref="B51:C52"/>
    <mergeCell ref="D51:AU52"/>
    <mergeCell ref="B63:C64"/>
    <mergeCell ref="D63:AU64"/>
    <mergeCell ref="B65:C66"/>
    <mergeCell ref="D65:AU66"/>
    <mergeCell ref="D57:AV58"/>
    <mergeCell ref="B59:C60"/>
    <mergeCell ref="D59:AU60"/>
    <mergeCell ref="B61:C62"/>
    <mergeCell ref="D61:AU62"/>
    <mergeCell ref="B71:C71"/>
    <mergeCell ref="D71:AU72"/>
    <mergeCell ref="B72:C72"/>
    <mergeCell ref="B90:C91"/>
    <mergeCell ref="D90:AU91"/>
    <mergeCell ref="B92:C93"/>
    <mergeCell ref="D92:AU93"/>
    <mergeCell ref="D73:AU74"/>
    <mergeCell ref="B67:C68"/>
    <mergeCell ref="D67:AU68"/>
    <mergeCell ref="B69:C70"/>
    <mergeCell ref="D69:AU70"/>
    <mergeCell ref="B86:C87"/>
    <mergeCell ref="D86:AU87"/>
    <mergeCell ref="B88:C89"/>
    <mergeCell ref="D88:AU89"/>
    <mergeCell ref="D79:AM81"/>
    <mergeCell ref="AN79:AV81"/>
    <mergeCell ref="D82:AV83"/>
    <mergeCell ref="B84:C85"/>
    <mergeCell ref="D84:AU85"/>
    <mergeCell ref="B98:C99"/>
    <mergeCell ref="D98:AU99"/>
    <mergeCell ref="D100:AV101"/>
    <mergeCell ref="B112:C113"/>
    <mergeCell ref="D112:AU113"/>
    <mergeCell ref="B110:C111"/>
    <mergeCell ref="D110:AU111"/>
    <mergeCell ref="B94:C95"/>
    <mergeCell ref="D94:AU95"/>
    <mergeCell ref="B96:C97"/>
    <mergeCell ref="D96:AU97"/>
    <mergeCell ref="AN119:AQ120"/>
    <mergeCell ref="AS119:AV120"/>
    <mergeCell ref="B102:C103"/>
    <mergeCell ref="D102:AU103"/>
    <mergeCell ref="B104:C105"/>
    <mergeCell ref="D104:AU105"/>
    <mergeCell ref="B106:C107"/>
    <mergeCell ref="D106:AU107"/>
    <mergeCell ref="B108:C109"/>
    <mergeCell ref="D108:AU109"/>
    <mergeCell ref="B114:C115"/>
    <mergeCell ref="D114:AU115"/>
    <mergeCell ref="B116:C117"/>
    <mergeCell ref="D116:AU117"/>
  </mergeCells>
  <phoneticPr fontId="0" type="noConversion"/>
  <conditionalFormatting sqref="AB28:AG29 AB31:AG32">
    <cfRule type="cellIs" dxfId="234" priority="2" operator="equal">
      <formula>0</formula>
    </cfRule>
  </conditionalFormatting>
  <conditionalFormatting sqref="Z14:AA15">
    <cfRule type="cellIs" dxfId="233" priority="3" operator="equal">
      <formula>0</formula>
    </cfRule>
  </conditionalFormatting>
  <conditionalFormatting sqref="Z14:AA15">
    <cfRule type="cellIs" dxfId="232" priority="4" operator="equal">
      <formula>"oui"</formula>
    </cfRule>
  </conditionalFormatting>
  <conditionalFormatting sqref="AJ14:AK15">
    <cfRule type="cellIs" dxfId="231" priority="5" operator="equal">
      <formula>0</formula>
    </cfRule>
  </conditionalFormatting>
  <conditionalFormatting sqref="AJ14:AK15">
    <cfRule type="cellIs" dxfId="230" priority="6" operator="equal">
      <formula>"oui"</formula>
    </cfRule>
  </conditionalFormatting>
  <conditionalFormatting sqref="AT14:AU15">
    <cfRule type="cellIs" dxfId="229" priority="7" operator="equal">
      <formula>0</formula>
    </cfRule>
  </conditionalFormatting>
  <conditionalFormatting sqref="AT14:AU15">
    <cfRule type="cellIs" dxfId="228" priority="8" operator="equal">
      <formula>"oui"</formula>
    </cfRule>
  </conditionalFormatting>
  <conditionalFormatting sqref="AB24:AG25">
    <cfRule type="cellIs" dxfId="227" priority="9" operator="equal">
      <formula>0</formula>
    </cfRule>
  </conditionalFormatting>
  <conditionalFormatting sqref="D41:AU56 D71 D59:AU70">
    <cfRule type="cellIs" dxfId="226" priority="10" operator="equal">
      <formula>0</formula>
    </cfRule>
  </conditionalFormatting>
  <conditionalFormatting sqref="D102:AU117 D84:AU99">
    <cfRule type="cellIs" dxfId="225" priority="11" operator="equal">
      <formula>0</formula>
    </cfRule>
  </conditionalFormatting>
  <conditionalFormatting sqref="B8">
    <cfRule type="cellIs" dxfId="224" priority="12" operator="equal">
      <formula>0</formula>
    </cfRule>
  </conditionalFormatting>
  <conditionalFormatting sqref="D41:AU56">
    <cfRule type="expression" dxfId="223" priority="13">
      <formula>$D$41=0</formula>
    </cfRule>
  </conditionalFormatting>
  <conditionalFormatting sqref="D71 D59:AU70">
    <cfRule type="expression" dxfId="222" priority="14">
      <formula>$D$59=0</formula>
    </cfRule>
  </conditionalFormatting>
  <conditionalFormatting sqref="D84:AU99">
    <cfRule type="expression" dxfId="221" priority="15">
      <formula>$D$84=0</formula>
    </cfRule>
  </conditionalFormatting>
  <conditionalFormatting sqref="D102:AU117">
    <cfRule type="expression" dxfId="220" priority="16">
      <formula>$D$102=0</formula>
    </cfRule>
  </conditionalFormatting>
  <conditionalFormatting sqref="AT24">
    <cfRule type="cellIs" dxfId="219" priority="17" operator="equal">
      <formula>0</formula>
    </cfRule>
  </conditionalFormatting>
  <conditionalFormatting sqref="AT24">
    <cfRule type="cellIs" dxfId="218" priority="18" operator="equal">
      <formula>"oui"</formula>
    </cfRule>
  </conditionalFormatting>
  <conditionalFormatting sqref="AP24">
    <cfRule type="cellIs" dxfId="217" priority="19" operator="equal">
      <formula>0</formula>
    </cfRule>
  </conditionalFormatting>
  <conditionalFormatting sqref="AP24">
    <cfRule type="cellIs" dxfId="216" priority="20" operator="equal">
      <formula>"oui"</formula>
    </cfRule>
  </conditionalFormatting>
  <conditionalFormatting sqref="D73">
    <cfRule type="cellIs" dxfId="215" priority="21" operator="equal">
      <formula>0</formula>
    </cfRule>
  </conditionalFormatting>
  <conditionalFormatting sqref="D73">
    <cfRule type="expression" dxfId="214" priority="22">
      <formula>$D$59=0</formula>
    </cfRule>
  </conditionalFormatting>
  <conditionalFormatting sqref="AT18:AU19">
    <cfRule type="cellIs" dxfId="213" priority="23" operator="equal">
      <formula>0</formula>
    </cfRule>
  </conditionalFormatting>
  <conditionalFormatting sqref="AT18:AU19">
    <cfRule type="cellIs" dxfId="212" priority="24" operator="equal">
      <formula>"oui"</formula>
    </cfRule>
  </conditionalFormatting>
  <conditionalFormatting sqref="Z18:AA19">
    <cfRule type="cellIs" dxfId="211" priority="25" operator="equal">
      <formula>0</formula>
    </cfRule>
  </conditionalFormatting>
  <conditionalFormatting sqref="Z18:AA19">
    <cfRule type="cellIs" dxfId="210" priority="26" operator="equal">
      <formula>"oui"</formula>
    </cfRule>
  </conditionalFormatting>
  <dataValidations count="1">
    <dataValidation type="whole" allowBlank="1" showInputMessage="1" showErrorMessage="1" sqref="AP24 AT24" xr:uid="{00000000-0002-0000-0600-000000000000}">
      <formula1>0</formula1>
      <formula2>500</formula2>
    </dataValidation>
  </dataValidations>
  <hyperlinks>
    <hyperlink ref="AN119" location="Couverture_territoriale!Zone_d_impression" display="précédent" xr:uid="{00000000-0004-0000-0600-000000000000}"/>
    <hyperlink ref="AS119" location="'Mise en oeuvre'!Zone_d_impression" display="suivant" xr:uid="{00000000-0004-0000-0600-000001000000}"/>
  </hyperlinks>
  <pageMargins left="0.70833333333333304" right="0.70833333333333304" top="0.74791666666666701" bottom="0.74791666666666701" header="0.51180555555555496" footer="0.51180555555555496"/>
  <pageSetup paperSize="9" firstPageNumber="0" orientation="landscape"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2060"/>
  </sheetPr>
  <dimension ref="A1:BN132"/>
  <sheetViews>
    <sheetView showGridLines="0" showRowColHeaders="0" zoomScale="112" zoomScaleNormal="112" workbookViewId="0">
      <pane ySplit="3" topLeftCell="A96" activePane="bottomLeft" state="frozen"/>
      <selection pane="bottomLeft" activeCell="D104" sqref="D104"/>
    </sheetView>
  </sheetViews>
  <sheetFormatPr baseColWidth="10" defaultColWidth="2.7109375" defaultRowHeight="15" x14ac:dyDescent="0.25"/>
  <cols>
    <col min="1" max="39" width="2.7109375" style="94" customWidth="1"/>
    <col min="40" max="40" width="3.7109375" style="94" customWidth="1"/>
    <col min="41" max="48" width="2.7109375" style="94" customWidth="1"/>
    <col min="49" max="66" width="2.7109375" style="104" customWidth="1"/>
    <col min="67" max="16384" width="2.7109375" style="105"/>
  </cols>
  <sheetData>
    <row r="1" spans="1:56" ht="12" customHeight="1" x14ac:dyDescent="0.25">
      <c r="A1" s="287"/>
      <c r="B1" s="287"/>
      <c r="C1" s="287"/>
      <c r="D1" s="288" t="str">
        <f>'Page de garde'!D1:AM3</f>
        <v>Appel à projets commun 2023</v>
      </c>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381" t="s">
        <v>861</v>
      </c>
      <c r="AO1" s="381"/>
      <c r="AP1" s="381"/>
      <c r="AQ1" s="381"/>
      <c r="AR1" s="381"/>
      <c r="AS1" s="381"/>
      <c r="AT1" s="381"/>
      <c r="AU1" s="381"/>
      <c r="AV1" s="381"/>
    </row>
    <row r="2" spans="1:56" ht="12" customHeight="1" x14ac:dyDescent="0.25">
      <c r="A2" s="287"/>
      <c r="B2" s="287"/>
      <c r="C2" s="287"/>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381"/>
      <c r="AO2" s="381"/>
      <c r="AP2" s="381"/>
      <c r="AQ2" s="381"/>
      <c r="AR2" s="381"/>
      <c r="AS2" s="381"/>
      <c r="AT2" s="381"/>
      <c r="AU2" s="381"/>
      <c r="AV2" s="381"/>
    </row>
    <row r="3" spans="1:56" ht="12" customHeight="1" x14ac:dyDescent="0.25">
      <c r="A3" s="287"/>
      <c r="B3" s="287"/>
      <c r="C3" s="287"/>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381"/>
      <c r="AO3" s="381"/>
      <c r="AP3" s="381"/>
      <c r="AQ3" s="381"/>
      <c r="AR3" s="381"/>
      <c r="AS3" s="381"/>
      <c r="AT3" s="381"/>
      <c r="AU3" s="381"/>
      <c r="AV3" s="381"/>
    </row>
    <row r="5" spans="1:56" ht="12" customHeight="1" x14ac:dyDescent="0.25">
      <c r="A5" s="289" t="s">
        <v>140</v>
      </c>
      <c r="B5" s="289"/>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row>
    <row r="6" spans="1:56" ht="12" customHeight="1" x14ac:dyDescent="0.25">
      <c r="A6" s="289"/>
      <c r="B6" s="289"/>
      <c r="C6" s="289"/>
      <c r="D6" s="289"/>
      <c r="E6" s="289"/>
      <c r="F6" s="289"/>
      <c r="G6" s="289"/>
      <c r="H6" s="289"/>
      <c r="I6" s="289"/>
      <c r="J6" s="289"/>
      <c r="K6" s="289"/>
      <c r="L6" s="289"/>
      <c r="M6" s="289"/>
      <c r="N6" s="289"/>
      <c r="O6" s="289"/>
      <c r="P6" s="289"/>
      <c r="Q6" s="289"/>
      <c r="R6" s="289"/>
      <c r="S6" s="289"/>
      <c r="T6" s="289"/>
      <c r="U6" s="289"/>
      <c r="V6" s="289"/>
      <c r="W6" s="289"/>
      <c r="X6" s="289"/>
      <c r="Y6" s="289"/>
      <c r="Z6" s="289"/>
      <c r="AA6" s="289"/>
      <c r="AB6" s="289"/>
      <c r="AC6" s="289"/>
      <c r="AD6" s="289"/>
      <c r="AE6" s="289"/>
      <c r="AF6" s="289"/>
      <c r="AG6" s="289"/>
      <c r="AH6" s="289"/>
      <c r="AI6" s="289"/>
      <c r="AJ6" s="289"/>
      <c r="AK6" s="289"/>
      <c r="AL6" s="289"/>
      <c r="AM6" s="289"/>
      <c r="AN6" s="289"/>
      <c r="AO6" s="289"/>
      <c r="AP6" s="289"/>
      <c r="AQ6" s="289"/>
      <c r="AR6" s="289"/>
      <c r="AS6" s="289"/>
      <c r="AT6" s="289"/>
      <c r="AU6" s="289"/>
      <c r="AV6" s="289"/>
    </row>
    <row r="7" spans="1:56" ht="12" customHeight="1" x14ac:dyDescent="0.25">
      <c r="A7" s="289"/>
      <c r="B7" s="289"/>
      <c r="C7" s="289"/>
      <c r="D7" s="289"/>
      <c r="E7" s="289"/>
      <c r="F7" s="289"/>
      <c r="G7" s="289"/>
      <c r="H7" s="289"/>
      <c r="I7" s="289"/>
      <c r="J7" s="289"/>
      <c r="K7" s="289"/>
      <c r="L7" s="289"/>
      <c r="M7" s="289"/>
      <c r="N7" s="289"/>
      <c r="O7" s="289"/>
      <c r="P7" s="289"/>
      <c r="Q7" s="289"/>
      <c r="R7" s="289"/>
      <c r="S7" s="289"/>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row>
    <row r="8" spans="1:56" ht="12" customHeight="1" x14ac:dyDescent="0.25">
      <c r="B8" s="344">
        <f>Identification!B10</f>
        <v>0</v>
      </c>
      <c r="C8" s="344"/>
      <c r="D8" s="344"/>
      <c r="E8" s="344"/>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row>
    <row r="9" spans="1:56" ht="12" customHeight="1" x14ac:dyDescent="0.25">
      <c r="B9" s="344"/>
      <c r="C9" s="344"/>
      <c r="D9" s="344"/>
      <c r="E9" s="344"/>
      <c r="F9" s="344"/>
      <c r="G9" s="344"/>
      <c r="H9" s="344"/>
      <c r="I9" s="344"/>
      <c r="J9" s="344"/>
      <c r="K9" s="344"/>
      <c r="L9" s="344"/>
      <c r="M9" s="344"/>
      <c r="N9" s="344"/>
      <c r="O9" s="344"/>
      <c r="P9" s="344"/>
      <c r="Q9" s="344"/>
      <c r="R9" s="344"/>
      <c r="S9" s="344"/>
      <c r="T9" s="344"/>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c r="AT9" s="344"/>
      <c r="AU9" s="344"/>
    </row>
    <row r="10" spans="1:56" ht="12" customHeight="1" x14ac:dyDescent="0.25">
      <c r="B10" s="344"/>
      <c r="C10" s="344"/>
      <c r="D10" s="344"/>
      <c r="E10" s="344"/>
      <c r="F10" s="344"/>
      <c r="G10" s="344"/>
      <c r="H10" s="344"/>
      <c r="I10" s="344"/>
      <c r="J10" s="344"/>
      <c r="K10" s="344"/>
      <c r="L10" s="344"/>
      <c r="M10" s="344"/>
      <c r="N10" s="344"/>
      <c r="O10" s="344"/>
      <c r="P10" s="344"/>
      <c r="Q10" s="344"/>
      <c r="R10" s="344"/>
      <c r="S10" s="344"/>
      <c r="T10" s="344"/>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c r="AT10" s="344"/>
      <c r="AU10" s="344"/>
    </row>
    <row r="11" spans="1:56" ht="12" customHeight="1" x14ac:dyDescent="0.25">
      <c r="B11" s="344"/>
      <c r="C11" s="344"/>
      <c r="D11" s="344"/>
      <c r="E11" s="344"/>
      <c r="F11" s="344"/>
      <c r="G11" s="344"/>
      <c r="H11" s="344"/>
      <c r="I11" s="344"/>
      <c r="J11" s="344"/>
      <c r="K11" s="344"/>
      <c r="L11" s="344"/>
      <c r="M11" s="344"/>
      <c r="N11" s="344"/>
      <c r="O11" s="344"/>
      <c r="P11" s="344"/>
      <c r="Q11" s="344"/>
      <c r="R11" s="344"/>
      <c r="S11" s="344"/>
      <c r="T11" s="344"/>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c r="AT11" s="344"/>
      <c r="AU11" s="344"/>
    </row>
    <row r="12" spans="1:56" ht="12" customHeight="1" x14ac:dyDescent="0.25">
      <c r="B12" s="344"/>
      <c r="C12" s="344"/>
      <c r="D12" s="344"/>
      <c r="E12" s="344"/>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c r="AT12" s="344"/>
      <c r="AU12" s="344"/>
    </row>
    <row r="15" spans="1:56" ht="12" customHeight="1" x14ac:dyDescent="0.25">
      <c r="D15" s="288" t="s">
        <v>862</v>
      </c>
      <c r="E15" s="288"/>
      <c r="F15" s="288"/>
      <c r="G15" s="288"/>
      <c r="H15" s="288"/>
      <c r="I15" s="288"/>
      <c r="J15" s="288"/>
      <c r="K15" s="288"/>
      <c r="L15" s="288"/>
      <c r="M15" s="288"/>
      <c r="N15" s="288"/>
      <c r="O15" s="288"/>
      <c r="P15" s="288"/>
      <c r="Q15" s="288"/>
      <c r="R15" s="288"/>
      <c r="AX15" s="329"/>
      <c r="AY15" s="329"/>
      <c r="AZ15" s="329"/>
      <c r="BA15" s="329"/>
      <c r="BB15" s="329"/>
      <c r="BC15" s="329"/>
      <c r="BD15" s="107"/>
    </row>
    <row r="16" spans="1:56" ht="12" customHeight="1" x14ac:dyDescent="0.25">
      <c r="D16" s="288"/>
      <c r="E16" s="288"/>
      <c r="F16" s="288"/>
      <c r="G16" s="288"/>
      <c r="H16" s="288"/>
      <c r="I16" s="288"/>
      <c r="J16" s="288"/>
      <c r="K16" s="288"/>
      <c r="L16" s="288"/>
      <c r="M16" s="288"/>
      <c r="N16" s="288"/>
      <c r="O16" s="288"/>
      <c r="P16" s="288"/>
      <c r="Q16" s="288"/>
      <c r="R16" s="288"/>
      <c r="AS16" s="126"/>
      <c r="AX16" s="329"/>
      <c r="AY16" s="329"/>
      <c r="AZ16" s="329"/>
      <c r="BA16" s="329"/>
      <c r="BB16" s="329"/>
      <c r="BC16" s="329"/>
      <c r="BD16" s="107"/>
    </row>
    <row r="17" spans="4:58" ht="12" customHeight="1" x14ac:dyDescent="0.25">
      <c r="AO17" s="126"/>
      <c r="AP17" s="126"/>
      <c r="AQ17" s="126"/>
      <c r="AR17" s="126"/>
      <c r="AS17" s="126"/>
      <c r="AU17" s="127"/>
      <c r="AV17" s="127"/>
    </row>
    <row r="18" spans="4:58" ht="12" customHeight="1" x14ac:dyDescent="0.25">
      <c r="R18" s="393" t="str">
        <f>IF(Identification!AQ17=1,CONCATENATE("Prévisionnel de ",YEAR(Identification!R17)),CONCATENATE("Prévisionnel de ",YEAR(Identification!R17)," à ",YEAR(Identification!R17)+Identification!AQ17-1))</f>
        <v>Prévisionnel de 1900</v>
      </c>
      <c r="S18" s="393"/>
      <c r="T18" s="393"/>
      <c r="U18" s="393"/>
      <c r="V18" s="393"/>
      <c r="X18" s="397" t="s">
        <v>863</v>
      </c>
      <c r="Y18" s="397"/>
      <c r="Z18" s="397"/>
      <c r="AA18" s="397"/>
      <c r="AB18" s="397"/>
      <c r="AD18" s="127"/>
      <c r="AE18" s="398" t="str">
        <f>IF(Table!G8&lt;2017,"",CONCATENATE("Vos résultats Exercice ",Table!G8))</f>
        <v>Vos résultats Exercice 2023</v>
      </c>
      <c r="AF18" s="398"/>
      <c r="AG18" s="398"/>
      <c r="AH18" s="398"/>
      <c r="AI18" s="398"/>
      <c r="AJ18" s="398" t="str">
        <f>IF(Table!G11&gt;1,CONCATENATE("Vos résultats Exercice ",Table!G8+1),"")</f>
        <v/>
      </c>
      <c r="AK18" s="398"/>
      <c r="AL18" s="398"/>
      <c r="AM18" s="398"/>
      <c r="AN18" s="398"/>
      <c r="AO18" s="398" t="str">
        <f>IF(Table!G11&gt;2,CONCATENATE("Vos résultats Exercice ",Table!G8+2),"")</f>
        <v/>
      </c>
      <c r="AP18" s="398"/>
      <c r="AQ18" s="398"/>
      <c r="AR18" s="398"/>
      <c r="AS18" s="398"/>
      <c r="AT18" s="127"/>
      <c r="AU18" s="127"/>
      <c r="AV18" s="127"/>
    </row>
    <row r="19" spans="4:58" ht="12" customHeight="1" x14ac:dyDescent="0.25">
      <c r="R19" s="393"/>
      <c r="S19" s="393"/>
      <c r="T19" s="393"/>
      <c r="U19" s="393"/>
      <c r="V19" s="393"/>
      <c r="X19" s="397"/>
      <c r="Y19" s="397"/>
      <c r="Z19" s="397"/>
      <c r="AA19" s="397"/>
      <c r="AB19" s="397"/>
      <c r="AD19" s="127"/>
      <c r="AE19" s="398"/>
      <c r="AF19" s="398"/>
      <c r="AG19" s="398"/>
      <c r="AH19" s="398"/>
      <c r="AI19" s="398"/>
      <c r="AJ19" s="398"/>
      <c r="AK19" s="398"/>
      <c r="AL19" s="398"/>
      <c r="AM19" s="398"/>
      <c r="AN19" s="398"/>
      <c r="AO19" s="398"/>
      <c r="AP19" s="398"/>
      <c r="AQ19" s="398"/>
      <c r="AR19" s="398"/>
      <c r="AS19" s="398"/>
      <c r="AT19" s="127"/>
      <c r="AU19" s="127"/>
      <c r="AV19" s="127"/>
      <c r="AX19" s="329"/>
      <c r="AY19" s="329"/>
      <c r="AZ19" s="329"/>
      <c r="BA19" s="329"/>
      <c r="BB19" s="329"/>
      <c r="BC19" s="329"/>
      <c r="BD19" s="107"/>
    </row>
    <row r="20" spans="4:58" ht="12" customHeight="1" x14ac:dyDescent="0.25">
      <c r="D20" s="288"/>
      <c r="E20" s="288"/>
      <c r="F20" s="288"/>
      <c r="G20" s="288"/>
      <c r="H20" s="288"/>
      <c r="I20" s="288"/>
      <c r="J20" s="288"/>
      <c r="K20" s="288"/>
      <c r="L20" s="288"/>
      <c r="M20" s="96"/>
      <c r="N20" s="96"/>
      <c r="O20" s="96"/>
      <c r="P20" s="96"/>
      <c r="Q20" s="96"/>
      <c r="R20" s="393"/>
      <c r="S20" s="393"/>
      <c r="T20" s="393"/>
      <c r="U20" s="393"/>
      <c r="V20" s="393"/>
      <c r="X20" s="397"/>
      <c r="Y20" s="397"/>
      <c r="Z20" s="397"/>
      <c r="AA20" s="397"/>
      <c r="AB20" s="397"/>
      <c r="AD20" s="127"/>
      <c r="AE20" s="398"/>
      <c r="AF20" s="398"/>
      <c r="AG20" s="398"/>
      <c r="AH20" s="398"/>
      <c r="AI20" s="398"/>
      <c r="AJ20" s="398"/>
      <c r="AK20" s="398"/>
      <c r="AL20" s="398"/>
      <c r="AM20" s="398"/>
      <c r="AN20" s="398"/>
      <c r="AO20" s="398"/>
      <c r="AP20" s="398"/>
      <c r="AQ20" s="398"/>
      <c r="AR20" s="398"/>
      <c r="AS20" s="398"/>
      <c r="AT20" s="127"/>
      <c r="AU20" s="128"/>
      <c r="AV20" s="128"/>
      <c r="AX20" s="329"/>
      <c r="AY20" s="329"/>
      <c r="AZ20" s="329"/>
      <c r="BA20" s="329"/>
      <c r="BB20" s="329"/>
      <c r="BC20" s="329"/>
      <c r="BD20" s="107"/>
    </row>
    <row r="21" spans="4:58" ht="12" customHeight="1" x14ac:dyDescent="0.25">
      <c r="D21" s="288"/>
      <c r="E21" s="288"/>
      <c r="F21" s="288"/>
      <c r="G21" s="288"/>
      <c r="H21" s="288"/>
      <c r="I21" s="288"/>
      <c r="J21" s="288"/>
      <c r="K21" s="288"/>
      <c r="L21" s="288"/>
      <c r="M21" s="96"/>
      <c r="N21" s="96"/>
      <c r="O21" s="96"/>
      <c r="P21" s="96"/>
      <c r="Q21" s="96"/>
      <c r="R21" s="129"/>
      <c r="S21" s="128"/>
      <c r="T21" s="128"/>
      <c r="U21" s="128"/>
      <c r="V21" s="128"/>
      <c r="X21" s="129"/>
      <c r="Y21" s="128"/>
      <c r="Z21" s="128"/>
      <c r="AA21" s="128"/>
      <c r="AB21" s="128"/>
      <c r="AD21" s="127"/>
      <c r="AE21" s="126"/>
      <c r="AF21" s="126"/>
      <c r="AG21" s="126"/>
      <c r="AH21" s="126"/>
      <c r="AI21" s="126"/>
      <c r="AJ21" s="126"/>
      <c r="AK21" s="126"/>
      <c r="AL21" s="126"/>
      <c r="AM21" s="126"/>
      <c r="AN21" s="126"/>
      <c r="AO21" s="126"/>
      <c r="AP21" s="126"/>
      <c r="AQ21" s="126"/>
      <c r="AR21" s="126"/>
      <c r="AS21" s="126"/>
      <c r="AT21" s="128"/>
      <c r="AU21" s="128"/>
      <c r="AV21" s="128"/>
    </row>
    <row r="22" spans="4:58" ht="12" customHeight="1" x14ac:dyDescent="0.25">
      <c r="R22" s="128"/>
      <c r="S22" s="128"/>
      <c r="T22" s="128"/>
      <c r="U22" s="128"/>
      <c r="V22" s="128"/>
      <c r="X22" s="128"/>
      <c r="Y22" s="128"/>
      <c r="Z22" s="128"/>
      <c r="AA22" s="128"/>
      <c r="AB22" s="128"/>
      <c r="AD22" s="127"/>
      <c r="AE22" s="126"/>
      <c r="AF22" s="126"/>
      <c r="AG22" s="126"/>
      <c r="AH22" s="126"/>
      <c r="AI22" s="126"/>
      <c r="AJ22" s="126"/>
      <c r="AK22" s="126"/>
      <c r="AL22" s="126"/>
      <c r="AM22" s="126"/>
      <c r="AN22" s="126"/>
      <c r="AO22" s="126"/>
      <c r="AP22" s="126"/>
      <c r="AQ22" s="126"/>
      <c r="AR22" s="126"/>
      <c r="AS22" s="126"/>
      <c r="AT22" s="128"/>
      <c r="AZ22" s="329"/>
      <c r="BA22" s="329"/>
    </row>
    <row r="23" spans="4:58" ht="12" customHeight="1" x14ac:dyDescent="0.25">
      <c r="D23" s="385" t="str">
        <f>Thématiques!E50</f>
        <v>Ateliers (comportant 1 ou plusieurs séances)</v>
      </c>
      <c r="E23" s="385"/>
      <c r="F23" s="385"/>
      <c r="G23" s="385"/>
      <c r="H23" s="385"/>
      <c r="I23" s="385"/>
      <c r="J23" s="385"/>
      <c r="K23" s="385"/>
      <c r="L23" s="385"/>
      <c r="M23" s="385"/>
      <c r="N23" s="385"/>
      <c r="O23" s="385"/>
      <c r="P23" s="385"/>
      <c r="R23" s="395">
        <f>Thématiques!T50</f>
        <v>0</v>
      </c>
      <c r="S23" s="395"/>
      <c r="T23" s="395"/>
      <c r="U23" s="395"/>
      <c r="V23" s="395"/>
      <c r="X23" s="388">
        <f>SUM(AE23:AS24)</f>
        <v>9</v>
      </c>
      <c r="Y23" s="388"/>
      <c r="Z23" s="388"/>
      <c r="AA23" s="388"/>
      <c r="AB23" s="388"/>
      <c r="AC23" s="396" t="str">
        <f>IF(R23=0,"",X23/R23)</f>
        <v/>
      </c>
      <c r="AD23" s="396"/>
      <c r="AE23" s="399">
        <v>9</v>
      </c>
      <c r="AF23" s="399"/>
      <c r="AG23" s="399"/>
      <c r="AH23" s="399"/>
      <c r="AI23" s="399"/>
      <c r="AJ23" s="402"/>
      <c r="AK23" s="402"/>
      <c r="AL23" s="402"/>
      <c r="AM23" s="402"/>
      <c r="AN23" s="402"/>
      <c r="AO23" s="402"/>
      <c r="AP23" s="402"/>
      <c r="AQ23" s="402"/>
      <c r="AR23" s="402"/>
      <c r="AS23" s="402"/>
      <c r="AZ23" s="329"/>
      <c r="BA23" s="329"/>
    </row>
    <row r="24" spans="4:58" ht="12" customHeight="1" x14ac:dyDescent="0.25">
      <c r="D24" s="385"/>
      <c r="E24" s="385"/>
      <c r="F24" s="385"/>
      <c r="G24" s="385"/>
      <c r="H24" s="385"/>
      <c r="I24" s="385"/>
      <c r="J24" s="385"/>
      <c r="K24" s="385"/>
      <c r="L24" s="385"/>
      <c r="M24" s="385"/>
      <c r="N24" s="385"/>
      <c r="O24" s="385"/>
      <c r="P24" s="385"/>
      <c r="R24" s="395"/>
      <c r="S24" s="395"/>
      <c r="T24" s="395"/>
      <c r="U24" s="395"/>
      <c r="V24" s="395"/>
      <c r="X24" s="388"/>
      <c r="Y24" s="388"/>
      <c r="Z24" s="388"/>
      <c r="AA24" s="388"/>
      <c r="AB24" s="388"/>
      <c r="AC24" s="396"/>
      <c r="AD24" s="396"/>
      <c r="AE24" s="399"/>
      <c r="AF24" s="399"/>
      <c r="AG24" s="399"/>
      <c r="AH24" s="399"/>
      <c r="AI24" s="399"/>
      <c r="AJ24" s="402"/>
      <c r="AK24" s="402"/>
      <c r="AL24" s="402"/>
      <c r="AM24" s="402"/>
      <c r="AN24" s="402"/>
      <c r="AO24" s="402"/>
      <c r="AP24" s="402"/>
      <c r="AQ24" s="402"/>
      <c r="AR24" s="402"/>
      <c r="AS24" s="402"/>
      <c r="AW24" s="130"/>
      <c r="AX24" s="130"/>
    </row>
    <row r="25" spans="4:58" ht="12" customHeight="1" x14ac:dyDescent="0.25">
      <c r="R25" s="128"/>
      <c r="S25" s="128"/>
      <c r="T25" s="128"/>
      <c r="U25" s="128"/>
      <c r="V25" s="128"/>
      <c r="X25" s="128"/>
      <c r="Y25" s="128"/>
      <c r="Z25" s="128"/>
      <c r="AA25" s="128"/>
      <c r="AB25" s="128"/>
      <c r="AD25" s="127"/>
      <c r="AE25" s="127"/>
      <c r="AF25" s="127"/>
      <c r="AG25" s="127"/>
      <c r="AH25" s="127"/>
      <c r="AI25" s="127"/>
      <c r="AJ25" s="127"/>
      <c r="AK25" s="127"/>
      <c r="AL25" s="127"/>
      <c r="AM25" s="127"/>
      <c r="AN25" s="127"/>
      <c r="AO25" s="127"/>
      <c r="AP25" s="127"/>
      <c r="AQ25" s="127"/>
      <c r="AR25" s="127"/>
      <c r="AS25" s="127"/>
    </row>
    <row r="26" spans="4:58" ht="12" customHeight="1" x14ac:dyDescent="0.25">
      <c r="D26" s="385" t="str">
        <f>Thématiques!E53</f>
        <v>Théâtre/ciné débat</v>
      </c>
      <c r="E26" s="385"/>
      <c r="F26" s="385"/>
      <c r="G26" s="385"/>
      <c r="H26" s="385"/>
      <c r="I26" s="385"/>
      <c r="J26" s="385"/>
      <c r="K26" s="385"/>
      <c r="L26" s="385"/>
      <c r="M26" s="385"/>
      <c r="N26" s="385"/>
      <c r="O26" s="385"/>
      <c r="P26" s="385"/>
      <c r="R26" s="395">
        <f>Thématiques!T53</f>
        <v>0</v>
      </c>
      <c r="S26" s="395"/>
      <c r="T26" s="395"/>
      <c r="U26" s="395"/>
      <c r="V26" s="395"/>
      <c r="X26" s="388">
        <f>SUM(AE26:AS27)</f>
        <v>10</v>
      </c>
      <c r="Y26" s="388"/>
      <c r="Z26" s="388"/>
      <c r="AA26" s="388"/>
      <c r="AB26" s="388"/>
      <c r="AC26" s="396" t="str">
        <f>IF(R26=0,"",X26/R26)</f>
        <v/>
      </c>
      <c r="AD26" s="396"/>
      <c r="AE26" s="390">
        <v>10</v>
      </c>
      <c r="AF26" s="390"/>
      <c r="AG26" s="390"/>
      <c r="AH26" s="390"/>
      <c r="AI26" s="390"/>
      <c r="AJ26" s="401"/>
      <c r="AK26" s="401"/>
      <c r="AL26" s="401"/>
      <c r="AM26" s="401"/>
      <c r="AN26" s="401"/>
      <c r="AO26" s="401"/>
      <c r="AP26" s="401"/>
      <c r="AQ26" s="401"/>
      <c r="AR26" s="401"/>
      <c r="AS26" s="401"/>
    </row>
    <row r="27" spans="4:58" ht="12" customHeight="1" x14ac:dyDescent="0.25">
      <c r="D27" s="385"/>
      <c r="E27" s="385"/>
      <c r="F27" s="385"/>
      <c r="G27" s="385"/>
      <c r="H27" s="385"/>
      <c r="I27" s="385"/>
      <c r="J27" s="385"/>
      <c r="K27" s="385"/>
      <c r="L27" s="385"/>
      <c r="M27" s="385"/>
      <c r="N27" s="385"/>
      <c r="O27" s="385"/>
      <c r="P27" s="385"/>
      <c r="R27" s="395"/>
      <c r="S27" s="395"/>
      <c r="T27" s="395"/>
      <c r="U27" s="395"/>
      <c r="V27" s="395"/>
      <c r="X27" s="388"/>
      <c r="Y27" s="388"/>
      <c r="Z27" s="388"/>
      <c r="AA27" s="388"/>
      <c r="AB27" s="388"/>
      <c r="AC27" s="396"/>
      <c r="AD27" s="396"/>
      <c r="AE27" s="390"/>
      <c r="AF27" s="390"/>
      <c r="AG27" s="390"/>
      <c r="AH27" s="390"/>
      <c r="AI27" s="390"/>
      <c r="AJ27" s="401"/>
      <c r="AK27" s="401"/>
      <c r="AL27" s="401"/>
      <c r="AM27" s="401"/>
      <c r="AN27" s="401"/>
      <c r="AO27" s="401"/>
      <c r="AP27" s="401"/>
      <c r="AQ27" s="401"/>
      <c r="AR27" s="401"/>
      <c r="AS27" s="401"/>
      <c r="AW27" s="130"/>
      <c r="AX27" s="130"/>
      <c r="AY27" s="130"/>
      <c r="AZ27" s="130"/>
      <c r="BA27" s="130"/>
      <c r="BB27" s="130"/>
      <c r="BC27" s="130"/>
      <c r="BD27" s="130"/>
      <c r="BE27" s="130"/>
    </row>
    <row r="28" spans="4:58" ht="12" customHeight="1" x14ac:dyDescent="0.25">
      <c r="R28" s="128"/>
      <c r="S28" s="128"/>
      <c r="T28" s="128"/>
      <c r="U28" s="128"/>
      <c r="V28" s="128"/>
      <c r="X28" s="128"/>
      <c r="Y28" s="128"/>
      <c r="Z28" s="128"/>
      <c r="AA28" s="128"/>
      <c r="AB28" s="128"/>
      <c r="AD28" s="127"/>
      <c r="AE28" s="127"/>
      <c r="AF28" s="127"/>
      <c r="AG28" s="127"/>
      <c r="AH28" s="127"/>
      <c r="AI28" s="127"/>
      <c r="AJ28" s="127"/>
      <c r="AK28" s="127"/>
      <c r="AL28" s="127"/>
      <c r="AM28" s="127"/>
      <c r="AN28" s="127"/>
      <c r="AO28" s="127"/>
      <c r="AP28" s="127"/>
      <c r="AQ28" s="127"/>
      <c r="AR28" s="127"/>
      <c r="AS28" s="127"/>
    </row>
    <row r="29" spans="4:58" ht="12" customHeight="1" x14ac:dyDescent="0.25">
      <c r="D29" s="385" t="str">
        <f>Thématiques!E56</f>
        <v>Forum</v>
      </c>
      <c r="E29" s="385"/>
      <c r="F29" s="385"/>
      <c r="G29" s="385"/>
      <c r="H29" s="385"/>
      <c r="I29" s="385"/>
      <c r="J29" s="385"/>
      <c r="K29" s="385"/>
      <c r="L29" s="385"/>
      <c r="M29" s="385"/>
      <c r="N29" s="385"/>
      <c r="O29" s="385"/>
      <c r="P29" s="385"/>
      <c r="R29" s="395">
        <f>Thématiques!T56</f>
        <v>0</v>
      </c>
      <c r="S29" s="395"/>
      <c r="T29" s="395"/>
      <c r="U29" s="395"/>
      <c r="V29" s="395"/>
      <c r="X29" s="388">
        <f>SUM(AE29:AS30)</f>
        <v>11</v>
      </c>
      <c r="Y29" s="388"/>
      <c r="Z29" s="388"/>
      <c r="AA29" s="388"/>
      <c r="AB29" s="388"/>
      <c r="AC29" s="396" t="str">
        <f>IF(R29=0,"",X29/R29)</f>
        <v/>
      </c>
      <c r="AD29" s="396"/>
      <c r="AE29" s="390">
        <v>11</v>
      </c>
      <c r="AF29" s="390"/>
      <c r="AG29" s="390"/>
      <c r="AH29" s="390"/>
      <c r="AI29" s="390"/>
      <c r="AJ29" s="401"/>
      <c r="AK29" s="401"/>
      <c r="AL29" s="401"/>
      <c r="AM29" s="401"/>
      <c r="AN29" s="401"/>
      <c r="AO29" s="401"/>
      <c r="AP29" s="401"/>
      <c r="AQ29" s="401"/>
      <c r="AR29" s="401"/>
      <c r="AS29" s="401"/>
    </row>
    <row r="30" spans="4:58" ht="12" customHeight="1" x14ac:dyDescent="0.25">
      <c r="D30" s="385"/>
      <c r="E30" s="385"/>
      <c r="F30" s="385"/>
      <c r="G30" s="385"/>
      <c r="H30" s="385"/>
      <c r="I30" s="385"/>
      <c r="J30" s="385"/>
      <c r="K30" s="385"/>
      <c r="L30" s="385"/>
      <c r="M30" s="385"/>
      <c r="N30" s="385"/>
      <c r="O30" s="385"/>
      <c r="P30" s="385"/>
      <c r="R30" s="395"/>
      <c r="S30" s="395"/>
      <c r="T30" s="395"/>
      <c r="U30" s="395"/>
      <c r="V30" s="395"/>
      <c r="X30" s="388"/>
      <c r="Y30" s="388"/>
      <c r="Z30" s="388"/>
      <c r="AA30" s="388"/>
      <c r="AB30" s="388"/>
      <c r="AC30" s="396"/>
      <c r="AD30" s="396"/>
      <c r="AE30" s="390"/>
      <c r="AF30" s="390"/>
      <c r="AG30" s="390"/>
      <c r="AH30" s="390"/>
      <c r="AI30" s="390"/>
      <c r="AJ30" s="401"/>
      <c r="AK30" s="401"/>
      <c r="AL30" s="401"/>
      <c r="AM30" s="401"/>
      <c r="AN30" s="401"/>
      <c r="AO30" s="401"/>
      <c r="AP30" s="401"/>
      <c r="AQ30" s="401"/>
      <c r="AR30" s="401"/>
      <c r="AS30" s="401"/>
      <c r="AW30" s="130"/>
      <c r="AX30" s="130"/>
      <c r="AY30" s="130"/>
      <c r="AZ30" s="130"/>
      <c r="BF30" s="131"/>
    </row>
    <row r="31" spans="4:58" ht="12" customHeight="1" x14ac:dyDescent="0.25">
      <c r="R31" s="128"/>
      <c r="S31" s="128"/>
      <c r="T31" s="128"/>
      <c r="U31" s="128"/>
      <c r="V31" s="128"/>
      <c r="X31" s="128"/>
      <c r="Y31" s="128"/>
      <c r="Z31" s="128"/>
      <c r="AA31" s="128"/>
      <c r="AB31" s="128"/>
      <c r="AD31" s="127"/>
      <c r="AE31" s="127"/>
      <c r="AF31" s="127"/>
      <c r="AG31" s="127"/>
      <c r="AH31" s="127"/>
      <c r="AI31" s="127"/>
      <c r="AJ31" s="127"/>
      <c r="AK31" s="127"/>
      <c r="AL31" s="127"/>
      <c r="AM31" s="127"/>
      <c r="AN31" s="127"/>
      <c r="AO31" s="127"/>
      <c r="AP31" s="127"/>
      <c r="AQ31" s="127"/>
      <c r="AR31" s="127"/>
      <c r="AS31" s="127"/>
    </row>
    <row r="32" spans="4:58" ht="12" customHeight="1" x14ac:dyDescent="0.25">
      <c r="D32" s="385" t="str">
        <f>Thématiques!E59</f>
        <v>Réunion d’information</v>
      </c>
      <c r="E32" s="385"/>
      <c r="F32" s="385"/>
      <c r="G32" s="385"/>
      <c r="H32" s="385"/>
      <c r="I32" s="385"/>
      <c r="J32" s="385"/>
      <c r="K32" s="385"/>
      <c r="L32" s="385"/>
      <c r="M32" s="385"/>
      <c r="N32" s="385"/>
      <c r="O32" s="385"/>
      <c r="P32" s="385"/>
      <c r="R32" s="395">
        <f>Thématiques!T59</f>
        <v>0</v>
      </c>
      <c r="S32" s="395"/>
      <c r="T32" s="395"/>
      <c r="U32" s="395"/>
      <c r="V32" s="395"/>
      <c r="X32" s="388">
        <f>SUM(AE32:AS33)</f>
        <v>12</v>
      </c>
      <c r="Y32" s="388"/>
      <c r="Z32" s="388"/>
      <c r="AA32" s="388"/>
      <c r="AB32" s="388"/>
      <c r="AC32" s="396" t="str">
        <f>IF(R32=0,"",X32/R32)</f>
        <v/>
      </c>
      <c r="AD32" s="396"/>
      <c r="AE32" s="390">
        <v>12</v>
      </c>
      <c r="AF32" s="390"/>
      <c r="AG32" s="390"/>
      <c r="AH32" s="390"/>
      <c r="AI32" s="390"/>
      <c r="AJ32" s="401"/>
      <c r="AK32" s="401"/>
      <c r="AL32" s="401"/>
      <c r="AM32" s="401"/>
      <c r="AN32" s="401"/>
      <c r="AO32" s="401"/>
      <c r="AP32" s="401"/>
      <c r="AQ32" s="401"/>
      <c r="AR32" s="401"/>
      <c r="AS32" s="401"/>
    </row>
    <row r="33" spans="1:52" ht="12" customHeight="1" x14ac:dyDescent="0.25">
      <c r="D33" s="385"/>
      <c r="E33" s="385"/>
      <c r="F33" s="385"/>
      <c r="G33" s="385"/>
      <c r="H33" s="385"/>
      <c r="I33" s="385"/>
      <c r="J33" s="385"/>
      <c r="K33" s="385"/>
      <c r="L33" s="385"/>
      <c r="M33" s="385"/>
      <c r="N33" s="385"/>
      <c r="O33" s="385"/>
      <c r="P33" s="385"/>
      <c r="R33" s="395"/>
      <c r="S33" s="395"/>
      <c r="T33" s="395"/>
      <c r="U33" s="395"/>
      <c r="V33" s="395"/>
      <c r="X33" s="388"/>
      <c r="Y33" s="388"/>
      <c r="Z33" s="388"/>
      <c r="AA33" s="388"/>
      <c r="AB33" s="388"/>
      <c r="AC33" s="396"/>
      <c r="AD33" s="396"/>
      <c r="AE33" s="390"/>
      <c r="AF33" s="390"/>
      <c r="AG33" s="390"/>
      <c r="AH33" s="390"/>
      <c r="AI33" s="390"/>
      <c r="AJ33" s="401"/>
      <c r="AK33" s="401"/>
      <c r="AL33" s="401"/>
      <c r="AM33" s="401"/>
      <c r="AN33" s="401"/>
      <c r="AO33" s="401"/>
      <c r="AP33" s="401"/>
      <c r="AQ33" s="401"/>
      <c r="AR33" s="401"/>
      <c r="AS33" s="401"/>
      <c r="AX33" s="130"/>
      <c r="AY33" s="130"/>
      <c r="AZ33" s="130"/>
    </row>
    <row r="34" spans="1:52" ht="12" customHeight="1" x14ac:dyDescent="0.25">
      <c r="R34" s="128"/>
      <c r="S34" s="128"/>
      <c r="T34" s="128"/>
      <c r="U34" s="128"/>
      <c r="V34" s="128"/>
      <c r="X34" s="128"/>
      <c r="Y34" s="128"/>
      <c r="Z34" s="128"/>
      <c r="AA34" s="128"/>
      <c r="AB34" s="128"/>
      <c r="AD34" s="127"/>
      <c r="AE34" s="127"/>
      <c r="AF34" s="127"/>
      <c r="AG34" s="127"/>
      <c r="AH34" s="127"/>
      <c r="AI34" s="127"/>
      <c r="AJ34" s="127"/>
      <c r="AK34" s="127"/>
      <c r="AL34" s="127"/>
      <c r="AM34" s="127"/>
      <c r="AN34" s="127"/>
      <c r="AO34" s="127"/>
      <c r="AP34" s="127"/>
      <c r="AQ34" s="127"/>
      <c r="AR34" s="127"/>
      <c r="AS34" s="127"/>
    </row>
    <row r="35" spans="1:52" ht="12" customHeight="1" x14ac:dyDescent="0.25">
      <c r="D35" s="385" t="str">
        <f>Thématiques!E62</f>
        <v>Conférence</v>
      </c>
      <c r="E35" s="385"/>
      <c r="F35" s="385"/>
      <c r="G35" s="385"/>
      <c r="H35" s="385"/>
      <c r="I35" s="385"/>
      <c r="J35" s="385"/>
      <c r="K35" s="385"/>
      <c r="L35" s="385"/>
      <c r="M35" s="385"/>
      <c r="N35" s="385"/>
      <c r="O35" s="385"/>
      <c r="P35" s="385"/>
      <c r="R35" s="395">
        <f>Thématiques!T62</f>
        <v>0</v>
      </c>
      <c r="S35" s="395"/>
      <c r="T35" s="395"/>
      <c r="U35" s="395"/>
      <c r="V35" s="395"/>
      <c r="X35" s="388">
        <f>SUM(AE35:AS36)</f>
        <v>13</v>
      </c>
      <c r="Y35" s="388"/>
      <c r="Z35" s="388"/>
      <c r="AA35" s="388"/>
      <c r="AB35" s="388"/>
      <c r="AC35" s="396" t="str">
        <f>IF(R35=0,"",X35/R35)</f>
        <v/>
      </c>
      <c r="AD35" s="396"/>
      <c r="AE35" s="390">
        <v>13</v>
      </c>
      <c r="AF35" s="390"/>
      <c r="AG35" s="390"/>
      <c r="AH35" s="390"/>
      <c r="AI35" s="390"/>
      <c r="AJ35" s="401"/>
      <c r="AK35" s="401"/>
      <c r="AL35" s="401"/>
      <c r="AM35" s="401"/>
      <c r="AN35" s="401"/>
      <c r="AO35" s="401"/>
      <c r="AP35" s="401"/>
      <c r="AQ35" s="401"/>
      <c r="AR35" s="401"/>
      <c r="AS35" s="401"/>
    </row>
    <row r="36" spans="1:52" ht="12" customHeight="1" x14ac:dyDescent="0.25">
      <c r="D36" s="385"/>
      <c r="E36" s="385"/>
      <c r="F36" s="385"/>
      <c r="G36" s="385"/>
      <c r="H36" s="385"/>
      <c r="I36" s="385"/>
      <c r="J36" s="385"/>
      <c r="K36" s="385"/>
      <c r="L36" s="385"/>
      <c r="M36" s="385"/>
      <c r="N36" s="385"/>
      <c r="O36" s="385"/>
      <c r="P36" s="385"/>
      <c r="R36" s="395"/>
      <c r="S36" s="395"/>
      <c r="T36" s="395"/>
      <c r="U36" s="395"/>
      <c r="V36" s="395"/>
      <c r="X36" s="388"/>
      <c r="Y36" s="388"/>
      <c r="Z36" s="388"/>
      <c r="AA36" s="388"/>
      <c r="AB36" s="388"/>
      <c r="AC36" s="396"/>
      <c r="AD36" s="396"/>
      <c r="AE36" s="390"/>
      <c r="AF36" s="390"/>
      <c r="AG36" s="390"/>
      <c r="AH36" s="390"/>
      <c r="AI36" s="390"/>
      <c r="AJ36" s="401"/>
      <c r="AK36" s="401"/>
      <c r="AL36" s="401"/>
      <c r="AM36" s="401"/>
      <c r="AN36" s="401"/>
      <c r="AO36" s="401"/>
      <c r="AP36" s="401"/>
      <c r="AQ36" s="401"/>
      <c r="AR36" s="401"/>
      <c r="AS36" s="401"/>
      <c r="AW36" s="130"/>
      <c r="AX36" s="130"/>
    </row>
    <row r="37" spans="1:52" ht="12" customHeight="1" x14ac:dyDescent="0.25">
      <c r="R37" s="128"/>
      <c r="S37" s="128"/>
      <c r="T37" s="128"/>
      <c r="U37" s="128"/>
      <c r="V37" s="128"/>
      <c r="X37" s="128"/>
      <c r="Y37" s="128"/>
      <c r="Z37" s="128"/>
      <c r="AA37" s="128"/>
      <c r="AB37" s="128"/>
      <c r="AD37" s="127"/>
      <c r="AE37" s="127"/>
      <c r="AF37" s="127"/>
      <c r="AG37" s="127"/>
      <c r="AH37" s="127"/>
      <c r="AI37" s="127"/>
      <c r="AJ37" s="127"/>
      <c r="AK37" s="127"/>
      <c r="AL37" s="127"/>
      <c r="AM37" s="127"/>
      <c r="AN37" s="127"/>
      <c r="AO37" s="127"/>
      <c r="AP37" s="127"/>
      <c r="AQ37" s="127"/>
      <c r="AR37" s="127"/>
      <c r="AS37" s="127"/>
    </row>
    <row r="38" spans="1:52" ht="12" customHeight="1" x14ac:dyDescent="0.25">
      <c r="D38" s="385" t="str">
        <f>Thématiques!E65</f>
        <v>Formation</v>
      </c>
      <c r="E38" s="385"/>
      <c r="F38" s="385"/>
      <c r="G38" s="385"/>
      <c r="H38" s="385"/>
      <c r="I38" s="385"/>
      <c r="J38" s="385"/>
      <c r="K38" s="385"/>
      <c r="L38" s="385"/>
      <c r="M38" s="385"/>
      <c r="N38" s="385"/>
      <c r="O38" s="385"/>
      <c r="P38" s="385"/>
      <c r="R38" s="395">
        <f>Thématiques!T65</f>
        <v>0</v>
      </c>
      <c r="S38" s="395"/>
      <c r="T38" s="395"/>
      <c r="U38" s="395"/>
      <c r="V38" s="395"/>
      <c r="X38" s="388">
        <f>SUM(AE38:AS39)</f>
        <v>14</v>
      </c>
      <c r="Y38" s="388"/>
      <c r="Z38" s="388"/>
      <c r="AA38" s="388"/>
      <c r="AB38" s="388"/>
      <c r="AC38" s="396" t="str">
        <f>IF(R38=0,"",X38/R38)</f>
        <v/>
      </c>
      <c r="AD38" s="396"/>
      <c r="AE38" s="390">
        <v>14</v>
      </c>
      <c r="AF38" s="390"/>
      <c r="AG38" s="390"/>
      <c r="AH38" s="390"/>
      <c r="AI38" s="390"/>
      <c r="AJ38" s="401"/>
      <c r="AK38" s="401"/>
      <c r="AL38" s="401"/>
      <c r="AM38" s="401"/>
      <c r="AN38" s="401"/>
      <c r="AO38" s="401"/>
      <c r="AP38" s="401"/>
      <c r="AQ38" s="401"/>
      <c r="AR38" s="401"/>
      <c r="AS38" s="401"/>
    </row>
    <row r="39" spans="1:52" ht="12" customHeight="1" x14ac:dyDescent="0.25">
      <c r="D39" s="385"/>
      <c r="E39" s="385"/>
      <c r="F39" s="385"/>
      <c r="G39" s="385"/>
      <c r="H39" s="385"/>
      <c r="I39" s="385"/>
      <c r="J39" s="385"/>
      <c r="K39" s="385"/>
      <c r="L39" s="385"/>
      <c r="M39" s="385"/>
      <c r="N39" s="385"/>
      <c r="O39" s="385"/>
      <c r="P39" s="385"/>
      <c r="R39" s="395"/>
      <c r="S39" s="395"/>
      <c r="T39" s="395"/>
      <c r="U39" s="395"/>
      <c r="V39" s="395"/>
      <c r="X39" s="388"/>
      <c r="Y39" s="388"/>
      <c r="Z39" s="388"/>
      <c r="AA39" s="388"/>
      <c r="AB39" s="388"/>
      <c r="AC39" s="396"/>
      <c r="AD39" s="396"/>
      <c r="AE39" s="390"/>
      <c r="AF39" s="390"/>
      <c r="AG39" s="390"/>
      <c r="AH39" s="390"/>
      <c r="AI39" s="390"/>
      <c r="AJ39" s="401"/>
      <c r="AK39" s="401"/>
      <c r="AL39" s="401"/>
      <c r="AM39" s="401"/>
      <c r="AN39" s="401"/>
      <c r="AO39" s="401"/>
      <c r="AP39" s="401"/>
      <c r="AQ39" s="401"/>
      <c r="AR39" s="401"/>
      <c r="AS39" s="401"/>
    </row>
    <row r="40" spans="1:52" ht="12" customHeight="1" x14ac:dyDescent="0.25">
      <c r="R40" s="128"/>
      <c r="S40" s="128"/>
      <c r="T40" s="128"/>
      <c r="U40" s="128"/>
      <c r="V40" s="128"/>
      <c r="X40" s="128"/>
      <c r="Y40" s="128"/>
      <c r="Z40" s="128"/>
      <c r="AA40" s="128"/>
      <c r="AB40" s="128"/>
      <c r="AD40" s="127"/>
      <c r="AE40" s="127"/>
      <c r="AF40" s="127"/>
      <c r="AG40" s="127"/>
      <c r="AH40" s="127"/>
      <c r="AI40" s="127"/>
      <c r="AJ40" s="127"/>
      <c r="AK40" s="127"/>
      <c r="AL40" s="127"/>
      <c r="AM40" s="127"/>
      <c r="AN40" s="127"/>
      <c r="AO40" s="127"/>
      <c r="AP40" s="127"/>
      <c r="AQ40" s="127"/>
      <c r="AR40" s="127"/>
      <c r="AS40" s="127"/>
    </row>
    <row r="41" spans="1:52" ht="12" customHeight="1" x14ac:dyDescent="0.25">
      <c r="D41" s="385" t="str">
        <f>Thématiques!E68</f>
        <v>Bilan prévention</v>
      </c>
      <c r="E41" s="385"/>
      <c r="F41" s="385"/>
      <c r="G41" s="385"/>
      <c r="H41" s="385"/>
      <c r="I41" s="385"/>
      <c r="J41" s="385"/>
      <c r="K41" s="385"/>
      <c r="L41" s="385"/>
      <c r="M41" s="385"/>
      <c r="N41" s="385"/>
      <c r="O41" s="385"/>
      <c r="P41" s="385"/>
      <c r="R41" s="395">
        <f>Thématiques!T68</f>
        <v>0</v>
      </c>
      <c r="S41" s="395"/>
      <c r="T41" s="395"/>
      <c r="U41" s="395"/>
      <c r="V41" s="395"/>
      <c r="X41" s="388">
        <f>SUM(AE41:AS42)</f>
        <v>15</v>
      </c>
      <c r="Y41" s="388"/>
      <c r="Z41" s="388"/>
      <c r="AA41" s="388"/>
      <c r="AB41" s="388"/>
      <c r="AC41" s="396" t="str">
        <f>IF(R41=0,"",X41/R41)</f>
        <v/>
      </c>
      <c r="AD41" s="396"/>
      <c r="AE41" s="390">
        <v>15</v>
      </c>
      <c r="AF41" s="390"/>
      <c r="AG41" s="390"/>
      <c r="AH41" s="390"/>
      <c r="AI41" s="390"/>
      <c r="AJ41" s="401"/>
      <c r="AK41" s="401"/>
      <c r="AL41" s="401"/>
      <c r="AM41" s="401"/>
      <c r="AN41" s="401"/>
      <c r="AO41" s="401"/>
      <c r="AP41" s="401"/>
      <c r="AQ41" s="401"/>
      <c r="AR41" s="401"/>
      <c r="AS41" s="401"/>
    </row>
    <row r="42" spans="1:52" ht="12" customHeight="1" x14ac:dyDescent="0.25">
      <c r="D42" s="385"/>
      <c r="E42" s="385"/>
      <c r="F42" s="385"/>
      <c r="G42" s="385"/>
      <c r="H42" s="385"/>
      <c r="I42" s="385"/>
      <c r="J42" s="385"/>
      <c r="K42" s="385"/>
      <c r="L42" s="385"/>
      <c r="M42" s="385"/>
      <c r="N42" s="385"/>
      <c r="O42" s="385"/>
      <c r="P42" s="385"/>
      <c r="R42" s="395"/>
      <c r="S42" s="395"/>
      <c r="T42" s="395"/>
      <c r="U42" s="395"/>
      <c r="V42" s="395"/>
      <c r="X42" s="388"/>
      <c r="Y42" s="388"/>
      <c r="Z42" s="388"/>
      <c r="AA42" s="388"/>
      <c r="AB42" s="388"/>
      <c r="AC42" s="396"/>
      <c r="AD42" s="396"/>
      <c r="AE42" s="390"/>
      <c r="AF42" s="390"/>
      <c r="AG42" s="390"/>
      <c r="AH42" s="390"/>
      <c r="AI42" s="390"/>
      <c r="AJ42" s="401"/>
      <c r="AK42" s="401"/>
      <c r="AL42" s="401"/>
      <c r="AM42" s="401"/>
      <c r="AN42" s="401"/>
      <c r="AO42" s="401"/>
      <c r="AP42" s="401"/>
      <c r="AQ42" s="401"/>
      <c r="AR42" s="401"/>
      <c r="AS42" s="401"/>
    </row>
    <row r="43" spans="1:52" ht="12" customHeight="1" x14ac:dyDescent="0.25">
      <c r="R43" s="128"/>
      <c r="S43" s="128"/>
      <c r="T43" s="128"/>
      <c r="U43" s="128"/>
      <c r="V43" s="128"/>
      <c r="X43" s="128"/>
      <c r="Y43" s="128"/>
      <c r="Z43" s="128"/>
      <c r="AA43" s="128"/>
      <c r="AB43" s="128"/>
      <c r="AD43" s="127"/>
      <c r="AE43" s="127"/>
      <c r="AF43" s="127"/>
      <c r="AG43" s="127"/>
      <c r="AH43" s="127"/>
      <c r="AI43" s="127"/>
      <c r="AJ43" s="127"/>
      <c r="AK43" s="127"/>
      <c r="AL43" s="127"/>
      <c r="AM43" s="127"/>
      <c r="AN43" s="127"/>
      <c r="AO43" s="127"/>
      <c r="AP43" s="127"/>
      <c r="AQ43" s="127"/>
      <c r="AR43" s="127"/>
      <c r="AS43" s="127"/>
    </row>
    <row r="44" spans="1:52" ht="12" customHeight="1" x14ac:dyDescent="0.25">
      <c r="D44" s="385" t="str">
        <f>Thématiques!E71</f>
        <v>Autres : précisez</v>
      </c>
      <c r="E44" s="385"/>
      <c r="F44" s="385"/>
      <c r="G44" s="385"/>
      <c r="H44" s="385"/>
      <c r="I44" s="385"/>
      <c r="J44" s="385"/>
      <c r="K44" s="385"/>
      <c r="L44" s="385"/>
      <c r="M44" s="385"/>
      <c r="N44" s="385"/>
      <c r="O44" s="385"/>
      <c r="P44" s="385"/>
      <c r="R44" s="395">
        <f>Thématiques!T71</f>
        <v>0</v>
      </c>
      <c r="S44" s="395"/>
      <c r="T44" s="395"/>
      <c r="U44" s="395"/>
      <c r="V44" s="395"/>
      <c r="X44" s="388">
        <f>SUM(AE44:AS45)</f>
        <v>16</v>
      </c>
      <c r="Y44" s="388"/>
      <c r="Z44" s="388"/>
      <c r="AA44" s="388"/>
      <c r="AB44" s="388"/>
      <c r="AC44" s="396" t="str">
        <f>IF(R44=0,"",X44/R44)</f>
        <v/>
      </c>
      <c r="AD44" s="396"/>
      <c r="AE44" s="390">
        <v>16</v>
      </c>
      <c r="AF44" s="390"/>
      <c r="AG44" s="390"/>
      <c r="AH44" s="390"/>
      <c r="AI44" s="390"/>
      <c r="AJ44" s="401"/>
      <c r="AK44" s="401"/>
      <c r="AL44" s="401"/>
      <c r="AM44" s="401"/>
      <c r="AN44" s="401"/>
      <c r="AO44" s="401"/>
      <c r="AP44" s="401"/>
      <c r="AQ44" s="401"/>
      <c r="AR44" s="401"/>
      <c r="AS44" s="401"/>
    </row>
    <row r="45" spans="1:52" ht="12" customHeight="1" x14ac:dyDescent="0.25">
      <c r="D45" s="385"/>
      <c r="E45" s="385"/>
      <c r="F45" s="385"/>
      <c r="G45" s="385"/>
      <c r="H45" s="385"/>
      <c r="I45" s="385"/>
      <c r="J45" s="385"/>
      <c r="K45" s="385"/>
      <c r="L45" s="385"/>
      <c r="M45" s="385"/>
      <c r="N45" s="385"/>
      <c r="O45" s="385"/>
      <c r="P45" s="385"/>
      <c r="R45" s="395"/>
      <c r="S45" s="395"/>
      <c r="T45" s="395"/>
      <c r="U45" s="395"/>
      <c r="V45" s="395"/>
      <c r="X45" s="388"/>
      <c r="Y45" s="388"/>
      <c r="Z45" s="388"/>
      <c r="AA45" s="388"/>
      <c r="AB45" s="388"/>
      <c r="AC45" s="396"/>
      <c r="AD45" s="396"/>
      <c r="AE45" s="390"/>
      <c r="AF45" s="390"/>
      <c r="AG45" s="390"/>
      <c r="AH45" s="390"/>
      <c r="AI45" s="390"/>
      <c r="AJ45" s="401"/>
      <c r="AK45" s="401"/>
      <c r="AL45" s="401"/>
      <c r="AM45" s="401"/>
      <c r="AN45" s="401"/>
      <c r="AO45" s="401"/>
      <c r="AP45" s="401"/>
      <c r="AQ45" s="401"/>
      <c r="AR45" s="401"/>
      <c r="AS45" s="401"/>
    </row>
    <row r="47" spans="1:52" ht="12" customHeight="1" x14ac:dyDescent="0.25">
      <c r="A47" s="394" t="s">
        <v>864</v>
      </c>
      <c r="B47" s="394"/>
      <c r="C47" s="394"/>
      <c r="D47" s="394"/>
      <c r="E47" s="394"/>
      <c r="F47" s="394"/>
      <c r="G47" s="394"/>
      <c r="H47" s="394"/>
      <c r="I47" s="394"/>
      <c r="J47" s="394"/>
      <c r="K47" s="394"/>
      <c r="L47" s="394"/>
      <c r="M47" s="394"/>
      <c r="N47" s="394"/>
      <c r="O47" s="394"/>
      <c r="P47" s="394"/>
      <c r="Q47" s="394"/>
      <c r="R47" s="394"/>
      <c r="S47" s="394"/>
      <c r="T47" s="394"/>
      <c r="U47" s="394"/>
      <c r="V47" s="394"/>
      <c r="W47" s="394"/>
      <c r="X47" s="394"/>
      <c r="Y47" s="394"/>
      <c r="Z47" s="394"/>
      <c r="AA47" s="394"/>
      <c r="AB47" s="394"/>
      <c r="AC47" s="394"/>
      <c r="AD47" s="394"/>
      <c r="AE47" s="394"/>
      <c r="AF47" s="394"/>
      <c r="AG47" s="394"/>
      <c r="AH47" s="394"/>
      <c r="AI47" s="394"/>
      <c r="AJ47" s="394"/>
      <c r="AK47" s="394"/>
      <c r="AL47" s="394"/>
      <c r="AM47" s="394"/>
      <c r="AN47" s="394"/>
      <c r="AO47" s="394"/>
      <c r="AP47" s="394"/>
      <c r="AQ47" s="394"/>
      <c r="AR47" s="394"/>
      <c r="AS47" s="394"/>
      <c r="AT47" s="394"/>
      <c r="AU47" s="394"/>
      <c r="AV47" s="394"/>
    </row>
    <row r="48" spans="1:52" ht="12" customHeight="1" x14ac:dyDescent="0.25">
      <c r="A48" s="67"/>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row>
    <row r="49" spans="1:56" ht="12" customHeight="1" x14ac:dyDescent="0.25">
      <c r="A49" s="287"/>
      <c r="B49" s="287"/>
      <c r="C49" s="287"/>
      <c r="D49" s="288" t="str">
        <f>D1</f>
        <v>Appel à projets commun 2023</v>
      </c>
      <c r="E49" s="288"/>
      <c r="F49" s="288"/>
      <c r="G49" s="288"/>
      <c r="H49" s="288"/>
      <c r="I49" s="288"/>
      <c r="J49" s="288"/>
      <c r="K49" s="288"/>
      <c r="L49" s="288"/>
      <c r="M49" s="288"/>
      <c r="N49" s="288"/>
      <c r="O49" s="288"/>
      <c r="P49" s="288"/>
      <c r="Q49" s="288"/>
      <c r="R49" s="288"/>
      <c r="S49" s="288"/>
      <c r="T49" s="288"/>
      <c r="U49" s="288"/>
      <c r="V49" s="288"/>
      <c r="W49" s="288"/>
      <c r="X49" s="288"/>
      <c r="Y49" s="288"/>
      <c r="Z49" s="288"/>
      <c r="AA49" s="288"/>
      <c r="AB49" s="288"/>
      <c r="AC49" s="288"/>
      <c r="AD49" s="288"/>
      <c r="AE49" s="288"/>
      <c r="AF49" s="288"/>
      <c r="AG49" s="288"/>
      <c r="AH49" s="288"/>
      <c r="AI49" s="288"/>
      <c r="AJ49" s="288"/>
      <c r="AK49" s="288"/>
      <c r="AL49" s="288"/>
      <c r="AM49" s="288"/>
      <c r="AN49" s="381" t="s">
        <v>861</v>
      </c>
      <c r="AO49" s="381"/>
      <c r="AP49" s="381"/>
      <c r="AQ49" s="381"/>
      <c r="AR49" s="381"/>
      <c r="AS49" s="381"/>
      <c r="AT49" s="381"/>
      <c r="AU49" s="381"/>
      <c r="AV49" s="381"/>
    </row>
    <row r="50" spans="1:56" ht="12" customHeight="1" x14ac:dyDescent="0.25">
      <c r="A50" s="287"/>
      <c r="B50" s="287"/>
      <c r="C50" s="287"/>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288"/>
      <c r="AE50" s="288"/>
      <c r="AF50" s="288"/>
      <c r="AG50" s="288"/>
      <c r="AH50" s="288"/>
      <c r="AI50" s="288"/>
      <c r="AJ50" s="288"/>
      <c r="AK50" s="288"/>
      <c r="AL50" s="288"/>
      <c r="AM50" s="288"/>
      <c r="AN50" s="381"/>
      <c r="AO50" s="381"/>
      <c r="AP50" s="381"/>
      <c r="AQ50" s="381"/>
      <c r="AR50" s="381"/>
      <c r="AS50" s="381"/>
      <c r="AT50" s="381"/>
      <c r="AU50" s="381"/>
      <c r="AV50" s="381"/>
    </row>
    <row r="51" spans="1:56" ht="12" customHeight="1" x14ac:dyDescent="0.25">
      <c r="A51" s="287"/>
      <c r="B51" s="287"/>
      <c r="C51" s="287"/>
      <c r="D51" s="288"/>
      <c r="E51" s="288"/>
      <c r="F51" s="288"/>
      <c r="G51" s="288"/>
      <c r="H51" s="288"/>
      <c r="I51" s="288"/>
      <c r="J51" s="288"/>
      <c r="K51" s="288"/>
      <c r="L51" s="288"/>
      <c r="M51" s="288"/>
      <c r="N51" s="288"/>
      <c r="O51" s="288"/>
      <c r="P51" s="288"/>
      <c r="Q51" s="288"/>
      <c r="R51" s="288"/>
      <c r="S51" s="288"/>
      <c r="T51" s="288"/>
      <c r="U51" s="288"/>
      <c r="V51" s="288"/>
      <c r="W51" s="288"/>
      <c r="X51" s="288"/>
      <c r="Y51" s="288"/>
      <c r="Z51" s="288"/>
      <c r="AA51" s="288"/>
      <c r="AB51" s="288"/>
      <c r="AC51" s="288"/>
      <c r="AD51" s="288"/>
      <c r="AE51" s="288"/>
      <c r="AF51" s="288"/>
      <c r="AG51" s="288"/>
      <c r="AH51" s="288"/>
      <c r="AI51" s="288"/>
      <c r="AJ51" s="288"/>
      <c r="AK51" s="288"/>
      <c r="AL51" s="288"/>
      <c r="AM51" s="288"/>
      <c r="AN51" s="381"/>
      <c r="AO51" s="381"/>
      <c r="AP51" s="381"/>
      <c r="AQ51" s="381"/>
      <c r="AR51" s="381"/>
      <c r="AS51" s="381"/>
      <c r="AT51" s="381"/>
      <c r="AU51" s="381"/>
      <c r="AV51" s="381"/>
    </row>
    <row r="52" spans="1:56" ht="12" customHeight="1" x14ac:dyDescent="0.25">
      <c r="D52" s="288" t="s">
        <v>865</v>
      </c>
      <c r="E52" s="288"/>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c r="AD52" s="288"/>
      <c r="AE52" s="288"/>
      <c r="AF52" s="288"/>
      <c r="AG52" s="288"/>
      <c r="AH52" s="288"/>
      <c r="AI52" s="288"/>
      <c r="AJ52" s="288"/>
      <c r="AK52" s="288"/>
      <c r="AL52" s="288"/>
      <c r="AM52" s="288"/>
      <c r="AN52" s="288"/>
      <c r="AO52" s="288"/>
      <c r="AP52" s="288"/>
      <c r="AQ52" s="288"/>
      <c r="AR52" s="288"/>
      <c r="AS52" s="288"/>
      <c r="AT52" s="288"/>
      <c r="AU52" s="288"/>
      <c r="AV52" s="288"/>
      <c r="AW52" s="107"/>
      <c r="AX52" s="107"/>
      <c r="AY52" s="107"/>
      <c r="AZ52" s="107"/>
      <c r="BA52" s="107"/>
      <c r="BB52" s="107"/>
      <c r="BC52" s="107"/>
      <c r="BD52" s="107"/>
    </row>
    <row r="53" spans="1:56" ht="12" customHeight="1" x14ac:dyDescent="0.25">
      <c r="D53" s="288"/>
      <c r="E53" s="288"/>
      <c r="F53" s="288"/>
      <c r="G53" s="288"/>
      <c r="H53" s="288"/>
      <c r="I53" s="288"/>
      <c r="J53" s="288"/>
      <c r="K53" s="288"/>
      <c r="L53" s="288"/>
      <c r="M53" s="288"/>
      <c r="N53" s="288"/>
      <c r="O53" s="288"/>
      <c r="P53" s="288"/>
      <c r="Q53" s="288"/>
      <c r="R53" s="288"/>
      <c r="S53" s="288"/>
      <c r="T53" s="288"/>
      <c r="U53" s="288"/>
      <c r="V53" s="288"/>
      <c r="W53" s="288"/>
      <c r="X53" s="288"/>
      <c r="Y53" s="288"/>
      <c r="Z53" s="288"/>
      <c r="AA53" s="288"/>
      <c r="AB53" s="288"/>
      <c r="AC53" s="288"/>
      <c r="AD53" s="288"/>
      <c r="AE53" s="288"/>
      <c r="AF53" s="288"/>
      <c r="AG53" s="288"/>
      <c r="AH53" s="288"/>
      <c r="AI53" s="288"/>
      <c r="AJ53" s="288"/>
      <c r="AK53" s="288"/>
      <c r="AL53" s="288"/>
      <c r="AM53" s="288"/>
      <c r="AN53" s="288"/>
      <c r="AO53" s="288"/>
      <c r="AP53" s="288"/>
      <c r="AQ53" s="288"/>
      <c r="AR53" s="288"/>
      <c r="AS53" s="288"/>
      <c r="AT53" s="288"/>
      <c r="AU53" s="288"/>
      <c r="AV53" s="288"/>
      <c r="AW53" s="107"/>
      <c r="AX53" s="107"/>
      <c r="AY53" s="107"/>
      <c r="AZ53" s="107"/>
      <c r="BA53" s="107"/>
      <c r="BB53" s="107"/>
      <c r="BC53" s="107"/>
    </row>
    <row r="55" spans="1:56" ht="12" customHeight="1" x14ac:dyDescent="0.25">
      <c r="R55" s="393" t="str">
        <f>R18</f>
        <v>Prévisionnel de 1900</v>
      </c>
      <c r="S55" s="393"/>
      <c r="T55" s="393"/>
      <c r="U55" s="393"/>
      <c r="V55" s="393"/>
      <c r="X55" s="397" t="s">
        <v>863</v>
      </c>
      <c r="Y55" s="397"/>
      <c r="Z55" s="397"/>
      <c r="AA55" s="397"/>
      <c r="AB55" s="397"/>
      <c r="AD55" s="127"/>
      <c r="AE55" s="398" t="str">
        <f>AE18</f>
        <v>Vos résultats Exercice 2023</v>
      </c>
      <c r="AF55" s="398"/>
      <c r="AG55" s="398"/>
      <c r="AH55" s="398"/>
      <c r="AI55" s="398"/>
      <c r="AJ55" s="398" t="str">
        <f>AJ18</f>
        <v/>
      </c>
      <c r="AK55" s="398"/>
      <c r="AL55" s="398"/>
      <c r="AM55" s="398"/>
      <c r="AN55" s="398"/>
      <c r="AO55" s="398" t="str">
        <f>AO18</f>
        <v/>
      </c>
      <c r="AP55" s="398"/>
      <c r="AQ55" s="398"/>
      <c r="AR55" s="398"/>
      <c r="AS55" s="398"/>
    </row>
    <row r="56" spans="1:56" ht="12" customHeight="1" x14ac:dyDescent="0.25">
      <c r="R56" s="393"/>
      <c r="S56" s="393"/>
      <c r="T56" s="393"/>
      <c r="U56" s="393"/>
      <c r="V56" s="393"/>
      <c r="X56" s="397"/>
      <c r="Y56" s="397"/>
      <c r="Z56" s="397"/>
      <c r="AA56" s="397"/>
      <c r="AB56" s="397"/>
      <c r="AD56" s="127"/>
      <c r="AE56" s="398"/>
      <c r="AF56" s="398"/>
      <c r="AG56" s="398"/>
      <c r="AH56" s="398"/>
      <c r="AI56" s="398"/>
      <c r="AJ56" s="398"/>
      <c r="AK56" s="398"/>
      <c r="AL56" s="398"/>
      <c r="AM56" s="398"/>
      <c r="AN56" s="398"/>
      <c r="AO56" s="398"/>
      <c r="AP56" s="398"/>
      <c r="AQ56" s="398"/>
      <c r="AR56" s="398"/>
      <c r="AS56" s="398"/>
    </row>
    <row r="57" spans="1:56" ht="12" customHeight="1" x14ac:dyDescent="0.25">
      <c r="D57" s="288"/>
      <c r="E57" s="288"/>
      <c r="F57" s="288"/>
      <c r="G57" s="288"/>
      <c r="H57" s="288"/>
      <c r="I57" s="288"/>
      <c r="J57" s="288"/>
      <c r="K57" s="288"/>
      <c r="L57" s="288"/>
      <c r="M57" s="96"/>
      <c r="N57" s="96"/>
      <c r="O57" s="96"/>
      <c r="P57" s="96"/>
      <c r="Q57" s="96"/>
      <c r="R57" s="393"/>
      <c r="S57" s="393"/>
      <c r="T57" s="393"/>
      <c r="U57" s="393"/>
      <c r="V57" s="393"/>
      <c r="X57" s="397"/>
      <c r="Y57" s="397"/>
      <c r="Z57" s="397"/>
      <c r="AA57" s="397"/>
      <c r="AB57" s="397"/>
      <c r="AD57" s="127"/>
      <c r="AE57" s="398"/>
      <c r="AF57" s="398"/>
      <c r="AG57" s="398"/>
      <c r="AH57" s="398"/>
      <c r="AI57" s="398"/>
      <c r="AJ57" s="398"/>
      <c r="AK57" s="398"/>
      <c r="AL57" s="398"/>
      <c r="AM57" s="398"/>
      <c r="AN57" s="398"/>
      <c r="AO57" s="398"/>
      <c r="AP57" s="398"/>
      <c r="AQ57" s="398"/>
      <c r="AR57" s="398"/>
      <c r="AS57" s="398"/>
    </row>
    <row r="58" spans="1:56" ht="12" customHeight="1" x14ac:dyDescent="0.25">
      <c r="D58" s="288"/>
      <c r="E58" s="288"/>
      <c r="F58" s="288"/>
      <c r="G58" s="288"/>
      <c r="H58" s="288"/>
      <c r="I58" s="288"/>
      <c r="J58" s="288"/>
      <c r="K58" s="288"/>
      <c r="L58" s="288"/>
      <c r="M58" s="96"/>
      <c r="N58" s="96"/>
      <c r="O58" s="96"/>
      <c r="P58" s="96"/>
      <c r="Q58" s="96"/>
      <c r="R58" s="129"/>
      <c r="S58" s="128"/>
      <c r="T58" s="128"/>
      <c r="U58" s="128"/>
      <c r="V58" s="128"/>
      <c r="X58" s="129"/>
      <c r="Y58" s="128"/>
      <c r="Z58" s="128"/>
      <c r="AA58" s="128"/>
      <c r="AB58" s="128"/>
      <c r="AD58" s="127"/>
      <c r="AE58" s="132"/>
      <c r="AF58" s="132"/>
      <c r="AG58" s="132"/>
      <c r="AH58" s="132"/>
      <c r="AI58" s="132"/>
      <c r="AJ58" s="132"/>
      <c r="AK58" s="132"/>
      <c r="AL58" s="132"/>
      <c r="AM58" s="132"/>
      <c r="AN58" s="132"/>
      <c r="AO58" s="132"/>
      <c r="AP58" s="132"/>
      <c r="AQ58" s="132"/>
      <c r="AR58" s="132"/>
      <c r="AS58" s="132"/>
    </row>
    <row r="59" spans="1:56" ht="12" customHeight="1" x14ac:dyDescent="0.25">
      <c r="R59" s="128"/>
      <c r="S59" s="128"/>
      <c r="T59" s="128"/>
      <c r="U59" s="128"/>
      <c r="V59" s="128"/>
      <c r="X59" s="128"/>
      <c r="Y59" s="128"/>
      <c r="Z59" s="128"/>
      <c r="AA59" s="128"/>
      <c r="AB59" s="128"/>
      <c r="AD59" s="127"/>
      <c r="AE59" s="132"/>
      <c r="AF59" s="132"/>
      <c r="AG59" s="132"/>
      <c r="AH59" s="132"/>
      <c r="AI59" s="132"/>
      <c r="AJ59" s="132"/>
      <c r="AK59" s="132"/>
      <c r="AL59" s="132"/>
      <c r="AM59" s="132"/>
      <c r="AN59" s="132"/>
      <c r="AO59" s="132"/>
      <c r="AP59" s="132"/>
      <c r="AQ59" s="132"/>
      <c r="AR59" s="132"/>
      <c r="AS59" s="132"/>
    </row>
    <row r="60" spans="1:56" ht="12" customHeight="1" x14ac:dyDescent="0.25">
      <c r="D60" s="385" t="s">
        <v>866</v>
      </c>
      <c r="E60" s="385"/>
      <c r="F60" s="385"/>
      <c r="G60" s="385"/>
      <c r="H60" s="385"/>
      <c r="I60" s="385"/>
      <c r="J60" s="385"/>
      <c r="K60" s="385"/>
      <c r="L60" s="385"/>
      <c r="M60" s="385"/>
      <c r="N60" s="385"/>
      <c r="O60" s="385"/>
      <c r="P60" s="385"/>
      <c r="R60" s="387">
        <f>Objectifs!AB28</f>
        <v>0</v>
      </c>
      <c r="S60" s="387"/>
      <c r="T60" s="387"/>
      <c r="U60" s="387"/>
      <c r="V60" s="387"/>
      <c r="X60" s="388">
        <f>IF(ISERROR(AE60+AJ60+AO60),"Remplir droite",(AE60+AJ60+AO60))</f>
        <v>101</v>
      </c>
      <c r="Y60" s="388"/>
      <c r="Z60" s="388"/>
      <c r="AA60" s="388"/>
      <c r="AB60" s="388"/>
      <c r="AC60" s="389" t="str">
        <f>IF(R60=0,"",X60/R60)</f>
        <v/>
      </c>
      <c r="AD60" s="389"/>
      <c r="AE60" s="399"/>
      <c r="AF60" s="399"/>
      <c r="AG60" s="399"/>
      <c r="AH60" s="399"/>
      <c r="AI60" s="399"/>
      <c r="AJ60" s="400"/>
      <c r="AK60" s="400"/>
      <c r="AL60" s="400"/>
      <c r="AM60" s="400"/>
      <c r="AN60" s="400"/>
      <c r="AO60" s="400">
        <v>101</v>
      </c>
      <c r="AP60" s="400"/>
      <c r="AQ60" s="400"/>
      <c r="AR60" s="400"/>
      <c r="AS60" s="400"/>
    </row>
    <row r="61" spans="1:56" ht="12" customHeight="1" x14ac:dyDescent="0.25">
      <c r="D61" s="385"/>
      <c r="E61" s="385"/>
      <c r="F61" s="385"/>
      <c r="G61" s="385"/>
      <c r="H61" s="385"/>
      <c r="I61" s="385"/>
      <c r="J61" s="385"/>
      <c r="K61" s="385"/>
      <c r="L61" s="385"/>
      <c r="M61" s="385"/>
      <c r="N61" s="385"/>
      <c r="O61" s="385"/>
      <c r="P61" s="385"/>
      <c r="R61" s="387"/>
      <c r="S61" s="387"/>
      <c r="T61" s="387"/>
      <c r="U61" s="387"/>
      <c r="V61" s="387"/>
      <c r="X61" s="388"/>
      <c r="Y61" s="388"/>
      <c r="Z61" s="388"/>
      <c r="AA61" s="388"/>
      <c r="AB61" s="388"/>
      <c r="AC61" s="389"/>
      <c r="AD61" s="389"/>
      <c r="AE61" s="399"/>
      <c r="AF61" s="399"/>
      <c r="AG61" s="399"/>
      <c r="AH61" s="399"/>
      <c r="AI61" s="399"/>
      <c r="AJ61" s="400"/>
      <c r="AK61" s="400"/>
      <c r="AL61" s="400"/>
      <c r="AM61" s="400"/>
      <c r="AN61" s="400"/>
      <c r="AO61" s="400"/>
      <c r="AP61" s="400"/>
      <c r="AQ61" s="400"/>
      <c r="AR61" s="400"/>
      <c r="AS61" s="400"/>
    </row>
    <row r="62" spans="1:56" ht="12" customHeight="1" x14ac:dyDescent="0.25">
      <c r="R62" s="128"/>
      <c r="S62" s="128"/>
      <c r="T62" s="128"/>
      <c r="U62" s="128"/>
      <c r="V62" s="128"/>
      <c r="X62" s="128"/>
      <c r="Y62" s="128"/>
      <c r="Z62" s="128"/>
      <c r="AA62" s="128"/>
      <c r="AB62" s="128"/>
      <c r="AC62" s="133"/>
      <c r="AD62" s="134"/>
      <c r="AE62" s="127"/>
      <c r="AF62" s="127"/>
      <c r="AG62" s="127"/>
      <c r="AH62" s="127"/>
      <c r="AI62" s="127"/>
      <c r="AJ62" s="127"/>
      <c r="AK62" s="127"/>
      <c r="AL62" s="127"/>
      <c r="AM62" s="127"/>
      <c r="AN62" s="127"/>
      <c r="AO62" s="127"/>
      <c r="AP62" s="127"/>
      <c r="AQ62" s="127"/>
      <c r="AR62" s="127"/>
      <c r="AS62" s="127"/>
    </row>
    <row r="63" spans="1:56" ht="12" customHeight="1" x14ac:dyDescent="0.25">
      <c r="D63" s="385" t="s">
        <v>867</v>
      </c>
      <c r="E63" s="385"/>
      <c r="F63" s="385"/>
      <c r="G63" s="385"/>
      <c r="H63" s="385"/>
      <c r="I63" s="385"/>
      <c r="J63" s="385"/>
      <c r="K63" s="385"/>
      <c r="L63" s="385"/>
      <c r="M63" s="385"/>
      <c r="N63" s="385"/>
      <c r="O63" s="385"/>
      <c r="P63" s="385"/>
      <c r="R63" s="387">
        <f>Objectifs!AB31</f>
        <v>0</v>
      </c>
      <c r="S63" s="387"/>
      <c r="T63" s="387"/>
      <c r="U63" s="387"/>
      <c r="V63" s="387"/>
      <c r="X63" s="388">
        <f>IF(ISERROR(AE63+AJ63+AO63),"Remplir droite",(AE63+AJ63+AO63))</f>
        <v>102</v>
      </c>
      <c r="Y63" s="388"/>
      <c r="Z63" s="388"/>
      <c r="AA63" s="388"/>
      <c r="AB63" s="388"/>
      <c r="AC63" s="389" t="str">
        <f>IF(R63=0,"",X63/R63)</f>
        <v/>
      </c>
      <c r="AD63" s="389"/>
      <c r="AE63" s="390"/>
      <c r="AF63" s="390"/>
      <c r="AG63" s="390"/>
      <c r="AH63" s="390"/>
      <c r="AI63" s="390"/>
      <c r="AJ63" s="391">
        <v>102</v>
      </c>
      <c r="AK63" s="391"/>
      <c r="AL63" s="391"/>
      <c r="AM63" s="391"/>
      <c r="AN63" s="391"/>
      <c r="AO63" s="391"/>
      <c r="AP63" s="391"/>
      <c r="AQ63" s="391"/>
      <c r="AR63" s="391"/>
      <c r="AS63" s="391"/>
    </row>
    <row r="64" spans="1:56" ht="12" customHeight="1" x14ac:dyDescent="0.25">
      <c r="D64" s="385"/>
      <c r="E64" s="385"/>
      <c r="F64" s="385"/>
      <c r="G64" s="385"/>
      <c r="H64" s="385"/>
      <c r="I64" s="385"/>
      <c r="J64" s="385"/>
      <c r="K64" s="385"/>
      <c r="L64" s="385"/>
      <c r="M64" s="385"/>
      <c r="N64" s="385"/>
      <c r="O64" s="385"/>
      <c r="P64" s="385"/>
      <c r="R64" s="387"/>
      <c r="S64" s="387"/>
      <c r="T64" s="387"/>
      <c r="U64" s="387"/>
      <c r="V64" s="387"/>
      <c r="X64" s="388"/>
      <c r="Y64" s="388"/>
      <c r="Z64" s="388"/>
      <c r="AA64" s="388"/>
      <c r="AB64" s="388"/>
      <c r="AC64" s="389"/>
      <c r="AD64" s="389"/>
      <c r="AE64" s="390"/>
      <c r="AF64" s="390"/>
      <c r="AG64" s="390"/>
      <c r="AH64" s="390"/>
      <c r="AI64" s="390"/>
      <c r="AJ64" s="391"/>
      <c r="AK64" s="391"/>
      <c r="AL64" s="391"/>
      <c r="AM64" s="391"/>
      <c r="AN64" s="391"/>
      <c r="AO64" s="391"/>
      <c r="AP64" s="391"/>
      <c r="AQ64" s="391"/>
      <c r="AR64" s="391"/>
      <c r="AS64" s="391"/>
    </row>
    <row r="65" spans="4:56" ht="12" customHeight="1" x14ac:dyDescent="0.25">
      <c r="R65" s="128"/>
      <c r="S65" s="128"/>
      <c r="T65" s="128"/>
      <c r="U65" s="128"/>
      <c r="V65" s="128"/>
      <c r="X65" s="128"/>
      <c r="Y65" s="128"/>
      <c r="Z65" s="128"/>
      <c r="AA65" s="128"/>
      <c r="AB65" s="128"/>
      <c r="AC65" s="133"/>
      <c r="AD65" s="134"/>
      <c r="AE65" s="127"/>
      <c r="AF65" s="127"/>
      <c r="AG65" s="127"/>
      <c r="AH65" s="127"/>
      <c r="AI65" s="127"/>
      <c r="AJ65" s="127"/>
      <c r="AK65" s="127"/>
      <c r="AL65" s="127"/>
      <c r="AM65" s="127"/>
      <c r="AN65" s="127"/>
      <c r="AO65" s="127"/>
      <c r="AP65" s="127"/>
      <c r="AQ65" s="127"/>
      <c r="AR65" s="127"/>
      <c r="AS65" s="127"/>
    </row>
    <row r="66" spans="4:56" ht="12" customHeight="1" x14ac:dyDescent="0.25">
      <c r="D66" s="386" t="s">
        <v>868</v>
      </c>
      <c r="E66" s="386"/>
      <c r="F66" s="386"/>
      <c r="G66" s="386"/>
      <c r="H66" s="386"/>
      <c r="I66" s="386"/>
      <c r="J66" s="386"/>
      <c r="K66" s="386"/>
      <c r="L66" s="386"/>
      <c r="M66" s="386"/>
      <c r="N66" s="386"/>
      <c r="O66" s="386"/>
      <c r="P66" s="386"/>
      <c r="R66" s="387">
        <f>Objectifs!$AP$24</f>
        <v>0</v>
      </c>
      <c r="S66" s="387"/>
      <c r="T66" s="387"/>
      <c r="U66" s="387"/>
      <c r="V66" s="387"/>
      <c r="X66" s="388">
        <f>IF(ISERROR(AE66+AJ66+AO66),"Remplir droite",(AE66+AJ66+AO66))</f>
        <v>103</v>
      </c>
      <c r="Y66" s="388"/>
      <c r="Z66" s="388"/>
      <c r="AA66" s="388"/>
      <c r="AB66" s="388"/>
      <c r="AC66" s="389" t="str">
        <f>IF(R66=0,"",X66/R66)</f>
        <v/>
      </c>
      <c r="AD66" s="389"/>
      <c r="AE66" s="390">
        <v>103</v>
      </c>
      <c r="AF66" s="390"/>
      <c r="AG66" s="390"/>
      <c r="AH66" s="390"/>
      <c r="AI66" s="390"/>
      <c r="AJ66" s="391"/>
      <c r="AK66" s="391"/>
      <c r="AL66" s="391"/>
      <c r="AM66" s="391"/>
      <c r="AN66" s="391"/>
      <c r="AO66" s="391"/>
      <c r="AP66" s="391"/>
      <c r="AQ66" s="391"/>
      <c r="AR66" s="391"/>
      <c r="AS66" s="391"/>
    </row>
    <row r="67" spans="4:56" ht="12" customHeight="1" x14ac:dyDescent="0.25">
      <c r="D67" s="386"/>
      <c r="E67" s="386"/>
      <c r="F67" s="386"/>
      <c r="G67" s="386"/>
      <c r="H67" s="386"/>
      <c r="I67" s="386"/>
      <c r="J67" s="386"/>
      <c r="K67" s="386"/>
      <c r="L67" s="386"/>
      <c r="M67" s="386"/>
      <c r="N67" s="386"/>
      <c r="O67" s="386"/>
      <c r="P67" s="386"/>
      <c r="R67" s="387"/>
      <c r="S67" s="387"/>
      <c r="T67" s="387"/>
      <c r="U67" s="387"/>
      <c r="V67" s="387"/>
      <c r="X67" s="388"/>
      <c r="Y67" s="388"/>
      <c r="Z67" s="388"/>
      <c r="AA67" s="388"/>
      <c r="AB67" s="388"/>
      <c r="AC67" s="389"/>
      <c r="AD67" s="389"/>
      <c r="AE67" s="390"/>
      <c r="AF67" s="390"/>
      <c r="AG67" s="390"/>
      <c r="AH67" s="390"/>
      <c r="AI67" s="390"/>
      <c r="AJ67" s="391"/>
      <c r="AK67" s="391"/>
      <c r="AL67" s="391"/>
      <c r="AM67" s="391"/>
      <c r="AN67" s="391"/>
      <c r="AO67" s="391"/>
      <c r="AP67" s="391"/>
      <c r="AQ67" s="391"/>
      <c r="AR67" s="391"/>
      <c r="AS67" s="391"/>
    </row>
    <row r="68" spans="4:56" ht="12" customHeight="1" x14ac:dyDescent="0.25">
      <c r="D68" s="128"/>
      <c r="E68" s="128"/>
      <c r="F68" s="128"/>
      <c r="G68" s="128"/>
      <c r="H68" s="128"/>
      <c r="I68" s="128"/>
      <c r="J68" s="128"/>
      <c r="K68" s="128"/>
      <c r="L68" s="128"/>
      <c r="M68" s="128"/>
      <c r="N68" s="128"/>
      <c r="O68" s="128"/>
      <c r="P68" s="128"/>
      <c r="R68" s="128"/>
      <c r="S68" s="128"/>
      <c r="T68" s="128"/>
      <c r="U68" s="128"/>
      <c r="V68" s="128"/>
      <c r="X68" s="128"/>
      <c r="Y68" s="128"/>
      <c r="Z68" s="128"/>
      <c r="AA68" s="128"/>
      <c r="AB68" s="128"/>
      <c r="AC68" s="133"/>
      <c r="AD68" s="134"/>
      <c r="AE68" s="127"/>
      <c r="AF68" s="127"/>
      <c r="AG68" s="127"/>
      <c r="AH68" s="127"/>
      <c r="AI68" s="127"/>
      <c r="AJ68" s="127"/>
      <c r="AK68" s="127"/>
      <c r="AL68" s="127"/>
      <c r="AM68" s="127"/>
      <c r="AN68" s="127"/>
      <c r="AO68" s="127"/>
      <c r="AP68" s="127"/>
      <c r="AQ68" s="127"/>
      <c r="AR68" s="127"/>
      <c r="AS68" s="127"/>
    </row>
    <row r="69" spans="4:56" ht="12" customHeight="1" x14ac:dyDescent="0.25">
      <c r="D69" s="386" t="s">
        <v>869</v>
      </c>
      <c r="E69" s="386"/>
      <c r="F69" s="386"/>
      <c r="G69" s="386"/>
      <c r="H69" s="386"/>
      <c r="I69" s="386"/>
      <c r="J69" s="386"/>
      <c r="K69" s="386"/>
      <c r="L69" s="386"/>
      <c r="M69" s="386"/>
      <c r="N69" s="386"/>
      <c r="O69" s="386"/>
      <c r="P69" s="386"/>
      <c r="R69" s="387">
        <f>Objectifs!$AT$24</f>
        <v>0</v>
      </c>
      <c r="S69" s="387"/>
      <c r="T69" s="387"/>
      <c r="U69" s="387"/>
      <c r="V69" s="387"/>
      <c r="X69" s="388">
        <f>IF(ISERROR(AE69+AJ69+AO69),"Remplir droite",(AE69+AJ69+AO69))</f>
        <v>104</v>
      </c>
      <c r="Y69" s="388"/>
      <c r="Z69" s="388"/>
      <c r="AA69" s="388"/>
      <c r="AB69" s="388"/>
      <c r="AC69" s="389" t="str">
        <f>IF(R69=0,"",X69/R69)</f>
        <v/>
      </c>
      <c r="AD69" s="389"/>
      <c r="AE69" s="390"/>
      <c r="AF69" s="390"/>
      <c r="AG69" s="390"/>
      <c r="AH69" s="390"/>
      <c r="AI69" s="390"/>
      <c r="AJ69" s="391"/>
      <c r="AK69" s="391"/>
      <c r="AL69" s="391"/>
      <c r="AM69" s="391"/>
      <c r="AN69" s="391"/>
      <c r="AO69" s="391">
        <v>104</v>
      </c>
      <c r="AP69" s="391"/>
      <c r="AQ69" s="391"/>
      <c r="AR69" s="391"/>
      <c r="AS69" s="391"/>
    </row>
    <row r="70" spans="4:56" ht="12" customHeight="1" x14ac:dyDescent="0.25">
      <c r="D70" s="386"/>
      <c r="E70" s="386"/>
      <c r="F70" s="386"/>
      <c r="G70" s="386"/>
      <c r="H70" s="386"/>
      <c r="I70" s="386"/>
      <c r="J70" s="386"/>
      <c r="K70" s="386"/>
      <c r="L70" s="386"/>
      <c r="M70" s="386"/>
      <c r="N70" s="386"/>
      <c r="O70" s="386"/>
      <c r="P70" s="386"/>
      <c r="R70" s="387"/>
      <c r="S70" s="387"/>
      <c r="T70" s="387"/>
      <c r="U70" s="387"/>
      <c r="V70" s="387"/>
      <c r="X70" s="388"/>
      <c r="Y70" s="388"/>
      <c r="Z70" s="388"/>
      <c r="AA70" s="388"/>
      <c r="AB70" s="388"/>
      <c r="AC70" s="389"/>
      <c r="AD70" s="389"/>
      <c r="AE70" s="390"/>
      <c r="AF70" s="390"/>
      <c r="AG70" s="390"/>
      <c r="AH70" s="390"/>
      <c r="AI70" s="390"/>
      <c r="AJ70" s="391"/>
      <c r="AK70" s="391"/>
      <c r="AL70" s="391"/>
      <c r="AM70" s="391"/>
      <c r="AN70" s="391"/>
      <c r="AO70" s="391"/>
      <c r="AP70" s="391"/>
      <c r="AQ70" s="391"/>
      <c r="AR70" s="391"/>
      <c r="AS70" s="391"/>
    </row>
    <row r="71" spans="4:56" ht="12" customHeight="1" x14ac:dyDescent="0.25">
      <c r="R71" s="128"/>
      <c r="S71" s="128"/>
      <c r="T71" s="128"/>
      <c r="U71" s="128"/>
      <c r="V71" s="128"/>
      <c r="X71" s="128"/>
      <c r="Y71" s="128"/>
      <c r="Z71" s="128"/>
      <c r="AA71" s="128"/>
      <c r="AB71" s="128"/>
      <c r="AC71" s="133"/>
      <c r="AD71" s="134"/>
      <c r="AE71" s="127"/>
      <c r="AF71" s="127"/>
      <c r="AG71" s="127"/>
      <c r="AH71" s="127"/>
      <c r="AI71" s="127"/>
      <c r="AJ71" s="127"/>
      <c r="AK71" s="127"/>
      <c r="AL71" s="127"/>
      <c r="AM71" s="127"/>
      <c r="AN71" s="127"/>
      <c r="AO71" s="127"/>
      <c r="AP71" s="127"/>
      <c r="AQ71" s="127"/>
      <c r="AR71" s="127"/>
      <c r="AS71" s="127"/>
    </row>
    <row r="72" spans="4:56" ht="12" customHeight="1" x14ac:dyDescent="0.25">
      <c r="D72" s="385" t="s">
        <v>870</v>
      </c>
      <c r="E72" s="385"/>
      <c r="F72" s="385"/>
      <c r="G72" s="385"/>
      <c r="H72" s="385"/>
      <c r="I72" s="385"/>
      <c r="J72" s="385"/>
      <c r="K72" s="385"/>
      <c r="L72" s="385"/>
      <c r="M72" s="385"/>
      <c r="N72" s="385"/>
      <c r="O72" s="385"/>
      <c r="P72" s="385"/>
      <c r="R72" s="387">
        <f>Objectifs!AB24</f>
        <v>0</v>
      </c>
      <c r="S72" s="387"/>
      <c r="T72" s="387"/>
      <c r="U72" s="387"/>
      <c r="V72" s="387"/>
      <c r="X72" s="388">
        <f>IF(ISERROR(AE72+AJ72+AO72),"Remplir droite",(AE72+AJ72+AO72))</f>
        <v>105</v>
      </c>
      <c r="Y72" s="388"/>
      <c r="Z72" s="388"/>
      <c r="AA72" s="388"/>
      <c r="AB72" s="388"/>
      <c r="AC72" s="389" t="str">
        <f>IF(R72=0,"",X72/R72)</f>
        <v/>
      </c>
      <c r="AD72" s="389"/>
      <c r="AE72" s="392"/>
      <c r="AF72" s="392"/>
      <c r="AG72" s="392"/>
      <c r="AH72" s="392"/>
      <c r="AI72" s="392"/>
      <c r="AJ72" s="391">
        <v>105</v>
      </c>
      <c r="AK72" s="391"/>
      <c r="AL72" s="391"/>
      <c r="AM72" s="391"/>
      <c r="AN72" s="391"/>
      <c r="AO72" s="391"/>
      <c r="AP72" s="391"/>
      <c r="AQ72" s="391"/>
      <c r="AR72" s="391"/>
      <c r="AS72" s="391"/>
    </row>
    <row r="73" spans="4:56" ht="12" customHeight="1" x14ac:dyDescent="0.25">
      <c r="D73" s="385"/>
      <c r="E73" s="385"/>
      <c r="F73" s="385"/>
      <c r="G73" s="385"/>
      <c r="H73" s="385"/>
      <c r="I73" s="385"/>
      <c r="J73" s="385"/>
      <c r="K73" s="385"/>
      <c r="L73" s="385"/>
      <c r="M73" s="385"/>
      <c r="N73" s="385"/>
      <c r="O73" s="385"/>
      <c r="P73" s="385"/>
      <c r="R73" s="387"/>
      <c r="S73" s="387"/>
      <c r="T73" s="387"/>
      <c r="U73" s="387"/>
      <c r="V73" s="387"/>
      <c r="X73" s="388"/>
      <c r="Y73" s="388"/>
      <c r="Z73" s="388"/>
      <c r="AA73" s="388"/>
      <c r="AB73" s="388"/>
      <c r="AC73" s="389"/>
      <c r="AD73" s="389"/>
      <c r="AE73" s="392"/>
      <c r="AF73" s="392"/>
      <c r="AG73" s="392"/>
      <c r="AH73" s="392"/>
      <c r="AI73" s="392"/>
      <c r="AJ73" s="391"/>
      <c r="AK73" s="391"/>
      <c r="AL73" s="391"/>
      <c r="AM73" s="391"/>
      <c r="AN73" s="391"/>
      <c r="AO73" s="391"/>
      <c r="AP73" s="391"/>
      <c r="AQ73" s="391"/>
      <c r="AR73" s="391"/>
      <c r="AS73" s="391"/>
    </row>
    <row r="74" spans="4:56" ht="12" customHeight="1" x14ac:dyDescent="0.25">
      <c r="R74" s="128"/>
      <c r="S74" s="128"/>
      <c r="T74" s="128"/>
      <c r="U74" s="128"/>
      <c r="V74" s="128"/>
      <c r="X74" s="128"/>
      <c r="Y74" s="128"/>
      <c r="Z74" s="128"/>
      <c r="AA74" s="128"/>
      <c r="AB74" s="128"/>
      <c r="AC74" s="133"/>
      <c r="AD74" s="134"/>
      <c r="AE74" s="127"/>
      <c r="AF74" s="127"/>
      <c r="AG74" s="127"/>
      <c r="AH74" s="127"/>
      <c r="AI74" s="127"/>
      <c r="AJ74" s="127"/>
      <c r="AK74" s="127"/>
      <c r="AL74" s="127"/>
      <c r="AM74" s="127"/>
      <c r="AN74" s="127"/>
      <c r="AO74" s="127"/>
      <c r="AP74" s="127"/>
      <c r="AQ74" s="127"/>
      <c r="AR74" s="127"/>
      <c r="AS74" s="127"/>
    </row>
    <row r="77" spans="4:56" ht="12" customHeight="1" x14ac:dyDescent="0.25">
      <c r="D77" s="288" t="s">
        <v>871</v>
      </c>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288"/>
      <c r="AF77" s="288"/>
      <c r="AG77" s="288"/>
      <c r="AH77" s="288"/>
      <c r="AI77" s="288"/>
      <c r="AJ77" s="288"/>
      <c r="AK77" s="288"/>
      <c r="AL77" s="288"/>
      <c r="AM77" s="288"/>
      <c r="AN77" s="288"/>
      <c r="AO77" s="288"/>
      <c r="AP77" s="288"/>
      <c r="AQ77" s="288"/>
      <c r="AR77" s="288"/>
      <c r="AS77" s="288"/>
      <c r="AT77" s="288"/>
      <c r="AU77" s="288"/>
      <c r="AV77" s="288"/>
      <c r="AW77" s="107"/>
      <c r="AX77" s="107"/>
      <c r="AY77" s="107"/>
      <c r="AZ77" s="107"/>
      <c r="BA77" s="107"/>
      <c r="BB77" s="107"/>
      <c r="BC77" s="107"/>
      <c r="BD77" s="107"/>
    </row>
    <row r="78" spans="4:56" ht="12" customHeight="1" x14ac:dyDescent="0.25">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c r="AD78" s="288"/>
      <c r="AE78" s="288"/>
      <c r="AF78" s="288"/>
      <c r="AG78" s="288"/>
      <c r="AH78" s="288"/>
      <c r="AI78" s="288"/>
      <c r="AJ78" s="288"/>
      <c r="AK78" s="288"/>
      <c r="AL78" s="288"/>
      <c r="AM78" s="288"/>
      <c r="AN78" s="288"/>
      <c r="AO78" s="288"/>
      <c r="AP78" s="288"/>
      <c r="AQ78" s="288"/>
      <c r="AR78" s="288"/>
      <c r="AS78" s="288"/>
      <c r="AT78" s="288"/>
      <c r="AU78" s="288"/>
      <c r="AV78" s="288"/>
      <c r="AW78" s="107"/>
      <c r="AX78" s="107"/>
      <c r="AY78" s="107"/>
      <c r="AZ78" s="107"/>
      <c r="BA78" s="107"/>
      <c r="BB78" s="107"/>
      <c r="BC78" s="107"/>
    </row>
    <row r="79" spans="4:56" ht="12" customHeight="1" x14ac:dyDescent="0.25">
      <c r="M79" s="376" t="s">
        <v>841</v>
      </c>
      <c r="N79" s="376"/>
      <c r="O79" s="376"/>
      <c r="P79" s="376"/>
      <c r="Q79" s="376"/>
      <c r="R79" s="376"/>
      <c r="T79" s="376" t="s">
        <v>842</v>
      </c>
      <c r="U79" s="376"/>
      <c r="V79" s="376"/>
      <c r="W79" s="376"/>
      <c r="X79" s="376"/>
      <c r="Y79" s="376"/>
      <c r="AA79" s="376" t="s">
        <v>843</v>
      </c>
      <c r="AB79" s="376"/>
      <c r="AC79" s="376"/>
      <c r="AD79" s="376"/>
      <c r="AE79" s="376"/>
      <c r="AF79" s="376"/>
      <c r="AH79" s="376" t="s">
        <v>844</v>
      </c>
      <c r="AI79" s="376"/>
      <c r="AJ79" s="376"/>
      <c r="AK79" s="376"/>
      <c r="AL79" s="376"/>
      <c r="AM79" s="376"/>
      <c r="AO79" s="376" t="s">
        <v>872</v>
      </c>
      <c r="AP79" s="376"/>
      <c r="AQ79" s="376"/>
      <c r="AR79" s="376"/>
      <c r="AS79" s="376"/>
      <c r="AT79" s="376"/>
    </row>
    <row r="80" spans="4:56" ht="12" customHeight="1" x14ac:dyDescent="0.25">
      <c r="M80" s="376"/>
      <c r="N80" s="376"/>
      <c r="O80" s="376"/>
      <c r="P80" s="376"/>
      <c r="Q80" s="376"/>
      <c r="R80" s="376"/>
      <c r="T80" s="376"/>
      <c r="U80" s="376"/>
      <c r="V80" s="376"/>
      <c r="W80" s="376"/>
      <c r="X80" s="376"/>
      <c r="Y80" s="376"/>
      <c r="AA80" s="376"/>
      <c r="AB80" s="376"/>
      <c r="AC80" s="376"/>
      <c r="AD80" s="376"/>
      <c r="AE80" s="376"/>
      <c r="AF80" s="376"/>
      <c r="AH80" s="376"/>
      <c r="AI80" s="376"/>
      <c r="AJ80" s="376"/>
      <c r="AK80" s="376"/>
      <c r="AL80" s="376"/>
      <c r="AM80" s="376"/>
      <c r="AO80" s="376"/>
      <c r="AP80" s="376"/>
      <c r="AQ80" s="376"/>
      <c r="AR80" s="376"/>
      <c r="AS80" s="376"/>
      <c r="AT80" s="376"/>
    </row>
    <row r="82" spans="1:57" ht="12" customHeight="1" x14ac:dyDescent="0.25">
      <c r="D82" s="385" t="s">
        <v>873</v>
      </c>
      <c r="E82" s="385"/>
      <c r="F82" s="385"/>
      <c r="G82" s="385"/>
      <c r="H82" s="385"/>
      <c r="I82" s="385"/>
      <c r="J82" s="385"/>
      <c r="K82" s="385"/>
      <c r="M82" s="384">
        <v>1</v>
      </c>
      <c r="N82" s="384"/>
      <c r="O82" s="384"/>
      <c r="P82" s="384"/>
      <c r="Q82" s="384"/>
      <c r="R82" s="384"/>
      <c r="T82" s="384">
        <v>2</v>
      </c>
      <c r="U82" s="384"/>
      <c r="V82" s="384"/>
      <c r="W82" s="384"/>
      <c r="X82" s="384"/>
      <c r="Y82" s="384"/>
      <c r="Z82" s="135"/>
      <c r="AA82" s="384">
        <v>3</v>
      </c>
      <c r="AB82" s="384"/>
      <c r="AC82" s="384"/>
      <c r="AD82" s="384"/>
      <c r="AE82" s="384"/>
      <c r="AF82" s="384"/>
      <c r="AG82" s="135"/>
      <c r="AH82" s="384">
        <v>4</v>
      </c>
      <c r="AI82" s="384"/>
      <c r="AJ82" s="384"/>
      <c r="AK82" s="384"/>
      <c r="AL82" s="384"/>
      <c r="AM82" s="384"/>
      <c r="AN82" s="135"/>
      <c r="AO82" s="384">
        <v>5</v>
      </c>
      <c r="AP82" s="384"/>
      <c r="AQ82" s="384"/>
      <c r="AR82" s="384"/>
      <c r="AS82" s="384"/>
      <c r="AT82" s="384"/>
    </row>
    <row r="83" spans="1:57" ht="12" customHeight="1" x14ac:dyDescent="0.25">
      <c r="D83" s="385"/>
      <c r="E83" s="385"/>
      <c r="F83" s="385"/>
      <c r="G83" s="385"/>
      <c r="H83" s="385"/>
      <c r="I83" s="385"/>
      <c r="J83" s="385"/>
      <c r="K83" s="385"/>
      <c r="M83" s="384"/>
      <c r="N83" s="384"/>
      <c r="O83" s="384"/>
      <c r="P83" s="384"/>
      <c r="Q83" s="384"/>
      <c r="R83" s="384"/>
      <c r="T83" s="384"/>
      <c r="U83" s="384"/>
      <c r="V83" s="384"/>
      <c r="W83" s="384"/>
      <c r="X83" s="384"/>
      <c r="Y83" s="384"/>
      <c r="Z83" s="135"/>
      <c r="AA83" s="384"/>
      <c r="AB83" s="384"/>
      <c r="AC83" s="384"/>
      <c r="AD83" s="384"/>
      <c r="AE83" s="384"/>
      <c r="AF83" s="384"/>
      <c r="AG83" s="135"/>
      <c r="AH83" s="384"/>
      <c r="AI83" s="384"/>
      <c r="AJ83" s="384"/>
      <c r="AK83" s="384"/>
      <c r="AL83" s="384"/>
      <c r="AM83" s="384"/>
      <c r="AN83" s="135"/>
      <c r="AO83" s="384"/>
      <c r="AP83" s="384"/>
      <c r="AQ83" s="384"/>
      <c r="AR83" s="384"/>
      <c r="AS83" s="384"/>
      <c r="AT83" s="384"/>
    </row>
    <row r="84" spans="1:57" ht="12" customHeight="1" x14ac:dyDescent="0.25">
      <c r="T84" s="135"/>
      <c r="U84" s="135"/>
      <c r="V84" s="135"/>
      <c r="W84" s="135"/>
      <c r="X84" s="135"/>
      <c r="Y84" s="135"/>
      <c r="Z84" s="135"/>
      <c r="AA84" s="135"/>
      <c r="AB84" s="135"/>
      <c r="AC84" s="135"/>
      <c r="AD84" s="135"/>
      <c r="AE84" s="135"/>
      <c r="AF84" s="135"/>
      <c r="AG84" s="135"/>
      <c r="AH84" s="135"/>
      <c r="AI84" s="135"/>
      <c r="AJ84" s="135"/>
      <c r="AK84" s="135"/>
      <c r="AL84" s="135"/>
      <c r="AM84" s="135"/>
      <c r="AN84" s="135"/>
      <c r="AO84" s="135"/>
      <c r="AP84" s="135"/>
      <c r="AQ84" s="135"/>
      <c r="AR84" s="135"/>
      <c r="AS84" s="135"/>
    </row>
    <row r="85" spans="1:57" ht="12" customHeight="1" x14ac:dyDescent="0.25">
      <c r="AX85" s="380" t="e">
        <f>VLOOKUP(T82,Liste!$A:$B,2,0)</f>
        <v>#N/A</v>
      </c>
      <c r="AY85" s="380"/>
      <c r="AZ85" s="380" t="e">
        <f>VLOOKUP(AA82,Liste!$A:$B,2,0)</f>
        <v>#N/A</v>
      </c>
      <c r="BA85" s="380"/>
      <c r="BB85" s="380" t="e">
        <f>VLOOKUP(AH82,Liste!$A:$B,2,0)</f>
        <v>#N/A</v>
      </c>
      <c r="BC85" s="380"/>
      <c r="BD85" s="380" t="e">
        <f>VLOOKUP(AO82,Liste!$A:$B,2,0)</f>
        <v>#N/A</v>
      </c>
      <c r="BE85" s="380"/>
    </row>
    <row r="86" spans="1:57" ht="12" customHeight="1" x14ac:dyDescent="0.25">
      <c r="AX86" s="380"/>
      <c r="AY86" s="380"/>
      <c r="AZ86" s="380"/>
      <c r="BA86" s="380"/>
      <c r="BB86" s="380"/>
      <c r="BC86" s="380"/>
      <c r="BD86" s="380"/>
      <c r="BE86" s="380"/>
    </row>
    <row r="88" spans="1:57" ht="12" customHeight="1" x14ac:dyDescent="0.25">
      <c r="A88" s="295" t="s">
        <v>874</v>
      </c>
      <c r="B88" s="295"/>
      <c r="C88" s="295"/>
      <c r="D88" s="295"/>
      <c r="E88" s="295"/>
      <c r="F88" s="295"/>
      <c r="G88" s="295"/>
      <c r="H88" s="295"/>
      <c r="I88" s="295"/>
      <c r="J88" s="295"/>
      <c r="K88" s="295"/>
      <c r="L88" s="295"/>
      <c r="M88" s="295"/>
      <c r="N88" s="295"/>
      <c r="O88" s="295"/>
      <c r="P88" s="295"/>
      <c r="Q88" s="295"/>
      <c r="R88" s="295"/>
      <c r="S88" s="295"/>
      <c r="T88" s="295"/>
      <c r="U88" s="295"/>
      <c r="V88" s="295"/>
      <c r="W88" s="295"/>
      <c r="X88" s="295"/>
      <c r="Y88" s="295"/>
      <c r="Z88" s="295"/>
      <c r="AA88" s="295"/>
      <c r="AB88" s="295"/>
      <c r="AC88" s="295"/>
      <c r="AD88" s="295"/>
      <c r="AE88" s="295"/>
      <c r="AF88" s="295"/>
      <c r="AG88" s="295"/>
      <c r="AH88" s="295"/>
      <c r="AI88" s="295"/>
      <c r="AJ88" s="295"/>
      <c r="AK88" s="295"/>
      <c r="AL88" s="295"/>
      <c r="AM88" s="295"/>
      <c r="AN88" s="295"/>
      <c r="AO88" s="295"/>
      <c r="AP88" s="295"/>
      <c r="AQ88" s="295"/>
      <c r="AR88" s="295"/>
      <c r="AS88" s="295"/>
      <c r="AT88" s="295"/>
      <c r="AU88" s="295"/>
      <c r="AV88" s="295"/>
    </row>
    <row r="89" spans="1:57" ht="12" customHeight="1" x14ac:dyDescent="0.25">
      <c r="A89" s="287"/>
      <c r="B89" s="287"/>
      <c r="C89" s="287"/>
      <c r="D89" s="288" t="str">
        <f>D1</f>
        <v>Appel à projets commun 2023</v>
      </c>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288"/>
      <c r="AF89" s="288"/>
      <c r="AG89" s="288"/>
      <c r="AH89" s="288"/>
      <c r="AI89" s="288"/>
      <c r="AJ89" s="288"/>
      <c r="AK89" s="288"/>
      <c r="AL89" s="288"/>
      <c r="AM89" s="288"/>
      <c r="AN89" s="381" t="s">
        <v>861</v>
      </c>
      <c r="AO89" s="381"/>
      <c r="AP89" s="381"/>
      <c r="AQ89" s="381"/>
      <c r="AR89" s="381"/>
      <c r="AS89" s="381"/>
      <c r="AT89" s="381"/>
      <c r="AU89" s="381"/>
      <c r="AV89" s="381"/>
    </row>
    <row r="90" spans="1:57" ht="12" customHeight="1" x14ac:dyDescent="0.25">
      <c r="A90" s="287"/>
      <c r="B90" s="287"/>
      <c r="C90" s="287"/>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288"/>
      <c r="AF90" s="288"/>
      <c r="AG90" s="288"/>
      <c r="AH90" s="288"/>
      <c r="AI90" s="288"/>
      <c r="AJ90" s="288"/>
      <c r="AK90" s="288"/>
      <c r="AL90" s="288"/>
      <c r="AM90" s="288"/>
      <c r="AN90" s="381"/>
      <c r="AO90" s="381"/>
      <c r="AP90" s="381"/>
      <c r="AQ90" s="381"/>
      <c r="AR90" s="381"/>
      <c r="AS90" s="381"/>
      <c r="AT90" s="381"/>
      <c r="AU90" s="381"/>
      <c r="AV90" s="381"/>
    </row>
    <row r="91" spans="1:57" ht="12" customHeight="1" x14ac:dyDescent="0.25">
      <c r="A91" s="287"/>
      <c r="B91" s="287"/>
      <c r="C91" s="287"/>
      <c r="D91" s="288"/>
      <c r="E91" s="288"/>
      <c r="F91" s="288"/>
      <c r="G91" s="288"/>
      <c r="H91" s="288"/>
      <c r="I91" s="288"/>
      <c r="J91" s="288"/>
      <c r="K91" s="288"/>
      <c r="L91" s="288"/>
      <c r="M91" s="288"/>
      <c r="N91" s="288"/>
      <c r="O91" s="288"/>
      <c r="P91" s="288"/>
      <c r="Q91" s="288"/>
      <c r="R91" s="288"/>
      <c r="S91" s="288"/>
      <c r="T91" s="288"/>
      <c r="U91" s="288"/>
      <c r="V91" s="288"/>
      <c r="W91" s="288"/>
      <c r="X91" s="288"/>
      <c r="Y91" s="288"/>
      <c r="Z91" s="288"/>
      <c r="AA91" s="288"/>
      <c r="AB91" s="288"/>
      <c r="AC91" s="288"/>
      <c r="AD91" s="288"/>
      <c r="AE91" s="288"/>
      <c r="AF91" s="288"/>
      <c r="AG91" s="288"/>
      <c r="AH91" s="288"/>
      <c r="AI91" s="288"/>
      <c r="AJ91" s="288"/>
      <c r="AK91" s="288"/>
      <c r="AL91" s="288"/>
      <c r="AM91" s="288"/>
      <c r="AN91" s="381"/>
      <c r="AO91" s="381"/>
      <c r="AP91" s="381"/>
      <c r="AQ91" s="381"/>
      <c r="AR91" s="381"/>
      <c r="AS91" s="381"/>
      <c r="AT91" s="381"/>
      <c r="AU91" s="381"/>
      <c r="AV91" s="381"/>
    </row>
    <row r="92" spans="1:57" ht="12" customHeight="1" x14ac:dyDescent="0.25">
      <c r="D92" s="288" t="s">
        <v>875</v>
      </c>
      <c r="E92" s="288"/>
      <c r="F92" s="288"/>
      <c r="G92" s="288"/>
      <c r="H92" s="288"/>
      <c r="I92" s="288"/>
      <c r="J92" s="288"/>
      <c r="K92" s="288"/>
      <c r="L92" s="288"/>
      <c r="M92" s="288"/>
      <c r="N92" s="288"/>
      <c r="O92" s="288"/>
      <c r="P92" s="288"/>
      <c r="Q92" s="288"/>
      <c r="R92" s="288"/>
      <c r="S92" s="288"/>
      <c r="T92" s="288"/>
      <c r="U92" s="288"/>
      <c r="V92" s="288"/>
      <c r="W92" s="288"/>
      <c r="X92" s="288"/>
      <c r="Y92" s="288"/>
      <c r="Z92" s="288"/>
      <c r="AA92" s="288"/>
      <c r="AB92" s="288"/>
      <c r="AC92" s="288"/>
      <c r="AD92" s="288"/>
      <c r="AE92" s="288"/>
      <c r="AF92" s="288"/>
      <c r="AG92" s="288"/>
      <c r="AH92" s="288"/>
      <c r="AI92" s="288"/>
      <c r="AJ92" s="288"/>
      <c r="AK92" s="288"/>
      <c r="AL92" s="288"/>
      <c r="AM92" s="288"/>
      <c r="AN92" s="288"/>
      <c r="AO92" s="288"/>
      <c r="AP92" s="288"/>
      <c r="AQ92" s="288"/>
      <c r="AR92" s="288"/>
      <c r="AS92" s="288"/>
      <c r="AT92" s="288"/>
      <c r="AU92" s="288"/>
      <c r="AV92" s="288"/>
      <c r="AW92" s="107"/>
      <c r="AX92" s="107"/>
      <c r="AY92" s="107"/>
      <c r="AZ92" s="107"/>
      <c r="BA92" s="107"/>
      <c r="BB92" s="107"/>
      <c r="BC92" s="107"/>
      <c r="BD92" s="107"/>
    </row>
    <row r="93" spans="1:57" ht="12" customHeight="1" x14ac:dyDescent="0.25">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F93" s="288"/>
      <c r="AG93" s="288"/>
      <c r="AH93" s="288"/>
      <c r="AI93" s="288"/>
      <c r="AJ93" s="288"/>
      <c r="AK93" s="288"/>
      <c r="AL93" s="288"/>
      <c r="AM93" s="288"/>
      <c r="AN93" s="288"/>
      <c r="AO93" s="288"/>
      <c r="AP93" s="288"/>
      <c r="AQ93" s="288"/>
      <c r="AR93" s="288"/>
      <c r="AS93" s="288"/>
      <c r="AT93" s="288"/>
      <c r="AU93" s="288"/>
      <c r="AV93" s="288"/>
      <c r="AW93" s="107"/>
      <c r="AX93" s="107"/>
      <c r="AY93" s="107"/>
      <c r="AZ93" s="107"/>
      <c r="BA93" s="107"/>
      <c r="BB93" s="107"/>
      <c r="BC93" s="107"/>
    </row>
    <row r="95" spans="1:57" ht="12" customHeight="1" x14ac:dyDescent="0.25">
      <c r="C95" s="382" t="s">
        <v>876</v>
      </c>
      <c r="D95" s="382"/>
      <c r="E95" s="382"/>
      <c r="F95" s="382"/>
      <c r="G95" s="382"/>
      <c r="H95" s="382"/>
      <c r="I95" s="382"/>
      <c r="J95" s="382"/>
      <c r="K95" s="382"/>
      <c r="L95" s="382"/>
      <c r="M95" s="382"/>
      <c r="N95" s="382"/>
      <c r="O95" s="382"/>
      <c r="P95" s="382"/>
      <c r="Q95" s="382"/>
      <c r="R95" s="382"/>
      <c r="S95" s="382"/>
      <c r="T95" s="382"/>
      <c r="U95" s="382"/>
      <c r="V95" s="382"/>
      <c r="W95" s="382"/>
      <c r="X95" s="382"/>
      <c r="Y95" s="382"/>
      <c r="Z95" s="382"/>
      <c r="AA95" s="382"/>
      <c r="AB95" s="382"/>
      <c r="AC95" s="382"/>
      <c r="AD95" s="382"/>
      <c r="AE95" s="382"/>
      <c r="AF95" s="382"/>
      <c r="AG95" s="382"/>
      <c r="AH95" s="383"/>
      <c r="AI95" s="383"/>
      <c r="AJ95" s="383"/>
      <c r="AK95" s="383"/>
      <c r="AL95" s="383"/>
      <c r="AM95" s="383"/>
      <c r="AN95" s="383"/>
      <c r="AO95" s="383"/>
      <c r="AP95" s="383"/>
    </row>
    <row r="96" spans="1:57" ht="12" customHeight="1" x14ac:dyDescent="0.25">
      <c r="C96" s="382"/>
      <c r="D96" s="382"/>
      <c r="E96" s="382"/>
      <c r="F96" s="382"/>
      <c r="G96" s="382"/>
      <c r="H96" s="382"/>
      <c r="I96" s="382"/>
      <c r="J96" s="382"/>
      <c r="K96" s="382"/>
      <c r="L96" s="382"/>
      <c r="M96" s="382"/>
      <c r="N96" s="382"/>
      <c r="O96" s="382"/>
      <c r="P96" s="382"/>
      <c r="Q96" s="382"/>
      <c r="R96" s="382"/>
      <c r="S96" s="382"/>
      <c r="T96" s="382"/>
      <c r="U96" s="382"/>
      <c r="V96" s="382"/>
      <c r="W96" s="382"/>
      <c r="X96" s="382"/>
      <c r="Y96" s="382"/>
      <c r="Z96" s="382"/>
      <c r="AA96" s="382"/>
      <c r="AB96" s="382"/>
      <c r="AC96" s="382"/>
      <c r="AD96" s="382"/>
      <c r="AE96" s="382"/>
      <c r="AF96" s="382"/>
      <c r="AG96" s="382"/>
      <c r="AH96" s="383"/>
      <c r="AI96" s="383"/>
      <c r="AJ96" s="383"/>
      <c r="AK96" s="383"/>
      <c r="AL96" s="383"/>
      <c r="AM96" s="383"/>
      <c r="AN96" s="383"/>
      <c r="AO96" s="383"/>
      <c r="AP96" s="383"/>
    </row>
    <row r="97" spans="2:48" ht="12" customHeight="1" x14ac:dyDescent="0.25">
      <c r="C97" s="382"/>
      <c r="D97" s="382"/>
      <c r="E97" s="382"/>
      <c r="F97" s="382"/>
      <c r="G97" s="382"/>
      <c r="H97" s="382"/>
      <c r="I97" s="382"/>
      <c r="J97" s="382"/>
      <c r="K97" s="382"/>
      <c r="L97" s="382"/>
      <c r="M97" s="382"/>
      <c r="N97" s="382"/>
      <c r="O97" s="382"/>
      <c r="P97" s="382"/>
      <c r="Q97" s="382"/>
      <c r="R97" s="382"/>
      <c r="S97" s="382"/>
      <c r="T97" s="382"/>
      <c r="U97" s="382"/>
      <c r="V97" s="382"/>
      <c r="W97" s="382"/>
      <c r="X97" s="382"/>
      <c r="Y97" s="382"/>
      <c r="Z97" s="382"/>
      <c r="AA97" s="382"/>
      <c r="AB97" s="382"/>
      <c r="AC97" s="382"/>
      <c r="AD97" s="382"/>
      <c r="AE97" s="382"/>
      <c r="AF97" s="382"/>
      <c r="AG97" s="382"/>
      <c r="AH97" s="383"/>
      <c r="AI97" s="383"/>
      <c r="AJ97" s="383"/>
      <c r="AK97" s="383"/>
      <c r="AL97" s="383"/>
      <c r="AM97" s="383"/>
      <c r="AN97" s="383"/>
      <c r="AO97" s="383"/>
      <c r="AP97" s="383"/>
    </row>
    <row r="102" spans="2:48" ht="12" customHeight="1" x14ac:dyDescent="0.25">
      <c r="D102" s="288" t="s">
        <v>877</v>
      </c>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288"/>
      <c r="AE102" s="288"/>
      <c r="AF102" s="288"/>
      <c r="AG102" s="288"/>
      <c r="AH102" s="288"/>
      <c r="AI102" s="288"/>
      <c r="AJ102" s="288"/>
      <c r="AK102" s="288"/>
      <c r="AL102" s="288"/>
      <c r="AM102" s="288"/>
      <c r="AN102" s="288"/>
      <c r="AO102" s="288"/>
      <c r="AP102" s="288"/>
      <c r="AQ102" s="288"/>
      <c r="AR102" s="288"/>
      <c r="AS102" s="288"/>
      <c r="AT102" s="288"/>
      <c r="AU102" s="288"/>
      <c r="AV102" s="288"/>
    </row>
    <row r="103" spans="2:48" ht="12" customHeight="1" x14ac:dyDescent="0.25">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c r="AA103" s="288"/>
      <c r="AB103" s="288"/>
      <c r="AC103" s="288"/>
      <c r="AD103" s="288"/>
      <c r="AE103" s="288"/>
      <c r="AF103" s="288"/>
      <c r="AG103" s="288"/>
      <c r="AH103" s="288"/>
      <c r="AI103" s="288"/>
      <c r="AJ103" s="288"/>
      <c r="AK103" s="288"/>
      <c r="AL103" s="288"/>
      <c r="AM103" s="288"/>
      <c r="AN103" s="288"/>
      <c r="AO103" s="288"/>
      <c r="AP103" s="288"/>
      <c r="AQ103" s="288"/>
      <c r="AR103" s="288"/>
      <c r="AS103" s="288"/>
      <c r="AT103" s="288"/>
      <c r="AU103" s="288"/>
      <c r="AV103" s="288"/>
    </row>
    <row r="104" spans="2:48" ht="12" customHeight="1" x14ac:dyDescent="0.25">
      <c r="B104" s="366" t="str">
        <f>IF(D104=0,"",1)</f>
        <v/>
      </c>
      <c r="C104" s="366"/>
      <c r="D104" s="367"/>
      <c r="E104" s="367"/>
      <c r="F104" s="367"/>
      <c r="G104" s="367"/>
      <c r="H104" s="367"/>
      <c r="I104" s="367"/>
      <c r="J104" s="367"/>
      <c r="K104" s="367"/>
      <c r="L104" s="367"/>
      <c r="M104" s="367"/>
      <c r="N104" s="367"/>
      <c r="O104" s="367"/>
      <c r="P104" s="367"/>
      <c r="Q104" s="367"/>
      <c r="R104" s="367"/>
      <c r="S104" s="367"/>
      <c r="T104" s="367"/>
      <c r="U104" s="367"/>
      <c r="V104" s="367"/>
      <c r="W104" s="367"/>
      <c r="X104" s="367"/>
      <c r="Y104" s="367"/>
      <c r="Z104" s="367"/>
      <c r="AA104" s="367"/>
      <c r="AB104" s="367"/>
      <c r="AC104" s="367"/>
      <c r="AD104" s="367"/>
      <c r="AE104" s="367"/>
      <c r="AF104" s="367"/>
      <c r="AG104" s="367"/>
      <c r="AH104" s="367"/>
      <c r="AI104" s="367"/>
      <c r="AJ104" s="367"/>
      <c r="AK104" s="367"/>
      <c r="AL104" s="367"/>
      <c r="AM104" s="367"/>
      <c r="AN104" s="367"/>
      <c r="AO104" s="367"/>
      <c r="AP104" s="367"/>
      <c r="AQ104" s="367"/>
      <c r="AR104" s="367"/>
      <c r="AS104" s="367"/>
      <c r="AT104" s="367"/>
      <c r="AU104" s="367"/>
    </row>
    <row r="105" spans="2:48" ht="12" customHeight="1" x14ac:dyDescent="0.25">
      <c r="B105" s="366"/>
      <c r="C105" s="366"/>
      <c r="D105" s="367"/>
      <c r="E105" s="367"/>
      <c r="F105" s="367"/>
      <c r="G105" s="367"/>
      <c r="H105" s="367"/>
      <c r="I105" s="367"/>
      <c r="J105" s="367"/>
      <c r="K105" s="367"/>
      <c r="L105" s="367"/>
      <c r="M105" s="367"/>
      <c r="N105" s="367"/>
      <c r="O105" s="367"/>
      <c r="P105" s="367"/>
      <c r="Q105" s="367"/>
      <c r="R105" s="367"/>
      <c r="S105" s="367"/>
      <c r="T105" s="367"/>
      <c r="U105" s="367"/>
      <c r="V105" s="367"/>
      <c r="W105" s="367"/>
      <c r="X105" s="367"/>
      <c r="Y105" s="367"/>
      <c r="Z105" s="367"/>
      <c r="AA105" s="367"/>
      <c r="AB105" s="367"/>
      <c r="AC105" s="367"/>
      <c r="AD105" s="367"/>
      <c r="AE105" s="367"/>
      <c r="AF105" s="367"/>
      <c r="AG105" s="367"/>
      <c r="AH105" s="367"/>
      <c r="AI105" s="367"/>
      <c r="AJ105" s="367"/>
      <c r="AK105" s="367"/>
      <c r="AL105" s="367"/>
      <c r="AM105" s="367"/>
      <c r="AN105" s="367"/>
      <c r="AO105" s="367"/>
      <c r="AP105" s="367"/>
      <c r="AQ105" s="367"/>
      <c r="AR105" s="367"/>
      <c r="AS105" s="367"/>
      <c r="AT105" s="367"/>
      <c r="AU105" s="367"/>
    </row>
    <row r="106" spans="2:48" ht="12" customHeight="1" x14ac:dyDescent="0.25">
      <c r="B106" s="366" t="str">
        <f>IF(D106=0,"",B104+1)</f>
        <v/>
      </c>
      <c r="C106" s="366"/>
      <c r="D106" s="367"/>
      <c r="E106" s="367"/>
      <c r="F106" s="367"/>
      <c r="G106" s="367"/>
      <c r="H106" s="367"/>
      <c r="I106" s="367"/>
      <c r="J106" s="367"/>
      <c r="K106" s="367"/>
      <c r="L106" s="367"/>
      <c r="M106" s="367"/>
      <c r="N106" s="367"/>
      <c r="O106" s="367"/>
      <c r="P106" s="367"/>
      <c r="Q106" s="367"/>
      <c r="R106" s="367"/>
      <c r="S106" s="367"/>
      <c r="T106" s="367"/>
      <c r="U106" s="367"/>
      <c r="V106" s="367"/>
      <c r="W106" s="367"/>
      <c r="X106" s="367"/>
      <c r="Y106" s="367"/>
      <c r="Z106" s="367"/>
      <c r="AA106" s="367"/>
      <c r="AB106" s="367"/>
      <c r="AC106" s="367"/>
      <c r="AD106" s="367"/>
      <c r="AE106" s="367"/>
      <c r="AF106" s="367"/>
      <c r="AG106" s="367"/>
      <c r="AH106" s="367"/>
      <c r="AI106" s="367"/>
      <c r="AJ106" s="367"/>
      <c r="AK106" s="367"/>
      <c r="AL106" s="367"/>
      <c r="AM106" s="367"/>
      <c r="AN106" s="367"/>
      <c r="AO106" s="367"/>
      <c r="AP106" s="367"/>
      <c r="AQ106" s="367"/>
      <c r="AR106" s="367"/>
      <c r="AS106" s="367"/>
      <c r="AT106" s="367"/>
      <c r="AU106" s="367"/>
    </row>
    <row r="107" spans="2:48" ht="12" customHeight="1" x14ac:dyDescent="0.25">
      <c r="B107" s="366"/>
      <c r="C107" s="366"/>
      <c r="D107" s="367"/>
      <c r="E107" s="367"/>
      <c r="F107" s="367"/>
      <c r="G107" s="367"/>
      <c r="H107" s="367"/>
      <c r="I107" s="367"/>
      <c r="J107" s="367"/>
      <c r="K107" s="367"/>
      <c r="L107" s="367"/>
      <c r="M107" s="367"/>
      <c r="N107" s="367"/>
      <c r="O107" s="367"/>
      <c r="P107" s="367"/>
      <c r="Q107" s="367"/>
      <c r="R107" s="367"/>
      <c r="S107" s="367"/>
      <c r="T107" s="367"/>
      <c r="U107" s="367"/>
      <c r="V107" s="367"/>
      <c r="W107" s="367"/>
      <c r="X107" s="367"/>
      <c r="Y107" s="367"/>
      <c r="Z107" s="367"/>
      <c r="AA107" s="367"/>
      <c r="AB107" s="367"/>
      <c r="AC107" s="367"/>
      <c r="AD107" s="367"/>
      <c r="AE107" s="367"/>
      <c r="AF107" s="367"/>
      <c r="AG107" s="367"/>
      <c r="AH107" s="367"/>
      <c r="AI107" s="367"/>
      <c r="AJ107" s="367"/>
      <c r="AK107" s="367"/>
      <c r="AL107" s="367"/>
      <c r="AM107" s="367"/>
      <c r="AN107" s="367"/>
      <c r="AO107" s="367"/>
      <c r="AP107" s="367"/>
      <c r="AQ107" s="367"/>
      <c r="AR107" s="367"/>
      <c r="AS107" s="367"/>
      <c r="AT107" s="367"/>
      <c r="AU107" s="367"/>
    </row>
    <row r="108" spans="2:48" ht="12" customHeight="1" x14ac:dyDescent="0.25">
      <c r="B108" s="366" t="str">
        <f>IF(D108=0,"",B106+1)</f>
        <v/>
      </c>
      <c r="C108" s="366"/>
      <c r="D108" s="367"/>
      <c r="E108" s="367"/>
      <c r="F108" s="367"/>
      <c r="G108" s="367"/>
      <c r="H108" s="367"/>
      <c r="I108" s="367"/>
      <c r="J108" s="367"/>
      <c r="K108" s="367"/>
      <c r="L108" s="367"/>
      <c r="M108" s="367"/>
      <c r="N108" s="367"/>
      <c r="O108" s="367"/>
      <c r="P108" s="367"/>
      <c r="Q108" s="367"/>
      <c r="R108" s="367"/>
      <c r="S108" s="367"/>
      <c r="T108" s="367"/>
      <c r="U108" s="367"/>
      <c r="V108" s="367"/>
      <c r="W108" s="367"/>
      <c r="X108" s="367"/>
      <c r="Y108" s="367"/>
      <c r="Z108" s="367"/>
      <c r="AA108" s="367"/>
      <c r="AB108" s="367"/>
      <c r="AC108" s="367"/>
      <c r="AD108" s="367"/>
      <c r="AE108" s="367"/>
      <c r="AF108" s="367"/>
      <c r="AG108" s="367"/>
      <c r="AH108" s="367"/>
      <c r="AI108" s="367"/>
      <c r="AJ108" s="367"/>
      <c r="AK108" s="367"/>
      <c r="AL108" s="367"/>
      <c r="AM108" s="367"/>
      <c r="AN108" s="367"/>
      <c r="AO108" s="367"/>
      <c r="AP108" s="367"/>
      <c r="AQ108" s="367"/>
      <c r="AR108" s="367"/>
      <c r="AS108" s="367"/>
      <c r="AT108" s="367"/>
      <c r="AU108" s="367"/>
    </row>
    <row r="109" spans="2:48" ht="12" customHeight="1" x14ac:dyDescent="0.25">
      <c r="B109" s="366"/>
      <c r="C109" s="366"/>
      <c r="D109" s="367"/>
      <c r="E109" s="367"/>
      <c r="F109" s="367"/>
      <c r="G109" s="367"/>
      <c r="H109" s="367"/>
      <c r="I109" s="367"/>
      <c r="J109" s="367"/>
      <c r="K109" s="367"/>
      <c r="L109" s="367"/>
      <c r="M109" s="367"/>
      <c r="N109" s="367"/>
      <c r="O109" s="367"/>
      <c r="P109" s="367"/>
      <c r="Q109" s="367"/>
      <c r="R109" s="367"/>
      <c r="S109" s="367"/>
      <c r="T109" s="367"/>
      <c r="U109" s="367"/>
      <c r="V109" s="367"/>
      <c r="W109" s="367"/>
      <c r="X109" s="367"/>
      <c r="Y109" s="367"/>
      <c r="Z109" s="367"/>
      <c r="AA109" s="367"/>
      <c r="AB109" s="367"/>
      <c r="AC109" s="367"/>
      <c r="AD109" s="367"/>
      <c r="AE109" s="367"/>
      <c r="AF109" s="367"/>
      <c r="AG109" s="367"/>
      <c r="AH109" s="367"/>
      <c r="AI109" s="367"/>
      <c r="AJ109" s="367"/>
      <c r="AK109" s="367"/>
      <c r="AL109" s="367"/>
      <c r="AM109" s="367"/>
      <c r="AN109" s="367"/>
      <c r="AO109" s="367"/>
      <c r="AP109" s="367"/>
      <c r="AQ109" s="367"/>
      <c r="AR109" s="367"/>
      <c r="AS109" s="367"/>
      <c r="AT109" s="367"/>
      <c r="AU109" s="367"/>
    </row>
    <row r="110" spans="2:48" ht="12" customHeight="1" x14ac:dyDescent="0.25">
      <c r="B110" s="366" t="str">
        <f>IF(D110=0,"",B108+1)</f>
        <v/>
      </c>
      <c r="C110" s="366"/>
      <c r="D110" s="367"/>
      <c r="E110" s="367"/>
      <c r="F110" s="367"/>
      <c r="G110" s="367"/>
      <c r="H110" s="367"/>
      <c r="I110" s="367"/>
      <c r="J110" s="367"/>
      <c r="K110" s="367"/>
      <c r="L110" s="367"/>
      <c r="M110" s="367"/>
      <c r="N110" s="367"/>
      <c r="O110" s="367"/>
      <c r="P110" s="367"/>
      <c r="Q110" s="367"/>
      <c r="R110" s="367"/>
      <c r="S110" s="367"/>
      <c r="T110" s="367"/>
      <c r="U110" s="367"/>
      <c r="V110" s="367"/>
      <c r="W110" s="367"/>
      <c r="X110" s="367"/>
      <c r="Y110" s="367"/>
      <c r="Z110" s="367"/>
      <c r="AA110" s="367"/>
      <c r="AB110" s="367"/>
      <c r="AC110" s="367"/>
      <c r="AD110" s="367"/>
      <c r="AE110" s="367"/>
      <c r="AF110" s="367"/>
      <c r="AG110" s="367"/>
      <c r="AH110" s="367"/>
      <c r="AI110" s="367"/>
      <c r="AJ110" s="367"/>
      <c r="AK110" s="367"/>
      <c r="AL110" s="367"/>
      <c r="AM110" s="367"/>
      <c r="AN110" s="367"/>
      <c r="AO110" s="367"/>
      <c r="AP110" s="367"/>
      <c r="AQ110" s="367"/>
      <c r="AR110" s="367"/>
      <c r="AS110" s="367"/>
      <c r="AT110" s="367"/>
      <c r="AU110" s="367"/>
    </row>
    <row r="111" spans="2:48" ht="12" customHeight="1" x14ac:dyDescent="0.25">
      <c r="B111" s="366"/>
      <c r="C111" s="366"/>
      <c r="D111" s="367"/>
      <c r="E111" s="367"/>
      <c r="F111" s="367"/>
      <c r="G111" s="367"/>
      <c r="H111" s="367"/>
      <c r="I111" s="367"/>
      <c r="J111" s="367"/>
      <c r="K111" s="367"/>
      <c r="L111" s="367"/>
      <c r="M111" s="367"/>
      <c r="N111" s="367"/>
      <c r="O111" s="367"/>
      <c r="P111" s="367"/>
      <c r="Q111" s="367"/>
      <c r="R111" s="367"/>
      <c r="S111" s="367"/>
      <c r="T111" s="367"/>
      <c r="U111" s="367"/>
      <c r="V111" s="367"/>
      <c r="W111" s="367"/>
      <c r="X111" s="367"/>
      <c r="Y111" s="367"/>
      <c r="Z111" s="367"/>
      <c r="AA111" s="367"/>
      <c r="AB111" s="367"/>
      <c r="AC111" s="367"/>
      <c r="AD111" s="367"/>
      <c r="AE111" s="367"/>
      <c r="AF111" s="367"/>
      <c r="AG111" s="367"/>
      <c r="AH111" s="367"/>
      <c r="AI111" s="367"/>
      <c r="AJ111" s="367"/>
      <c r="AK111" s="367"/>
      <c r="AL111" s="367"/>
      <c r="AM111" s="367"/>
      <c r="AN111" s="367"/>
      <c r="AO111" s="367"/>
      <c r="AP111" s="367"/>
      <c r="AQ111" s="367"/>
      <c r="AR111" s="367"/>
      <c r="AS111" s="367"/>
      <c r="AT111" s="367"/>
      <c r="AU111" s="367"/>
    </row>
    <row r="112" spans="2:48" ht="12" customHeight="1" x14ac:dyDescent="0.25">
      <c r="B112" s="366" t="str">
        <f>IF(D112=0,"",B110+1)</f>
        <v/>
      </c>
      <c r="C112" s="366"/>
      <c r="D112" s="367"/>
      <c r="E112" s="367"/>
      <c r="F112" s="367"/>
      <c r="G112" s="367"/>
      <c r="H112" s="367"/>
      <c r="I112" s="367"/>
      <c r="J112" s="367"/>
      <c r="K112" s="367"/>
      <c r="L112" s="367"/>
      <c r="M112" s="367"/>
      <c r="N112" s="367"/>
      <c r="O112" s="367"/>
      <c r="P112" s="367"/>
      <c r="Q112" s="367"/>
      <c r="R112" s="367"/>
      <c r="S112" s="367"/>
      <c r="T112" s="367"/>
      <c r="U112" s="367"/>
      <c r="V112" s="367"/>
      <c r="W112" s="367"/>
      <c r="X112" s="367"/>
      <c r="Y112" s="367"/>
      <c r="Z112" s="367"/>
      <c r="AA112" s="367"/>
      <c r="AB112" s="367"/>
      <c r="AC112" s="367"/>
      <c r="AD112" s="367"/>
      <c r="AE112" s="367"/>
      <c r="AF112" s="367"/>
      <c r="AG112" s="367"/>
      <c r="AH112" s="367"/>
      <c r="AI112" s="367"/>
      <c r="AJ112" s="367"/>
      <c r="AK112" s="367"/>
      <c r="AL112" s="367"/>
      <c r="AM112" s="367"/>
      <c r="AN112" s="367"/>
      <c r="AO112" s="367"/>
      <c r="AP112" s="367"/>
      <c r="AQ112" s="367"/>
      <c r="AR112" s="367"/>
      <c r="AS112" s="367"/>
      <c r="AT112" s="367"/>
      <c r="AU112" s="367"/>
    </row>
    <row r="113" spans="2:47" ht="12" customHeight="1" x14ac:dyDescent="0.25">
      <c r="B113" s="366"/>
      <c r="C113" s="366"/>
      <c r="D113" s="367"/>
      <c r="E113" s="367"/>
      <c r="F113" s="367"/>
      <c r="G113" s="367"/>
      <c r="H113" s="367"/>
      <c r="I113" s="367"/>
      <c r="J113" s="367"/>
      <c r="K113" s="367"/>
      <c r="L113" s="367"/>
      <c r="M113" s="367"/>
      <c r="N113" s="367"/>
      <c r="O113" s="367"/>
      <c r="P113" s="367"/>
      <c r="Q113" s="367"/>
      <c r="R113" s="367"/>
      <c r="S113" s="367"/>
      <c r="T113" s="367"/>
      <c r="U113" s="367"/>
      <c r="V113" s="367"/>
      <c r="W113" s="367"/>
      <c r="X113" s="367"/>
      <c r="Y113" s="367"/>
      <c r="Z113" s="367"/>
      <c r="AA113" s="367"/>
      <c r="AB113" s="367"/>
      <c r="AC113" s="367"/>
      <c r="AD113" s="367"/>
      <c r="AE113" s="367"/>
      <c r="AF113" s="367"/>
      <c r="AG113" s="367"/>
      <c r="AH113" s="367"/>
      <c r="AI113" s="367"/>
      <c r="AJ113" s="367"/>
      <c r="AK113" s="367"/>
      <c r="AL113" s="367"/>
      <c r="AM113" s="367"/>
      <c r="AN113" s="367"/>
      <c r="AO113" s="367"/>
      <c r="AP113" s="367"/>
      <c r="AQ113" s="367"/>
      <c r="AR113" s="367"/>
      <c r="AS113" s="367"/>
      <c r="AT113" s="367"/>
      <c r="AU113" s="367"/>
    </row>
    <row r="114" spans="2:47" ht="12" customHeight="1" x14ac:dyDescent="0.25">
      <c r="B114" s="366" t="str">
        <f>IF(D114=0,"",B112+1)</f>
        <v/>
      </c>
      <c r="C114" s="366"/>
      <c r="D114" s="367"/>
      <c r="E114" s="367"/>
      <c r="F114" s="367"/>
      <c r="G114" s="367"/>
      <c r="H114" s="367"/>
      <c r="I114" s="367"/>
      <c r="J114" s="367"/>
      <c r="K114" s="367"/>
      <c r="L114" s="367"/>
      <c r="M114" s="367"/>
      <c r="N114" s="367"/>
      <c r="O114" s="367"/>
      <c r="P114" s="367"/>
      <c r="Q114" s="367"/>
      <c r="R114" s="367"/>
      <c r="S114" s="367"/>
      <c r="T114" s="367"/>
      <c r="U114" s="367"/>
      <c r="V114" s="367"/>
      <c r="W114" s="367"/>
      <c r="X114" s="367"/>
      <c r="Y114" s="367"/>
      <c r="Z114" s="367"/>
      <c r="AA114" s="367"/>
      <c r="AB114" s="367"/>
      <c r="AC114" s="367"/>
      <c r="AD114" s="367"/>
      <c r="AE114" s="367"/>
      <c r="AF114" s="367"/>
      <c r="AG114" s="367"/>
      <c r="AH114" s="367"/>
      <c r="AI114" s="367"/>
      <c r="AJ114" s="367"/>
      <c r="AK114" s="367"/>
      <c r="AL114" s="367"/>
      <c r="AM114" s="367"/>
      <c r="AN114" s="367"/>
      <c r="AO114" s="367"/>
      <c r="AP114" s="367"/>
      <c r="AQ114" s="367"/>
      <c r="AR114" s="367"/>
      <c r="AS114" s="367"/>
      <c r="AT114" s="367"/>
      <c r="AU114" s="367"/>
    </row>
    <row r="115" spans="2:47" ht="12" customHeight="1" x14ac:dyDescent="0.25">
      <c r="B115" s="366"/>
      <c r="C115" s="366"/>
      <c r="D115" s="367"/>
      <c r="E115" s="367"/>
      <c r="F115" s="367"/>
      <c r="G115" s="367"/>
      <c r="H115" s="367"/>
      <c r="I115" s="367"/>
      <c r="J115" s="367"/>
      <c r="K115" s="367"/>
      <c r="L115" s="367"/>
      <c r="M115" s="367"/>
      <c r="N115" s="367"/>
      <c r="O115" s="367"/>
      <c r="P115" s="367"/>
      <c r="Q115" s="367"/>
      <c r="R115" s="367"/>
      <c r="S115" s="367"/>
      <c r="T115" s="367"/>
      <c r="U115" s="367"/>
      <c r="V115" s="367"/>
      <c r="W115" s="367"/>
      <c r="X115" s="367"/>
      <c r="Y115" s="367"/>
      <c r="Z115" s="367"/>
      <c r="AA115" s="367"/>
      <c r="AB115" s="367"/>
      <c r="AC115" s="367"/>
      <c r="AD115" s="367"/>
      <c r="AE115" s="367"/>
      <c r="AF115" s="367"/>
      <c r="AG115" s="367"/>
      <c r="AH115" s="367"/>
      <c r="AI115" s="367"/>
      <c r="AJ115" s="367"/>
      <c r="AK115" s="367"/>
      <c r="AL115" s="367"/>
      <c r="AM115" s="367"/>
      <c r="AN115" s="367"/>
      <c r="AO115" s="367"/>
      <c r="AP115" s="367"/>
      <c r="AQ115" s="367"/>
      <c r="AR115" s="367"/>
      <c r="AS115" s="367"/>
      <c r="AT115" s="367"/>
      <c r="AU115" s="367"/>
    </row>
    <row r="116" spans="2:47" ht="12" customHeight="1" x14ac:dyDescent="0.25">
      <c r="B116" s="366" t="str">
        <f>IF(D116=0,"",B114+1)</f>
        <v/>
      </c>
      <c r="C116" s="366"/>
      <c r="D116" s="367"/>
      <c r="E116" s="367"/>
      <c r="F116" s="367"/>
      <c r="G116" s="367"/>
      <c r="H116" s="367"/>
      <c r="I116" s="367"/>
      <c r="J116" s="367"/>
      <c r="K116" s="367"/>
      <c r="L116" s="367"/>
      <c r="M116" s="367"/>
      <c r="N116" s="367"/>
      <c r="O116" s="367"/>
      <c r="P116" s="367"/>
      <c r="Q116" s="367"/>
      <c r="R116" s="367"/>
      <c r="S116" s="367"/>
      <c r="T116" s="367"/>
      <c r="U116" s="367"/>
      <c r="V116" s="367"/>
      <c r="W116" s="367"/>
      <c r="X116" s="367"/>
      <c r="Y116" s="367"/>
      <c r="Z116" s="367"/>
      <c r="AA116" s="367"/>
      <c r="AB116" s="367"/>
      <c r="AC116" s="367"/>
      <c r="AD116" s="367"/>
      <c r="AE116" s="367"/>
      <c r="AF116" s="367"/>
      <c r="AG116" s="367"/>
      <c r="AH116" s="367"/>
      <c r="AI116" s="367"/>
      <c r="AJ116" s="367"/>
      <c r="AK116" s="367"/>
      <c r="AL116" s="367"/>
      <c r="AM116" s="367"/>
      <c r="AN116" s="367"/>
      <c r="AO116" s="367"/>
      <c r="AP116" s="367"/>
      <c r="AQ116" s="367"/>
      <c r="AR116" s="367"/>
      <c r="AS116" s="367"/>
      <c r="AT116" s="367"/>
      <c r="AU116" s="367"/>
    </row>
    <row r="117" spans="2:47" ht="12" customHeight="1" x14ac:dyDescent="0.25">
      <c r="B117" s="366"/>
      <c r="C117" s="366"/>
      <c r="D117" s="367"/>
      <c r="E117" s="367"/>
      <c r="F117" s="367"/>
      <c r="G117" s="367"/>
      <c r="H117" s="367"/>
      <c r="I117" s="367"/>
      <c r="J117" s="367"/>
      <c r="K117" s="367"/>
      <c r="L117" s="367"/>
      <c r="M117" s="367"/>
      <c r="N117" s="367"/>
      <c r="O117" s="367"/>
      <c r="P117" s="367"/>
      <c r="Q117" s="367"/>
      <c r="R117" s="367"/>
      <c r="S117" s="367"/>
      <c r="T117" s="367"/>
      <c r="U117" s="367"/>
      <c r="V117" s="367"/>
      <c r="W117" s="367"/>
      <c r="X117" s="367"/>
      <c r="Y117" s="367"/>
      <c r="Z117" s="367"/>
      <c r="AA117" s="367"/>
      <c r="AB117" s="367"/>
      <c r="AC117" s="367"/>
      <c r="AD117" s="367"/>
      <c r="AE117" s="367"/>
      <c r="AF117" s="367"/>
      <c r="AG117" s="367"/>
      <c r="AH117" s="367"/>
      <c r="AI117" s="367"/>
      <c r="AJ117" s="367"/>
      <c r="AK117" s="367"/>
      <c r="AL117" s="367"/>
      <c r="AM117" s="367"/>
      <c r="AN117" s="367"/>
      <c r="AO117" s="367"/>
      <c r="AP117" s="367"/>
      <c r="AQ117" s="367"/>
      <c r="AR117" s="367"/>
      <c r="AS117" s="367"/>
      <c r="AT117" s="367"/>
      <c r="AU117" s="367"/>
    </row>
    <row r="118" spans="2:47" ht="12" customHeight="1" x14ac:dyDescent="0.25">
      <c r="B118" s="366" t="str">
        <f>IF(D118=0,"",B116+1)</f>
        <v/>
      </c>
      <c r="C118" s="366"/>
      <c r="D118" s="367"/>
      <c r="E118" s="367"/>
      <c r="F118" s="367"/>
      <c r="G118" s="367"/>
      <c r="H118" s="367"/>
      <c r="I118" s="367"/>
      <c r="J118" s="367"/>
      <c r="K118" s="367"/>
      <c r="L118" s="367"/>
      <c r="M118" s="367"/>
      <c r="N118" s="367"/>
      <c r="O118" s="367"/>
      <c r="P118" s="367"/>
      <c r="Q118" s="367"/>
      <c r="R118" s="367"/>
      <c r="S118" s="367"/>
      <c r="T118" s="367"/>
      <c r="U118" s="367"/>
      <c r="V118" s="367"/>
      <c r="W118" s="367"/>
      <c r="X118" s="367"/>
      <c r="Y118" s="367"/>
      <c r="Z118" s="367"/>
      <c r="AA118" s="367"/>
      <c r="AB118" s="367"/>
      <c r="AC118" s="367"/>
      <c r="AD118" s="367"/>
      <c r="AE118" s="367"/>
      <c r="AF118" s="367"/>
      <c r="AG118" s="367"/>
      <c r="AH118" s="367"/>
      <c r="AI118" s="367"/>
      <c r="AJ118" s="367"/>
      <c r="AK118" s="367"/>
      <c r="AL118" s="367"/>
      <c r="AM118" s="367"/>
      <c r="AN118" s="367"/>
      <c r="AO118" s="367"/>
      <c r="AP118" s="367"/>
      <c r="AQ118" s="367"/>
      <c r="AR118" s="367"/>
      <c r="AS118" s="367"/>
      <c r="AT118" s="367"/>
      <c r="AU118" s="367"/>
    </row>
    <row r="119" spans="2:47" ht="12" customHeight="1" x14ac:dyDescent="0.25">
      <c r="B119" s="366"/>
      <c r="C119" s="366"/>
      <c r="D119" s="367"/>
      <c r="E119" s="367"/>
      <c r="F119" s="367"/>
      <c r="G119" s="367"/>
      <c r="H119" s="367"/>
      <c r="I119" s="367"/>
      <c r="J119" s="367"/>
      <c r="K119" s="367"/>
      <c r="L119" s="367"/>
      <c r="M119" s="367"/>
      <c r="N119" s="367"/>
      <c r="O119" s="367"/>
      <c r="P119" s="367"/>
      <c r="Q119" s="367"/>
      <c r="R119" s="367"/>
      <c r="S119" s="367"/>
      <c r="T119" s="367"/>
      <c r="U119" s="367"/>
      <c r="V119" s="367"/>
      <c r="W119" s="367"/>
      <c r="X119" s="367"/>
      <c r="Y119" s="367"/>
      <c r="Z119" s="367"/>
      <c r="AA119" s="367"/>
      <c r="AB119" s="367"/>
      <c r="AC119" s="367"/>
      <c r="AD119" s="367"/>
      <c r="AE119" s="367"/>
      <c r="AF119" s="367"/>
      <c r="AG119" s="367"/>
      <c r="AH119" s="367"/>
      <c r="AI119" s="367"/>
      <c r="AJ119" s="367"/>
      <c r="AK119" s="367"/>
      <c r="AL119" s="367"/>
      <c r="AM119" s="367"/>
      <c r="AN119" s="367"/>
      <c r="AO119" s="367"/>
      <c r="AP119" s="367"/>
      <c r="AQ119" s="367"/>
      <c r="AR119" s="367"/>
      <c r="AS119" s="367"/>
      <c r="AT119" s="367"/>
      <c r="AU119" s="367"/>
    </row>
    <row r="125" spans="2:47" ht="12" customHeight="1" x14ac:dyDescent="0.25">
      <c r="AN125" s="289" t="s">
        <v>878</v>
      </c>
      <c r="AO125" s="289"/>
      <c r="AP125" s="289"/>
      <c r="AQ125" s="289"/>
      <c r="AR125" s="289"/>
      <c r="AS125" s="289"/>
      <c r="AT125" s="289"/>
    </row>
    <row r="126" spans="2:47" ht="12" customHeight="1" x14ac:dyDescent="0.25">
      <c r="AN126" s="289"/>
      <c r="AO126" s="289"/>
      <c r="AP126" s="289"/>
      <c r="AQ126" s="289"/>
      <c r="AR126" s="289"/>
      <c r="AS126" s="289"/>
      <c r="AT126" s="289"/>
    </row>
    <row r="127" spans="2:47" ht="12" customHeight="1" x14ac:dyDescent="0.25">
      <c r="AN127" s="289"/>
      <c r="AO127" s="289"/>
      <c r="AP127" s="289"/>
      <c r="AQ127" s="289"/>
      <c r="AR127" s="289"/>
      <c r="AS127" s="289"/>
      <c r="AT127" s="289"/>
    </row>
    <row r="130" spans="1:48" ht="12" customHeight="1" x14ac:dyDescent="0.25">
      <c r="A130" s="295" t="s">
        <v>879</v>
      </c>
      <c r="B130" s="295"/>
      <c r="C130" s="295"/>
      <c r="D130" s="295"/>
      <c r="E130" s="295"/>
      <c r="F130" s="295"/>
      <c r="G130" s="295"/>
      <c r="H130" s="295"/>
      <c r="I130" s="295"/>
      <c r="J130" s="295"/>
      <c r="K130" s="295"/>
      <c r="L130" s="295"/>
      <c r="M130" s="295"/>
      <c r="N130" s="295"/>
      <c r="O130" s="295"/>
      <c r="P130" s="295"/>
      <c r="Q130" s="295"/>
      <c r="R130" s="295"/>
      <c r="S130" s="295"/>
      <c r="T130" s="295"/>
      <c r="U130" s="295"/>
      <c r="V130" s="295"/>
      <c r="W130" s="295"/>
      <c r="X130" s="295"/>
      <c r="Y130" s="295"/>
      <c r="Z130" s="295"/>
      <c r="AA130" s="295"/>
      <c r="AB130" s="295"/>
      <c r="AC130" s="295"/>
      <c r="AD130" s="295"/>
      <c r="AE130" s="295"/>
      <c r="AF130" s="295"/>
      <c r="AG130" s="295"/>
      <c r="AH130" s="295"/>
      <c r="AI130" s="295"/>
      <c r="AJ130" s="295"/>
      <c r="AK130" s="295"/>
      <c r="AL130" s="295"/>
      <c r="AM130" s="295"/>
      <c r="AN130" s="295"/>
      <c r="AO130" s="295"/>
      <c r="AP130" s="295"/>
      <c r="AQ130" s="295"/>
      <c r="AR130" s="295"/>
      <c r="AS130" s="295"/>
      <c r="AT130" s="295"/>
      <c r="AU130" s="295"/>
      <c r="AV130" s="295"/>
    </row>
    <row r="131" spans="1:48" ht="12" customHeight="1" x14ac:dyDescent="0.25">
      <c r="AN131" s="291" t="s">
        <v>186</v>
      </c>
      <c r="AO131" s="291"/>
      <c r="AP131" s="291"/>
      <c r="AQ131" s="291"/>
      <c r="AS131" s="291" t="s">
        <v>165</v>
      </c>
      <c r="AT131" s="291"/>
      <c r="AU131" s="291"/>
      <c r="AV131" s="291"/>
    </row>
    <row r="132" spans="1:48" ht="12" customHeight="1" x14ac:dyDescent="0.25">
      <c r="AN132" s="291"/>
      <c r="AO132" s="291"/>
      <c r="AP132" s="291"/>
      <c r="AQ132" s="291"/>
      <c r="AS132" s="291"/>
      <c r="AT132" s="291"/>
      <c r="AU132" s="291"/>
      <c r="AV132" s="291"/>
    </row>
  </sheetData>
  <mergeCells count="165">
    <mergeCell ref="BB15:BC16"/>
    <mergeCell ref="R18:V20"/>
    <mergeCell ref="X18:AB20"/>
    <mergeCell ref="AE18:AI20"/>
    <mergeCell ref="AJ18:AN20"/>
    <mergeCell ref="AO18:AS20"/>
    <mergeCell ref="AX19:AY20"/>
    <mergeCell ref="A1:C3"/>
    <mergeCell ref="D1:AM3"/>
    <mergeCell ref="AN1:AV3"/>
    <mergeCell ref="A5:AV7"/>
    <mergeCell ref="AZ19:BA20"/>
    <mergeCell ref="BB19:BC20"/>
    <mergeCell ref="B8:AU12"/>
    <mergeCell ref="D15:R16"/>
    <mergeCell ref="AX15:AY16"/>
    <mergeCell ref="AZ15:BA16"/>
    <mergeCell ref="AZ22:BA23"/>
    <mergeCell ref="D23:P24"/>
    <mergeCell ref="R23:V24"/>
    <mergeCell ref="X23:AB24"/>
    <mergeCell ref="AC23:AD24"/>
    <mergeCell ref="AE26:AI27"/>
    <mergeCell ref="AJ26:AN27"/>
    <mergeCell ref="AO26:AS27"/>
    <mergeCell ref="AE23:AI24"/>
    <mergeCell ref="AJ23:AN24"/>
    <mergeCell ref="AO23:AS24"/>
    <mergeCell ref="AE32:AI33"/>
    <mergeCell ref="AJ32:AN33"/>
    <mergeCell ref="X32:AB33"/>
    <mergeCell ref="AC32:AD33"/>
    <mergeCell ref="D26:P27"/>
    <mergeCell ref="R26:V27"/>
    <mergeCell ref="X26:AB27"/>
    <mergeCell ref="AC26:AD27"/>
    <mergeCell ref="D20:L21"/>
    <mergeCell ref="AE38:AI39"/>
    <mergeCell ref="AJ38:AN39"/>
    <mergeCell ref="D29:P30"/>
    <mergeCell ref="R29:V30"/>
    <mergeCell ref="X29:AB30"/>
    <mergeCell ref="AC29:AD30"/>
    <mergeCell ref="AE29:AI30"/>
    <mergeCell ref="AJ29:AN30"/>
    <mergeCell ref="AO38:AS39"/>
    <mergeCell ref="D38:P39"/>
    <mergeCell ref="R38:V39"/>
    <mergeCell ref="X38:AB39"/>
    <mergeCell ref="AC38:AD39"/>
    <mergeCell ref="AO29:AS30"/>
    <mergeCell ref="AO32:AS33"/>
    <mergeCell ref="D35:P36"/>
    <mergeCell ref="R35:V36"/>
    <mergeCell ref="X35:AB36"/>
    <mergeCell ref="AC35:AD36"/>
    <mergeCell ref="AE35:AI36"/>
    <mergeCell ref="AJ35:AN36"/>
    <mergeCell ref="AO35:AS36"/>
    <mergeCell ref="D32:P33"/>
    <mergeCell ref="R32:V33"/>
    <mergeCell ref="D41:P42"/>
    <mergeCell ref="R41:V42"/>
    <mergeCell ref="X41:AB42"/>
    <mergeCell ref="AC41:AD42"/>
    <mergeCell ref="AE41:AI42"/>
    <mergeCell ref="AJ41:AN42"/>
    <mergeCell ref="AO41:AS42"/>
    <mergeCell ref="AE44:AI45"/>
    <mergeCell ref="AJ44:AN45"/>
    <mergeCell ref="AO44:AS45"/>
    <mergeCell ref="R55:V57"/>
    <mergeCell ref="AO63:AS64"/>
    <mergeCell ref="A47:AV47"/>
    <mergeCell ref="D44:P45"/>
    <mergeCell ref="R44:V45"/>
    <mergeCell ref="X44:AB45"/>
    <mergeCell ref="AC44:AD45"/>
    <mergeCell ref="X55:AB57"/>
    <mergeCell ref="AE55:AI57"/>
    <mergeCell ref="AJ55:AN57"/>
    <mergeCell ref="A49:C51"/>
    <mergeCell ref="D49:AM51"/>
    <mergeCell ref="AN49:AV51"/>
    <mergeCell ref="D52:AV53"/>
    <mergeCell ref="AO55:AS57"/>
    <mergeCell ref="D57:L58"/>
    <mergeCell ref="D60:P61"/>
    <mergeCell ref="R60:V61"/>
    <mergeCell ref="X60:AB61"/>
    <mergeCell ref="AC60:AD61"/>
    <mergeCell ref="AE60:AI61"/>
    <mergeCell ref="AJ60:AN61"/>
    <mergeCell ref="AO60:AS61"/>
    <mergeCell ref="AE63:AI64"/>
    <mergeCell ref="AO66:AS67"/>
    <mergeCell ref="D63:P64"/>
    <mergeCell ref="R63:V64"/>
    <mergeCell ref="D72:P73"/>
    <mergeCell ref="R72:V73"/>
    <mergeCell ref="X72:AB73"/>
    <mergeCell ref="AC72:AD73"/>
    <mergeCell ref="AE72:AI73"/>
    <mergeCell ref="AJ72:AN73"/>
    <mergeCell ref="AO72:AS73"/>
    <mergeCell ref="AJ63:AN64"/>
    <mergeCell ref="X63:AB64"/>
    <mergeCell ref="AC63:AD64"/>
    <mergeCell ref="D66:P67"/>
    <mergeCell ref="R66:V67"/>
    <mergeCell ref="X66:AB67"/>
    <mergeCell ref="AC66:AD67"/>
    <mergeCell ref="AE66:AI67"/>
    <mergeCell ref="AJ66:AN67"/>
    <mergeCell ref="D77:AV78"/>
    <mergeCell ref="D69:P70"/>
    <mergeCell ref="R69:V70"/>
    <mergeCell ref="X69:AB70"/>
    <mergeCell ref="AC69:AD70"/>
    <mergeCell ref="AE69:AI70"/>
    <mergeCell ref="AJ69:AN70"/>
    <mergeCell ref="M79:R80"/>
    <mergeCell ref="T79:Y80"/>
    <mergeCell ref="AA79:AF80"/>
    <mergeCell ref="AH79:AM80"/>
    <mergeCell ref="AO79:AT80"/>
    <mergeCell ref="AO69:AS70"/>
    <mergeCell ref="AH82:AM83"/>
    <mergeCell ref="AO82:AT83"/>
    <mergeCell ref="AX85:AY86"/>
    <mergeCell ref="AZ85:BA86"/>
    <mergeCell ref="D82:K83"/>
    <mergeCell ref="M82:R83"/>
    <mergeCell ref="T82:Y83"/>
    <mergeCell ref="AA82:AF83"/>
    <mergeCell ref="BB85:BC86"/>
    <mergeCell ref="B108:C109"/>
    <mergeCell ref="D108:AU109"/>
    <mergeCell ref="B110:C111"/>
    <mergeCell ref="D110:AU111"/>
    <mergeCell ref="AN125:AT127"/>
    <mergeCell ref="BD85:BE86"/>
    <mergeCell ref="A88:AV88"/>
    <mergeCell ref="A89:C91"/>
    <mergeCell ref="D89:AM91"/>
    <mergeCell ref="AN89:AV91"/>
    <mergeCell ref="B104:C105"/>
    <mergeCell ref="D104:AU105"/>
    <mergeCell ref="B106:C107"/>
    <mergeCell ref="D106:AU107"/>
    <mergeCell ref="D92:AV93"/>
    <mergeCell ref="C95:AG97"/>
    <mergeCell ref="AH95:AP97"/>
    <mergeCell ref="D102:AV103"/>
    <mergeCell ref="A130:AV130"/>
    <mergeCell ref="AN131:AQ132"/>
    <mergeCell ref="AS131:AV132"/>
    <mergeCell ref="B116:C117"/>
    <mergeCell ref="D116:AU117"/>
    <mergeCell ref="B118:C119"/>
    <mergeCell ref="D118:AU119"/>
    <mergeCell ref="B112:C113"/>
    <mergeCell ref="D112:AU113"/>
    <mergeCell ref="B114:C115"/>
    <mergeCell ref="D114:AU115"/>
  </mergeCells>
  <phoneticPr fontId="0" type="noConversion"/>
  <conditionalFormatting sqref="AE23:AN24 AE26:AN27 AE29:AN30 AE32:AN33 AE35:AN36 AE38:AN39">
    <cfRule type="cellIs" dxfId="209" priority="2" operator="equal">
      <formula>0</formula>
    </cfRule>
  </conditionalFormatting>
  <conditionalFormatting sqref="AJ23:AN39">
    <cfRule type="expression" dxfId="208" priority="3">
      <formula>$AJ$18=""</formula>
    </cfRule>
  </conditionalFormatting>
  <conditionalFormatting sqref="AO74:AS74">
    <cfRule type="expression" dxfId="207" priority="4">
      <formula>$AO$18=""</formula>
    </cfRule>
  </conditionalFormatting>
  <conditionalFormatting sqref="AE60:AN61 AE63:AN64 AE66:AN67 AE69:AN70 AE72:AN73">
    <cfRule type="cellIs" dxfId="206" priority="5" operator="equal">
      <formula>0</formula>
    </cfRule>
  </conditionalFormatting>
  <conditionalFormatting sqref="AJ60:AN74">
    <cfRule type="expression" dxfId="205" priority="6">
      <formula>$AJ$18=""</formula>
    </cfRule>
  </conditionalFormatting>
  <conditionalFormatting sqref="AH95:AP97">
    <cfRule type="cellIs" dxfId="204" priority="7" operator="equal">
      <formula>0</formula>
    </cfRule>
  </conditionalFormatting>
  <conditionalFormatting sqref="D104:AU119">
    <cfRule type="expression" dxfId="203" priority="8">
      <formula>$D$104=0</formula>
    </cfRule>
    <cfRule type="cellIs" dxfId="202" priority="9" operator="equal">
      <formula>0</formula>
    </cfRule>
  </conditionalFormatting>
  <conditionalFormatting sqref="B8">
    <cfRule type="cellIs" dxfId="201" priority="10" operator="equal">
      <formula>0</formula>
    </cfRule>
  </conditionalFormatting>
  <conditionalFormatting sqref="X23:AB24 X26:AB27 X29:AB30 X32:AB33 X35:AB36 X38:AB39">
    <cfRule type="expression" dxfId="200" priority="11">
      <formula>$X$23+$X$26+$X$29+$X$32+$X$35+$X$38+$X$41+$X$44=0</formula>
    </cfRule>
  </conditionalFormatting>
  <conditionalFormatting sqref="AO82">
    <cfRule type="cellIs" dxfId="199" priority="12" operator="equal">
      <formula>0</formula>
    </cfRule>
  </conditionalFormatting>
  <conditionalFormatting sqref="AO82">
    <cfRule type="cellIs" dxfId="198" priority="13" operator="equal">
      <formula>"oui"</formula>
    </cfRule>
  </conditionalFormatting>
  <conditionalFormatting sqref="T82">
    <cfRule type="cellIs" dxfId="197" priority="14" operator="equal">
      <formula>0</formula>
    </cfRule>
  </conditionalFormatting>
  <conditionalFormatting sqref="T82">
    <cfRule type="cellIs" dxfId="196" priority="15" operator="equal">
      <formula>"oui"</formula>
    </cfRule>
  </conditionalFormatting>
  <conditionalFormatting sqref="AA82">
    <cfRule type="cellIs" dxfId="195" priority="16" operator="equal">
      <formula>0</formula>
    </cfRule>
  </conditionalFormatting>
  <conditionalFormatting sqref="AA82">
    <cfRule type="cellIs" dxfId="194" priority="17" operator="equal">
      <formula>"oui"</formula>
    </cfRule>
  </conditionalFormatting>
  <conditionalFormatting sqref="AH82">
    <cfRule type="cellIs" dxfId="193" priority="18" operator="equal">
      <formula>0</formula>
    </cfRule>
  </conditionalFormatting>
  <conditionalFormatting sqref="AH82">
    <cfRule type="cellIs" dxfId="192" priority="19" operator="equal">
      <formula>"oui"</formula>
    </cfRule>
  </conditionalFormatting>
  <conditionalFormatting sqref="AO23:AS24 AO26:AS27 AO29:AS30 AO32:AS33 AO35:AS36 AO38:AS39">
    <cfRule type="cellIs" dxfId="191" priority="20" operator="equal">
      <formula>0</formula>
    </cfRule>
  </conditionalFormatting>
  <conditionalFormatting sqref="AO23:AS39">
    <cfRule type="expression" dxfId="190" priority="21">
      <formula>$AJ$18=""</formula>
    </cfRule>
  </conditionalFormatting>
  <conditionalFormatting sqref="AO60:AS61 AO63:AS64 AO66:AS67 AO69:AS70 AO72:AS73">
    <cfRule type="cellIs" dxfId="189" priority="22" operator="equal">
      <formula>0</formula>
    </cfRule>
  </conditionalFormatting>
  <conditionalFormatting sqref="AO60:AS73">
    <cfRule type="expression" dxfId="188" priority="23">
      <formula>$AJ$18=""</formula>
    </cfRule>
  </conditionalFormatting>
  <conditionalFormatting sqref="AE41:AN42">
    <cfRule type="cellIs" dxfId="187" priority="24" operator="equal">
      <formula>0</formula>
    </cfRule>
  </conditionalFormatting>
  <conditionalFormatting sqref="AJ40:AN42">
    <cfRule type="expression" dxfId="186" priority="25">
      <formula>$AJ$18=""</formula>
    </cfRule>
  </conditionalFormatting>
  <conditionalFormatting sqref="AO41:AS42">
    <cfRule type="cellIs" dxfId="185" priority="26" operator="equal">
      <formula>0</formula>
    </cfRule>
  </conditionalFormatting>
  <conditionalFormatting sqref="AO40:AS42">
    <cfRule type="expression" dxfId="184" priority="27">
      <formula>$AJ$18=""</formula>
    </cfRule>
  </conditionalFormatting>
  <conditionalFormatting sqref="AE44:AN45">
    <cfRule type="cellIs" dxfId="183" priority="28" operator="equal">
      <formula>0</formula>
    </cfRule>
  </conditionalFormatting>
  <conditionalFormatting sqref="AJ43:AN45">
    <cfRule type="expression" dxfId="182" priority="29">
      <formula>$AJ$18=""</formula>
    </cfRule>
  </conditionalFormatting>
  <conditionalFormatting sqref="AO44:AS45">
    <cfRule type="cellIs" dxfId="181" priority="30" operator="equal">
      <formula>0</formula>
    </cfRule>
  </conditionalFormatting>
  <conditionalFormatting sqref="AO43:AS45">
    <cfRule type="expression" dxfId="180" priority="31">
      <formula>$AJ$18=""</formula>
    </cfRule>
  </conditionalFormatting>
  <conditionalFormatting sqref="X41:AB42">
    <cfRule type="expression" dxfId="179" priority="32">
      <formula>$X$23+$X$26+$X$29+$X$32+$X$35+$X$38+$X$41+$X$44=0</formula>
    </cfRule>
  </conditionalFormatting>
  <conditionalFormatting sqref="X44:AB45">
    <cfRule type="expression" dxfId="178" priority="33">
      <formula>$X$23+$X$26+$X$29+$X$32+$X$35+$X$38+$X$41+$X$44=0</formula>
    </cfRule>
  </conditionalFormatting>
  <conditionalFormatting sqref="M82">
    <cfRule type="cellIs" dxfId="177" priority="34" operator="equal">
      <formula>"oui"</formula>
    </cfRule>
  </conditionalFormatting>
  <conditionalFormatting sqref="M82">
    <cfRule type="cellIs" dxfId="176" priority="35" operator="equal">
      <formula>0</formula>
    </cfRule>
  </conditionalFormatting>
  <hyperlinks>
    <hyperlink ref="AN131" location="'6 - Financement'!Zone_d_impression" display="précédent" xr:uid="{00000000-0004-0000-0700-000000000000}"/>
    <hyperlink ref="AS131" location="'8 - Couverture réalisée'!Zone_d_impression" display="suivant" xr:uid="{00000000-0004-0000-0700-000001000000}"/>
  </hyperlinks>
  <pageMargins left="0.70833333333333304" right="0.70833333333333304" top="0.74791666666666701" bottom="0.74791666666666701" header="0.51180555555555496" footer="0.51180555555555496"/>
  <pageSetup paperSize="9" firstPageNumber="0" orientation="landscape"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BO169"/>
  <sheetViews>
    <sheetView showGridLines="0" showRowColHeaders="0" zoomScale="90" zoomScaleNormal="90" workbookViewId="0">
      <pane ySplit="3" topLeftCell="A7" activePane="bottomLeft" state="frozen"/>
      <selection pane="bottomLeft" activeCell="BF19" sqref="BF19"/>
    </sheetView>
  </sheetViews>
  <sheetFormatPr baseColWidth="10" defaultColWidth="2.7109375" defaultRowHeight="15" x14ac:dyDescent="0.25"/>
  <cols>
    <col min="1" max="47" width="2.7109375" customWidth="1"/>
    <col min="48" max="48" width="2.7109375" style="170" customWidth="1"/>
    <col min="49" max="49" width="11.5703125" style="171" hidden="1" customWidth="1"/>
    <col min="50" max="50" width="12.140625" style="171" hidden="1" customWidth="1"/>
    <col min="51" max="51" width="11.5703125" style="171" hidden="1" customWidth="1"/>
    <col min="52" max="52" width="11.28515625" style="171" hidden="1" customWidth="1"/>
    <col min="53" max="57" width="11.5703125" style="171" hidden="1" customWidth="1"/>
    <col min="58" max="58" width="2.7109375" style="172" customWidth="1"/>
    <col min="59" max="62" width="2.7109375" style="104" customWidth="1"/>
    <col min="63" max="67" width="2.7109375" style="105" customWidth="1"/>
    <col min="68" max="16384" width="2.7109375" style="94"/>
  </cols>
  <sheetData>
    <row r="1" spans="1:56" ht="12" customHeight="1" x14ac:dyDescent="0.25">
      <c r="A1" s="287"/>
      <c r="B1" s="287"/>
      <c r="C1" s="287"/>
      <c r="D1" s="288" t="str">
        <f>'Page de garde'!D1:AM3</f>
        <v>Appel à projets commun 2023</v>
      </c>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404" t="s">
        <v>913</v>
      </c>
      <c r="AO1" s="404"/>
      <c r="AP1" s="404"/>
      <c r="AQ1" s="404"/>
      <c r="AR1" s="404"/>
      <c r="AS1" s="404"/>
      <c r="AT1" s="404"/>
      <c r="AU1" s="404"/>
      <c r="AV1" s="404"/>
    </row>
    <row r="2" spans="1:56" ht="12" customHeight="1" x14ac:dyDescent="0.25">
      <c r="A2" s="287"/>
      <c r="B2" s="287"/>
      <c r="C2" s="287"/>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404"/>
      <c r="AO2" s="404"/>
      <c r="AP2" s="404"/>
      <c r="AQ2" s="404"/>
      <c r="AR2" s="404"/>
      <c r="AS2" s="404"/>
      <c r="AT2" s="404"/>
      <c r="AU2" s="404"/>
      <c r="AV2" s="404"/>
    </row>
    <row r="3" spans="1:56" ht="12" customHeight="1" x14ac:dyDescent="0.25">
      <c r="A3" s="287"/>
      <c r="B3" s="287"/>
      <c r="C3" s="287"/>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404"/>
      <c r="AO3" s="404"/>
      <c r="AP3" s="404"/>
      <c r="AQ3" s="404"/>
      <c r="AR3" s="404"/>
      <c r="AS3" s="404"/>
      <c r="AT3" s="404"/>
      <c r="AU3" s="404"/>
      <c r="AV3" s="404"/>
    </row>
    <row r="5" spans="1:56" ht="12" customHeight="1" x14ac:dyDescent="0.25">
      <c r="A5" s="289" t="s">
        <v>140</v>
      </c>
      <c r="B5" s="289"/>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row>
    <row r="6" spans="1:56" ht="12" customHeight="1" x14ac:dyDescent="0.25">
      <c r="A6" s="289"/>
      <c r="B6" s="289"/>
      <c r="C6" s="289"/>
      <c r="D6" s="289"/>
      <c r="E6" s="289"/>
      <c r="F6" s="289"/>
      <c r="G6" s="289"/>
      <c r="H6" s="289"/>
      <c r="I6" s="289"/>
      <c r="J6" s="289"/>
      <c r="K6" s="289"/>
      <c r="L6" s="289"/>
      <c r="M6" s="289"/>
      <c r="N6" s="289"/>
      <c r="O6" s="289"/>
      <c r="P6" s="289"/>
      <c r="Q6" s="289"/>
      <c r="R6" s="289"/>
      <c r="S6" s="289"/>
      <c r="T6" s="289"/>
      <c r="U6" s="289"/>
      <c r="V6" s="289"/>
      <c r="W6" s="289"/>
      <c r="X6" s="289"/>
      <c r="Y6" s="289"/>
      <c r="Z6" s="289"/>
      <c r="AA6" s="289"/>
      <c r="AB6" s="289"/>
      <c r="AC6" s="289"/>
      <c r="AD6" s="289"/>
      <c r="AE6" s="289"/>
      <c r="AF6" s="289"/>
      <c r="AG6" s="289"/>
      <c r="AH6" s="289"/>
      <c r="AI6" s="289"/>
      <c r="AJ6" s="289"/>
      <c r="AK6" s="289"/>
      <c r="AL6" s="289"/>
      <c r="AM6" s="289"/>
      <c r="AN6" s="289"/>
      <c r="AO6" s="289"/>
      <c r="AP6" s="289"/>
      <c r="AQ6" s="289"/>
      <c r="AR6" s="289"/>
      <c r="AS6" s="289"/>
      <c r="AT6" s="289"/>
      <c r="AU6" s="289"/>
      <c r="AV6" s="289"/>
    </row>
    <row r="7" spans="1:56" ht="12" customHeight="1" x14ac:dyDescent="0.25">
      <c r="A7" s="289"/>
      <c r="B7" s="289"/>
      <c r="C7" s="289"/>
      <c r="D7" s="289"/>
      <c r="E7" s="289"/>
      <c r="F7" s="289"/>
      <c r="G7" s="289"/>
      <c r="H7" s="289"/>
      <c r="I7" s="289"/>
      <c r="J7" s="289"/>
      <c r="K7" s="289"/>
      <c r="L7" s="289"/>
      <c r="M7" s="289"/>
      <c r="N7" s="289"/>
      <c r="O7" s="289"/>
      <c r="P7" s="289"/>
      <c r="Q7" s="289"/>
      <c r="R7" s="289"/>
      <c r="S7" s="289"/>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row>
    <row r="8" spans="1:56" ht="12" customHeight="1" x14ac:dyDescent="0.25">
      <c r="B8" s="344" t="str">
        <f>CONCATENATE(Identification!B10)</f>
        <v/>
      </c>
      <c r="C8" s="344"/>
      <c r="D8" s="344"/>
      <c r="E8" s="344"/>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row>
    <row r="9" spans="1:56" ht="12" customHeight="1" x14ac:dyDescent="0.25">
      <c r="B9" s="344"/>
      <c r="C9" s="344"/>
      <c r="D9" s="344"/>
      <c r="E9" s="344"/>
      <c r="F9" s="344"/>
      <c r="G9" s="344"/>
      <c r="H9" s="344"/>
      <c r="I9" s="344"/>
      <c r="J9" s="344"/>
      <c r="K9" s="344"/>
      <c r="L9" s="344"/>
      <c r="M9" s="344"/>
      <c r="N9" s="344"/>
      <c r="O9" s="344"/>
      <c r="P9" s="344"/>
      <c r="Q9" s="344"/>
      <c r="R9" s="344"/>
      <c r="S9" s="344"/>
      <c r="T9" s="344"/>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c r="AT9" s="344"/>
      <c r="AU9" s="344"/>
    </row>
    <row r="10" spans="1:56" ht="12" customHeight="1" x14ac:dyDescent="0.25">
      <c r="B10" s="344"/>
      <c r="C10" s="344"/>
      <c r="D10" s="344"/>
      <c r="E10" s="344"/>
      <c r="F10" s="344"/>
      <c r="G10" s="344"/>
      <c r="H10" s="344"/>
      <c r="I10" s="344"/>
      <c r="J10" s="344"/>
      <c r="K10" s="344"/>
      <c r="L10" s="344"/>
      <c r="M10" s="344"/>
      <c r="N10" s="344"/>
      <c r="O10" s="344"/>
      <c r="P10" s="344"/>
      <c r="Q10" s="344"/>
      <c r="R10" s="344"/>
      <c r="S10" s="344"/>
      <c r="T10" s="344"/>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c r="AT10" s="344"/>
      <c r="AU10" s="344"/>
    </row>
    <row r="11" spans="1:56" ht="12" customHeight="1" x14ac:dyDescent="0.25">
      <c r="B11" s="344"/>
      <c r="C11" s="344"/>
      <c r="D11" s="344"/>
      <c r="E11" s="344"/>
      <c r="F11" s="344"/>
      <c r="G11" s="344"/>
      <c r="H11" s="344"/>
      <c r="I11" s="344"/>
      <c r="J11" s="344"/>
      <c r="K11" s="344"/>
      <c r="L11" s="344"/>
      <c r="M11" s="344"/>
      <c r="N11" s="344"/>
      <c r="O11" s="344"/>
      <c r="P11" s="344"/>
      <c r="Q11" s="344"/>
      <c r="R11" s="344"/>
      <c r="S11" s="344"/>
      <c r="T11" s="344"/>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c r="AT11" s="344"/>
      <c r="AU11" s="344"/>
    </row>
    <row r="12" spans="1:56" ht="12" customHeight="1" x14ac:dyDescent="0.25">
      <c r="B12" s="344"/>
      <c r="C12" s="344"/>
      <c r="D12" s="344"/>
      <c r="E12" s="344"/>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c r="AT12" s="344"/>
      <c r="AU12" s="344"/>
    </row>
    <row r="14" spans="1:56" ht="12" customHeight="1" x14ac:dyDescent="0.25">
      <c r="D14" s="288" t="s">
        <v>944</v>
      </c>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c r="AF14" s="288"/>
      <c r="AG14" s="288"/>
      <c r="AH14" s="288"/>
      <c r="AI14" s="288"/>
      <c r="AJ14" s="288"/>
      <c r="AK14" s="288"/>
      <c r="AL14" s="288"/>
      <c r="AM14" s="288"/>
      <c r="AN14" s="288"/>
      <c r="AO14" s="288"/>
      <c r="AP14" s="288"/>
      <c r="AQ14" s="288"/>
      <c r="AR14" s="288"/>
      <c r="AS14" s="288"/>
      <c r="AT14" s="288"/>
      <c r="AU14" s="288"/>
      <c r="AV14" s="288"/>
      <c r="AW14" s="173"/>
      <c r="AX14" s="173"/>
      <c r="AY14" s="173"/>
      <c r="AZ14" s="173"/>
      <c r="BA14" s="173"/>
      <c r="BB14" s="173"/>
      <c r="BC14" s="173"/>
      <c r="BD14" s="173"/>
    </row>
    <row r="15" spans="1:56" ht="12" customHeight="1" x14ac:dyDescent="0.25">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288"/>
      <c r="AG15" s="288"/>
      <c r="AH15" s="288"/>
      <c r="AI15" s="288"/>
      <c r="AJ15" s="288"/>
      <c r="AK15" s="288"/>
      <c r="AL15" s="288"/>
      <c r="AM15" s="288"/>
      <c r="AN15" s="288"/>
      <c r="AO15" s="288"/>
      <c r="AP15" s="288"/>
      <c r="AQ15" s="288"/>
      <c r="AR15" s="288"/>
      <c r="AS15" s="288"/>
      <c r="AT15" s="288"/>
      <c r="AU15" s="288"/>
      <c r="AV15" s="288"/>
      <c r="AW15" s="173"/>
      <c r="AX15" s="173"/>
      <c r="AY15" s="173"/>
      <c r="AZ15" s="173"/>
      <c r="BA15" s="173"/>
      <c r="BB15" s="173"/>
      <c r="BC15" s="173"/>
      <c r="BD15" s="173"/>
    </row>
    <row r="17" spans="4:57" ht="12" customHeight="1" x14ac:dyDescent="0.25">
      <c r="D17" s="405"/>
      <c r="E17" s="405"/>
      <c r="F17" s="406" t="s">
        <v>49</v>
      </c>
      <c r="G17" s="406"/>
      <c r="H17" s="406"/>
      <c r="I17" s="406"/>
      <c r="J17" s="406"/>
      <c r="K17" s="406"/>
      <c r="L17" s="406"/>
      <c r="M17" s="406"/>
      <c r="N17" s="406"/>
      <c r="O17" s="406"/>
      <c r="P17" s="406"/>
      <c r="Q17" s="406"/>
      <c r="R17" s="406"/>
      <c r="S17" s="406"/>
      <c r="T17" s="406"/>
      <c r="U17" s="407"/>
      <c r="V17" s="407"/>
      <c r="Z17" s="405"/>
      <c r="AA17" s="405"/>
      <c r="AB17" s="406" t="s">
        <v>945</v>
      </c>
      <c r="AC17" s="406"/>
      <c r="AD17" s="406"/>
      <c r="AE17" s="406"/>
      <c r="AF17" s="406"/>
      <c r="AG17" s="406"/>
      <c r="AH17" s="406"/>
      <c r="AI17" s="406"/>
      <c r="AJ17" s="406"/>
      <c r="AK17" s="406"/>
      <c r="AL17" s="406"/>
      <c r="AM17" s="406"/>
      <c r="AN17" s="406"/>
      <c r="AO17" s="406"/>
      <c r="AP17" s="406"/>
      <c r="AQ17" s="407"/>
      <c r="AR17" s="407"/>
      <c r="AY17" s="403" t="e">
        <f>VLOOKUP(U17,Liste!$A:$B,2,0)</f>
        <v>#N/A</v>
      </c>
      <c r="AZ17" s="403"/>
      <c r="BA17" s="403" t="e">
        <f>VLOOKUP(AQ17,Liste!$A:$B,2,0)</f>
        <v>#N/A</v>
      </c>
      <c r="BB17" s="403"/>
      <c r="BD17" s="403" t="e">
        <f>VLOOKUP(AQ17,Liste!$A:$B,2,0)</f>
        <v>#N/A</v>
      </c>
      <c r="BE17" s="403"/>
    </row>
    <row r="18" spans="4:57" ht="12" customHeight="1" x14ac:dyDescent="0.25">
      <c r="D18" s="405"/>
      <c r="E18" s="405"/>
      <c r="F18" s="406"/>
      <c r="G18" s="406"/>
      <c r="H18" s="406"/>
      <c r="I18" s="406"/>
      <c r="J18" s="406"/>
      <c r="K18" s="406"/>
      <c r="L18" s="406"/>
      <c r="M18" s="406"/>
      <c r="N18" s="406"/>
      <c r="O18" s="406"/>
      <c r="P18" s="406"/>
      <c r="Q18" s="406"/>
      <c r="R18" s="406"/>
      <c r="S18" s="406"/>
      <c r="T18" s="406"/>
      <c r="U18" s="407"/>
      <c r="V18" s="407"/>
      <c r="Z18" s="405"/>
      <c r="AA18" s="405"/>
      <c r="AB18" s="406"/>
      <c r="AC18" s="406"/>
      <c r="AD18" s="406"/>
      <c r="AE18" s="406"/>
      <c r="AF18" s="406"/>
      <c r="AG18" s="406"/>
      <c r="AH18" s="406"/>
      <c r="AI18" s="406"/>
      <c r="AJ18" s="406"/>
      <c r="AK18" s="406"/>
      <c r="AL18" s="406"/>
      <c r="AM18" s="406"/>
      <c r="AN18" s="406"/>
      <c r="AO18" s="406"/>
      <c r="AP18" s="406"/>
      <c r="AQ18" s="407"/>
      <c r="AR18" s="407"/>
      <c r="AY18" s="403"/>
      <c r="AZ18" s="403"/>
      <c r="BA18" s="403"/>
      <c r="BB18" s="403"/>
      <c r="BD18" s="403"/>
      <c r="BE18" s="403"/>
    </row>
    <row r="19" spans="4:57" ht="6.75" customHeight="1" x14ac:dyDescent="0.25"/>
    <row r="20" spans="4:57" ht="12" customHeight="1" x14ac:dyDescent="0.25">
      <c r="D20" s="405"/>
      <c r="E20" s="405"/>
      <c r="F20" s="406" t="s">
        <v>43</v>
      </c>
      <c r="G20" s="406"/>
      <c r="H20" s="406"/>
      <c r="I20" s="406"/>
      <c r="J20" s="406"/>
      <c r="K20" s="406"/>
      <c r="L20" s="406"/>
      <c r="M20" s="406"/>
      <c r="N20" s="406"/>
      <c r="O20" s="406"/>
      <c r="P20" s="406"/>
      <c r="Q20" s="406"/>
      <c r="R20" s="406"/>
      <c r="S20" s="406"/>
      <c r="T20" s="406"/>
      <c r="U20" s="407"/>
      <c r="V20" s="407"/>
      <c r="Z20" s="405"/>
      <c r="AA20" s="405"/>
      <c r="AB20" s="406" t="s">
        <v>946</v>
      </c>
      <c r="AC20" s="406"/>
      <c r="AD20" s="406"/>
      <c r="AE20" s="406"/>
      <c r="AF20" s="406"/>
      <c r="AG20" s="406"/>
      <c r="AH20" s="406"/>
      <c r="AI20" s="406"/>
      <c r="AJ20" s="406"/>
      <c r="AK20" s="406"/>
      <c r="AL20" s="406"/>
      <c r="AM20" s="406"/>
      <c r="AN20" s="406"/>
      <c r="AO20" s="406"/>
      <c r="AP20" s="406"/>
      <c r="AQ20" s="407"/>
      <c r="AR20" s="407"/>
      <c r="AY20" s="403" t="e">
        <f>VLOOKUP(U20,Liste!$A:$B,2,0)</f>
        <v>#N/A</v>
      </c>
      <c r="AZ20" s="403"/>
      <c r="BA20" s="403" t="e">
        <f>VLOOKUP(AQ20,Liste!$A:$B,2,0)</f>
        <v>#N/A</v>
      </c>
      <c r="BB20" s="403"/>
      <c r="BD20" s="403" t="e">
        <f>VLOOKUP(AQ20,Liste!$A:$B,2,0)</f>
        <v>#N/A</v>
      </c>
      <c r="BE20" s="403"/>
    </row>
    <row r="21" spans="4:57" ht="12" customHeight="1" x14ac:dyDescent="0.25">
      <c r="D21" s="405"/>
      <c r="E21" s="405"/>
      <c r="F21" s="406"/>
      <c r="G21" s="406"/>
      <c r="H21" s="406"/>
      <c r="I21" s="406"/>
      <c r="J21" s="406"/>
      <c r="K21" s="406"/>
      <c r="L21" s="406"/>
      <c r="M21" s="406"/>
      <c r="N21" s="406"/>
      <c r="O21" s="406"/>
      <c r="P21" s="406"/>
      <c r="Q21" s="406"/>
      <c r="R21" s="406"/>
      <c r="S21" s="406"/>
      <c r="T21" s="406"/>
      <c r="U21" s="407"/>
      <c r="V21" s="407"/>
      <c r="Z21" s="405"/>
      <c r="AA21" s="405"/>
      <c r="AB21" s="406"/>
      <c r="AC21" s="406"/>
      <c r="AD21" s="406"/>
      <c r="AE21" s="406"/>
      <c r="AF21" s="406"/>
      <c r="AG21" s="406"/>
      <c r="AH21" s="406"/>
      <c r="AI21" s="406"/>
      <c r="AJ21" s="406"/>
      <c r="AK21" s="406"/>
      <c r="AL21" s="406"/>
      <c r="AM21" s="406"/>
      <c r="AN21" s="406"/>
      <c r="AO21" s="406"/>
      <c r="AP21" s="406"/>
      <c r="AQ21" s="407"/>
      <c r="AR21" s="407"/>
      <c r="AY21" s="403"/>
      <c r="AZ21" s="403"/>
      <c r="BA21" s="403"/>
      <c r="BB21" s="403"/>
      <c r="BD21" s="403"/>
      <c r="BE21" s="403"/>
    </row>
    <row r="22" spans="4:57" ht="6.75" customHeight="1" x14ac:dyDescent="0.25"/>
    <row r="23" spans="4:57" ht="12" customHeight="1" x14ac:dyDescent="0.25">
      <c r="D23" s="405"/>
      <c r="E23" s="405"/>
      <c r="F23" s="406" t="s">
        <v>947</v>
      </c>
      <c r="G23" s="406"/>
      <c r="H23" s="406"/>
      <c r="I23" s="406"/>
      <c r="J23" s="406"/>
      <c r="K23" s="406"/>
      <c r="L23" s="406"/>
      <c r="M23" s="406"/>
      <c r="N23" s="406"/>
      <c r="O23" s="406"/>
      <c r="P23" s="406"/>
      <c r="Q23" s="406"/>
      <c r="R23" s="406"/>
      <c r="S23" s="406"/>
      <c r="T23" s="406"/>
      <c r="U23" s="407"/>
      <c r="V23" s="407"/>
      <c r="Z23" s="405"/>
      <c r="AA23" s="405"/>
      <c r="AB23" s="406" t="s">
        <v>50</v>
      </c>
      <c r="AC23" s="406"/>
      <c r="AD23" s="406"/>
      <c r="AE23" s="406"/>
      <c r="AF23" s="406"/>
      <c r="AG23" s="406"/>
      <c r="AH23" s="406"/>
      <c r="AI23" s="406"/>
      <c r="AJ23" s="406"/>
      <c r="AK23" s="406"/>
      <c r="AL23" s="406"/>
      <c r="AM23" s="406"/>
      <c r="AN23" s="406"/>
      <c r="AO23" s="406"/>
      <c r="AP23" s="406"/>
      <c r="AQ23" s="407"/>
      <c r="AR23" s="407"/>
      <c r="AY23" s="403" t="e">
        <f>VLOOKUP(U23,Liste!$A:$B,2,0)</f>
        <v>#N/A</v>
      </c>
      <c r="AZ23" s="403"/>
      <c r="BA23" s="403" t="e">
        <f>VLOOKUP(AQ23,Liste!$A:$B,2,0)</f>
        <v>#N/A</v>
      </c>
      <c r="BB23" s="403"/>
      <c r="BD23" s="403" t="e">
        <f>VLOOKUP(AQ23,Liste!$A:$B,2,0)</f>
        <v>#N/A</v>
      </c>
      <c r="BE23" s="403"/>
    </row>
    <row r="24" spans="4:57" ht="12" customHeight="1" x14ac:dyDescent="0.25">
      <c r="D24" s="405"/>
      <c r="E24" s="405"/>
      <c r="F24" s="406"/>
      <c r="G24" s="406"/>
      <c r="H24" s="406"/>
      <c r="I24" s="406"/>
      <c r="J24" s="406"/>
      <c r="K24" s="406"/>
      <c r="L24" s="406"/>
      <c r="M24" s="406"/>
      <c r="N24" s="406"/>
      <c r="O24" s="406"/>
      <c r="P24" s="406"/>
      <c r="Q24" s="406"/>
      <c r="R24" s="406"/>
      <c r="S24" s="406"/>
      <c r="T24" s="406"/>
      <c r="U24" s="407"/>
      <c r="V24" s="407"/>
      <c r="Z24" s="405"/>
      <c r="AA24" s="405"/>
      <c r="AB24" s="406"/>
      <c r="AC24" s="406"/>
      <c r="AD24" s="406"/>
      <c r="AE24" s="406"/>
      <c r="AF24" s="406"/>
      <c r="AG24" s="406"/>
      <c r="AH24" s="406"/>
      <c r="AI24" s="406"/>
      <c r="AJ24" s="406"/>
      <c r="AK24" s="406"/>
      <c r="AL24" s="406"/>
      <c r="AM24" s="406"/>
      <c r="AN24" s="406"/>
      <c r="AO24" s="406"/>
      <c r="AP24" s="406"/>
      <c r="AQ24" s="407"/>
      <c r="AR24" s="407"/>
      <c r="AY24" s="403"/>
      <c r="AZ24" s="403"/>
      <c r="BA24" s="403"/>
      <c r="BB24" s="403"/>
      <c r="BD24" s="403"/>
      <c r="BE24" s="403"/>
    </row>
    <row r="25" spans="4:57" ht="6.75" customHeight="1" x14ac:dyDescent="0.25"/>
    <row r="26" spans="4:57" ht="12" customHeight="1" x14ac:dyDescent="0.25">
      <c r="D26" s="405"/>
      <c r="E26" s="405"/>
      <c r="F26" s="406" t="s">
        <v>45</v>
      </c>
      <c r="G26" s="406"/>
      <c r="H26" s="406"/>
      <c r="I26" s="406"/>
      <c r="J26" s="406"/>
      <c r="K26" s="406"/>
      <c r="L26" s="406"/>
      <c r="M26" s="406"/>
      <c r="N26" s="406"/>
      <c r="O26" s="406"/>
      <c r="P26" s="406"/>
      <c r="Q26" s="406"/>
      <c r="R26" s="406"/>
      <c r="S26" s="406"/>
      <c r="T26" s="406"/>
      <c r="U26" s="407"/>
      <c r="V26" s="407"/>
      <c r="Z26" s="405"/>
      <c r="AA26" s="405"/>
      <c r="AB26" s="406" t="s">
        <v>48</v>
      </c>
      <c r="AC26" s="406"/>
      <c r="AD26" s="406"/>
      <c r="AE26" s="406"/>
      <c r="AF26" s="406"/>
      <c r="AG26" s="406"/>
      <c r="AH26" s="406"/>
      <c r="AI26" s="406"/>
      <c r="AJ26" s="406"/>
      <c r="AK26" s="406"/>
      <c r="AL26" s="406"/>
      <c r="AM26" s="406"/>
      <c r="AN26" s="406"/>
      <c r="AO26" s="406"/>
      <c r="AP26" s="406"/>
      <c r="AQ26" s="407"/>
      <c r="AR26" s="407"/>
      <c r="AY26" s="403" t="e">
        <f>VLOOKUP(U26,Liste!$A:$B,2,0)</f>
        <v>#N/A</v>
      </c>
      <c r="AZ26" s="403"/>
      <c r="BA26" s="403" t="e">
        <f>VLOOKUP(AQ26,Liste!$A:$B,2,0)</f>
        <v>#N/A</v>
      </c>
      <c r="BB26" s="403"/>
      <c r="BD26" s="403" t="e">
        <f>VLOOKUP(AQ26,Liste!$A:$B,2,0)</f>
        <v>#N/A</v>
      </c>
      <c r="BE26" s="403"/>
    </row>
    <row r="27" spans="4:57" ht="12" customHeight="1" x14ac:dyDescent="0.25">
      <c r="D27" s="405"/>
      <c r="E27" s="405"/>
      <c r="F27" s="406"/>
      <c r="G27" s="406"/>
      <c r="H27" s="406"/>
      <c r="I27" s="406"/>
      <c r="J27" s="406"/>
      <c r="K27" s="406"/>
      <c r="L27" s="406"/>
      <c r="M27" s="406"/>
      <c r="N27" s="406"/>
      <c r="O27" s="406"/>
      <c r="P27" s="406"/>
      <c r="Q27" s="406"/>
      <c r="R27" s="406"/>
      <c r="S27" s="406"/>
      <c r="T27" s="406"/>
      <c r="U27" s="407"/>
      <c r="V27" s="407"/>
      <c r="Z27" s="405"/>
      <c r="AA27" s="405"/>
      <c r="AB27" s="406"/>
      <c r="AC27" s="406"/>
      <c r="AD27" s="406"/>
      <c r="AE27" s="406"/>
      <c r="AF27" s="406"/>
      <c r="AG27" s="406"/>
      <c r="AH27" s="406"/>
      <c r="AI27" s="406"/>
      <c r="AJ27" s="406"/>
      <c r="AK27" s="406"/>
      <c r="AL27" s="406"/>
      <c r="AM27" s="406"/>
      <c r="AN27" s="406"/>
      <c r="AO27" s="406"/>
      <c r="AP27" s="406"/>
      <c r="AQ27" s="407"/>
      <c r="AR27" s="407"/>
      <c r="AY27" s="403"/>
      <c r="AZ27" s="403"/>
      <c r="BA27" s="403"/>
      <c r="BB27" s="403"/>
      <c r="BD27" s="403"/>
      <c r="BE27" s="403"/>
    </row>
    <row r="28" spans="4:57" ht="6.75" customHeight="1" x14ac:dyDescent="0.25"/>
    <row r="29" spans="4:57" ht="12" customHeight="1" x14ac:dyDescent="0.25">
      <c r="D29" s="405"/>
      <c r="E29" s="405"/>
      <c r="F29" s="406" t="s">
        <v>52</v>
      </c>
      <c r="G29" s="406"/>
      <c r="H29" s="406"/>
      <c r="I29" s="406"/>
      <c r="J29" s="406"/>
      <c r="K29" s="406"/>
      <c r="L29" s="406"/>
      <c r="M29" s="406"/>
      <c r="N29" s="406"/>
      <c r="O29" s="406"/>
      <c r="P29" s="406"/>
      <c r="Q29" s="406"/>
      <c r="R29" s="406"/>
      <c r="S29" s="406"/>
      <c r="T29" s="406"/>
      <c r="U29" s="407"/>
      <c r="V29" s="407"/>
      <c r="AY29" s="403" t="e">
        <f>VLOOKUP(U29,Liste!$A:$B,2,0)</f>
        <v>#N/A</v>
      </c>
      <c r="AZ29" s="403"/>
      <c r="BA29" s="403" t="e">
        <f>VLOOKUP(AQ29,Liste!$A:$B,2,0)</f>
        <v>#N/A</v>
      </c>
      <c r="BB29" s="403"/>
      <c r="BD29" s="403"/>
      <c r="BE29" s="403"/>
    </row>
    <row r="30" spans="4:57" ht="12" customHeight="1" x14ac:dyDescent="0.25">
      <c r="D30" s="405"/>
      <c r="E30" s="405"/>
      <c r="F30" s="406"/>
      <c r="G30" s="406"/>
      <c r="H30" s="406"/>
      <c r="I30" s="406"/>
      <c r="J30" s="406"/>
      <c r="K30" s="406"/>
      <c r="L30" s="406"/>
      <c r="M30" s="406"/>
      <c r="N30" s="406"/>
      <c r="O30" s="406"/>
      <c r="P30" s="406"/>
      <c r="Q30" s="406"/>
      <c r="R30" s="406"/>
      <c r="S30" s="406"/>
      <c r="T30" s="406"/>
      <c r="U30" s="407"/>
      <c r="V30" s="407"/>
      <c r="AY30" s="403"/>
      <c r="AZ30" s="403"/>
      <c r="BA30" s="403"/>
      <c r="BB30" s="403"/>
      <c r="BD30" s="403"/>
      <c r="BE30" s="403"/>
    </row>
    <row r="31" spans="4:57" ht="6.75" customHeight="1" x14ac:dyDescent="0.25"/>
    <row r="32" spans="4:57" ht="12" customHeight="1" x14ac:dyDescent="0.25">
      <c r="D32" s="405"/>
      <c r="E32" s="405"/>
      <c r="F32" s="406" t="s">
        <v>46</v>
      </c>
      <c r="G32" s="406"/>
      <c r="H32" s="406"/>
      <c r="I32" s="406"/>
      <c r="J32" s="406"/>
      <c r="K32" s="406"/>
      <c r="L32" s="406"/>
      <c r="M32" s="406"/>
      <c r="N32" s="406"/>
      <c r="O32" s="406"/>
      <c r="P32" s="406"/>
      <c r="Q32" s="406"/>
      <c r="R32" s="406"/>
      <c r="S32" s="406"/>
      <c r="T32" s="406"/>
      <c r="U32" s="407"/>
      <c r="V32" s="407"/>
      <c r="Z32" s="405"/>
      <c r="AA32" s="405"/>
      <c r="AB32" s="409" t="s">
        <v>948</v>
      </c>
      <c r="AC32" s="409"/>
      <c r="AD32" s="409"/>
      <c r="AE32" s="409"/>
      <c r="AF32" s="409"/>
      <c r="AG32" s="409"/>
      <c r="AH32" s="410"/>
      <c r="AI32" s="410"/>
      <c r="AJ32" s="410"/>
      <c r="AK32" s="410"/>
      <c r="AL32" s="410"/>
      <c r="AM32" s="410"/>
      <c r="AN32" s="410"/>
      <c r="AO32" s="410"/>
      <c r="AP32" s="410"/>
      <c r="AQ32" s="410"/>
      <c r="AR32" s="410"/>
      <c r="AY32" s="403" t="e">
        <f>VLOOKUP(U32,Liste!$A:$B,2,0)</f>
        <v>#N/A</v>
      </c>
      <c r="AZ32" s="403"/>
      <c r="BA32" s="403" t="e">
        <f>VLOOKUP(AQ32,Liste!$A:$B,2,0)</f>
        <v>#N/A</v>
      </c>
      <c r="BB32" s="403"/>
      <c r="BD32" s="403">
        <f>IF(AH32=0,0,1)</f>
        <v>0</v>
      </c>
      <c r="BE32" s="403"/>
    </row>
    <row r="33" spans="1:57" ht="12" customHeight="1" x14ac:dyDescent="0.25">
      <c r="D33" s="405"/>
      <c r="E33" s="405"/>
      <c r="F33" s="406"/>
      <c r="G33" s="406"/>
      <c r="H33" s="406"/>
      <c r="I33" s="406"/>
      <c r="J33" s="406"/>
      <c r="K33" s="406"/>
      <c r="L33" s="406"/>
      <c r="M33" s="406"/>
      <c r="N33" s="406"/>
      <c r="O33" s="406"/>
      <c r="P33" s="406"/>
      <c r="Q33" s="406"/>
      <c r="R33" s="406"/>
      <c r="S33" s="406"/>
      <c r="T33" s="406"/>
      <c r="U33" s="407"/>
      <c r="V33" s="407"/>
      <c r="Z33" s="405"/>
      <c r="AA33" s="405"/>
      <c r="AB33" s="409"/>
      <c r="AC33" s="409"/>
      <c r="AD33" s="409"/>
      <c r="AE33" s="409"/>
      <c r="AF33" s="409"/>
      <c r="AG33" s="409"/>
      <c r="AH33" s="410"/>
      <c r="AI33" s="410"/>
      <c r="AJ33" s="410"/>
      <c r="AK33" s="410"/>
      <c r="AL33" s="410"/>
      <c r="AM33" s="410"/>
      <c r="AN33" s="410"/>
      <c r="AO33" s="410"/>
      <c r="AP33" s="410"/>
      <c r="AQ33" s="410"/>
      <c r="AR33" s="410"/>
      <c r="AY33" s="403"/>
      <c r="AZ33" s="403"/>
      <c r="BA33" s="403"/>
      <c r="BB33" s="403"/>
      <c r="BD33" s="403"/>
      <c r="BE33" s="403"/>
    </row>
    <row r="34" spans="1:57" ht="6.75" customHeight="1" x14ac:dyDescent="0.25"/>
    <row r="35" spans="1:57" ht="12" customHeight="1" x14ac:dyDescent="0.25">
      <c r="D35" s="405"/>
      <c r="E35" s="405"/>
      <c r="F35" s="406" t="s">
        <v>949</v>
      </c>
      <c r="G35" s="406"/>
      <c r="H35" s="406"/>
      <c r="I35" s="406"/>
      <c r="J35" s="406"/>
      <c r="K35" s="406"/>
      <c r="L35" s="406"/>
      <c r="M35" s="406"/>
      <c r="N35" s="406"/>
      <c r="O35" s="406"/>
      <c r="P35" s="406"/>
      <c r="Q35" s="406"/>
      <c r="R35" s="406"/>
      <c r="S35" s="406"/>
      <c r="T35" s="406"/>
      <c r="U35" s="407"/>
      <c r="V35" s="407"/>
      <c r="Z35" s="287"/>
      <c r="AA35" s="287"/>
      <c r="AQ35" s="408"/>
      <c r="AR35" s="408"/>
      <c r="AY35" s="403" t="e">
        <f>VLOOKUP(U35,Liste!$A:$B,2,0)</f>
        <v>#N/A</v>
      </c>
      <c r="AZ35" s="403"/>
      <c r="BA35" s="403" t="e">
        <f>VLOOKUP(AQ35,Liste!$A:$B,2,0)</f>
        <v>#N/A</v>
      </c>
      <c r="BB35" s="403"/>
    </row>
    <row r="36" spans="1:57" ht="12" customHeight="1" x14ac:dyDescent="0.25">
      <c r="D36" s="405"/>
      <c r="E36" s="405"/>
      <c r="F36" s="406"/>
      <c r="G36" s="406"/>
      <c r="H36" s="406"/>
      <c r="I36" s="406"/>
      <c r="J36" s="406"/>
      <c r="K36" s="406"/>
      <c r="L36" s="406"/>
      <c r="M36" s="406"/>
      <c r="N36" s="406"/>
      <c r="O36" s="406"/>
      <c r="P36" s="406"/>
      <c r="Q36" s="406"/>
      <c r="R36" s="406"/>
      <c r="S36" s="406"/>
      <c r="T36" s="406"/>
      <c r="U36" s="407"/>
      <c r="V36" s="407"/>
      <c r="Z36" s="287"/>
      <c r="AA36" s="287"/>
      <c r="AQ36" s="408"/>
      <c r="AR36" s="408"/>
      <c r="AY36" s="403"/>
      <c r="AZ36" s="403"/>
      <c r="BA36" s="403"/>
      <c r="BB36" s="403"/>
    </row>
    <row r="37" spans="1:57" ht="6.75" customHeight="1" x14ac:dyDescent="0.25"/>
    <row r="38" spans="1:57" ht="12" customHeight="1" x14ac:dyDescent="0.25">
      <c r="D38" s="405"/>
      <c r="E38" s="405"/>
      <c r="F38" s="406" t="s">
        <v>950</v>
      </c>
      <c r="G38" s="406"/>
      <c r="H38" s="406"/>
      <c r="I38" s="406"/>
      <c r="J38" s="406"/>
      <c r="K38" s="406"/>
      <c r="L38" s="406"/>
      <c r="M38" s="406"/>
      <c r="N38" s="406"/>
      <c r="O38" s="406"/>
      <c r="P38" s="406"/>
      <c r="Q38" s="406"/>
      <c r="R38" s="406"/>
      <c r="S38" s="406"/>
      <c r="T38" s="406"/>
      <c r="U38" s="407"/>
      <c r="V38" s="407"/>
      <c r="Z38" s="287"/>
      <c r="AA38" s="287"/>
      <c r="AQ38" s="408"/>
      <c r="AR38" s="408"/>
      <c r="AY38" s="403" t="e">
        <f>VLOOKUP(U38,Liste!$A:$B,2,0)</f>
        <v>#N/A</v>
      </c>
      <c r="AZ38" s="403"/>
      <c r="BA38" s="403" t="e">
        <f>VLOOKUP(AQ38,Liste!$A:$B,2,0)</f>
        <v>#N/A</v>
      </c>
      <c r="BB38" s="403"/>
    </row>
    <row r="39" spans="1:57" ht="12" customHeight="1" x14ac:dyDescent="0.25">
      <c r="D39" s="405"/>
      <c r="E39" s="405"/>
      <c r="F39" s="406"/>
      <c r="G39" s="406"/>
      <c r="H39" s="406"/>
      <c r="I39" s="406"/>
      <c r="J39" s="406"/>
      <c r="K39" s="406"/>
      <c r="L39" s="406"/>
      <c r="M39" s="406"/>
      <c r="N39" s="406"/>
      <c r="O39" s="406"/>
      <c r="P39" s="406"/>
      <c r="Q39" s="406"/>
      <c r="R39" s="406"/>
      <c r="S39" s="406"/>
      <c r="T39" s="406"/>
      <c r="U39" s="407"/>
      <c r="V39" s="407"/>
      <c r="Z39" s="287"/>
      <c r="AA39" s="287"/>
      <c r="AQ39" s="408"/>
      <c r="AR39" s="408"/>
      <c r="AY39" s="403"/>
      <c r="AZ39" s="403"/>
      <c r="BA39" s="403"/>
      <c r="BB39" s="403"/>
    </row>
    <row r="41" spans="1:57" ht="12" customHeight="1" x14ac:dyDescent="0.25">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row>
    <row r="43" spans="1:57" ht="12" customHeight="1" x14ac:dyDescent="0.25">
      <c r="A43" s="295" t="s">
        <v>951</v>
      </c>
      <c r="B43" s="295"/>
      <c r="C43" s="295"/>
      <c r="D43" s="295"/>
      <c r="E43" s="295"/>
      <c r="F43" s="295"/>
      <c r="G43" s="295"/>
      <c r="H43" s="295"/>
      <c r="I43" s="295"/>
      <c r="J43" s="295"/>
      <c r="K43" s="295"/>
      <c r="L43" s="295"/>
      <c r="M43" s="295"/>
      <c r="N43" s="295"/>
      <c r="O43" s="295"/>
      <c r="P43" s="295"/>
      <c r="Q43" s="295"/>
      <c r="R43" s="295"/>
      <c r="S43" s="295"/>
      <c r="T43" s="295"/>
      <c r="U43" s="295"/>
      <c r="V43" s="295"/>
      <c r="W43" s="295"/>
      <c r="X43" s="295"/>
      <c r="Y43" s="295"/>
      <c r="Z43" s="295"/>
      <c r="AA43" s="295"/>
      <c r="AB43" s="295"/>
      <c r="AC43" s="295"/>
      <c r="AD43" s="295"/>
      <c r="AE43" s="295"/>
      <c r="AF43" s="295"/>
      <c r="AG43" s="295"/>
      <c r="AH43" s="295"/>
      <c r="AI43" s="295"/>
      <c r="AJ43" s="295"/>
      <c r="AK43" s="295"/>
      <c r="AL43" s="295"/>
      <c r="AM43" s="295"/>
      <c r="AN43" s="295"/>
      <c r="AO43" s="295"/>
      <c r="AP43" s="295"/>
      <c r="AQ43" s="295"/>
      <c r="AR43" s="295"/>
      <c r="AS43" s="295"/>
      <c r="AT43" s="295"/>
      <c r="AU43" s="295"/>
      <c r="AV43" s="295"/>
    </row>
    <row r="44" spans="1:57" ht="12" customHeight="1" x14ac:dyDescent="0.25">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75"/>
    </row>
    <row r="45" spans="1:57" ht="12" customHeight="1" x14ac:dyDescent="0.25">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75"/>
    </row>
    <row r="46" spans="1:57" ht="12" customHeight="1" x14ac:dyDescent="0.25">
      <c r="A46" s="287"/>
      <c r="B46" s="287"/>
      <c r="C46" s="287"/>
      <c r="D46" s="288" t="str">
        <f>D1</f>
        <v>Appel à projets commun 2023</v>
      </c>
      <c r="E46" s="288"/>
      <c r="F46" s="288"/>
      <c r="G46" s="288"/>
      <c r="H46" s="288"/>
      <c r="I46" s="288"/>
      <c r="J46" s="288"/>
      <c r="K46" s="288"/>
      <c r="L46" s="288"/>
      <c r="M46" s="288"/>
      <c r="N46" s="288"/>
      <c r="O46" s="288"/>
      <c r="P46" s="288"/>
      <c r="Q46" s="288"/>
      <c r="R46" s="288"/>
      <c r="S46" s="288"/>
      <c r="T46" s="288"/>
      <c r="U46" s="288"/>
      <c r="V46" s="288"/>
      <c r="W46" s="288"/>
      <c r="X46" s="288"/>
      <c r="Y46" s="288"/>
      <c r="Z46" s="288"/>
      <c r="AA46" s="288"/>
      <c r="AB46" s="288"/>
      <c r="AC46" s="288"/>
      <c r="AD46" s="288"/>
      <c r="AE46" s="288"/>
      <c r="AF46" s="288"/>
      <c r="AG46" s="288"/>
      <c r="AH46" s="288"/>
      <c r="AI46" s="288"/>
      <c r="AJ46" s="288"/>
      <c r="AK46" s="288"/>
      <c r="AL46" s="288"/>
      <c r="AM46" s="288"/>
      <c r="AN46" s="404" t="s">
        <v>913</v>
      </c>
      <c r="AO46" s="404"/>
      <c r="AP46" s="404"/>
      <c r="AQ46" s="404"/>
      <c r="AR46" s="404"/>
      <c r="AS46" s="404"/>
      <c r="AT46" s="404"/>
      <c r="AU46" s="404"/>
      <c r="AV46" s="404"/>
    </row>
    <row r="47" spans="1:57" ht="12" customHeight="1" x14ac:dyDescent="0.25">
      <c r="A47" s="287"/>
      <c r="B47" s="287"/>
      <c r="C47" s="287"/>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F47" s="288"/>
      <c r="AG47" s="288"/>
      <c r="AH47" s="288"/>
      <c r="AI47" s="288"/>
      <c r="AJ47" s="288"/>
      <c r="AK47" s="288"/>
      <c r="AL47" s="288"/>
      <c r="AM47" s="288"/>
      <c r="AN47" s="404"/>
      <c r="AO47" s="404"/>
      <c r="AP47" s="404"/>
      <c r="AQ47" s="404"/>
      <c r="AR47" s="404"/>
      <c r="AS47" s="404"/>
      <c r="AT47" s="404"/>
      <c r="AU47" s="404"/>
      <c r="AV47" s="404"/>
    </row>
    <row r="48" spans="1:57" ht="12" customHeight="1" x14ac:dyDescent="0.25">
      <c r="A48" s="287"/>
      <c r="B48" s="287"/>
      <c r="C48" s="287"/>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288"/>
      <c r="AE48" s="288"/>
      <c r="AF48" s="288"/>
      <c r="AG48" s="288"/>
      <c r="AH48" s="288"/>
      <c r="AI48" s="288"/>
      <c r="AJ48" s="288"/>
      <c r="AK48" s="288"/>
      <c r="AL48" s="288"/>
      <c r="AM48" s="288"/>
      <c r="AN48" s="404"/>
      <c r="AO48" s="404"/>
      <c r="AP48" s="404"/>
      <c r="AQ48" s="404"/>
      <c r="AR48" s="404"/>
      <c r="AS48" s="404"/>
      <c r="AT48" s="404"/>
      <c r="AU48" s="404"/>
      <c r="AV48" s="404"/>
    </row>
    <row r="51" spans="3:56" ht="16.5" customHeight="1" x14ac:dyDescent="0.25">
      <c r="D51" s="288"/>
      <c r="E51" s="288"/>
      <c r="F51" s="288"/>
      <c r="G51" s="288"/>
      <c r="H51" s="288"/>
      <c r="I51" s="288"/>
      <c r="J51" s="288"/>
      <c r="K51" s="288"/>
      <c r="L51" s="288"/>
      <c r="M51" s="288"/>
      <c r="N51" s="288"/>
      <c r="O51" s="288"/>
      <c r="P51" s="288"/>
      <c r="Q51" s="96"/>
      <c r="R51" s="96"/>
      <c r="S51" s="372"/>
      <c r="T51" s="372"/>
      <c r="U51" s="372"/>
      <c r="V51" s="372"/>
      <c r="W51" s="372"/>
      <c r="X51" s="372"/>
      <c r="Y51" s="96"/>
      <c r="Z51" s="378"/>
      <c r="AA51" s="378"/>
      <c r="AB51" s="96"/>
      <c r="AC51" s="372"/>
      <c r="AD51" s="372"/>
      <c r="AE51" s="372"/>
      <c r="AF51" s="372"/>
      <c r="AG51" s="372"/>
      <c r="AH51" s="372"/>
      <c r="AI51" s="96"/>
      <c r="AJ51" s="378"/>
      <c r="AK51" s="378"/>
      <c r="AL51" s="96"/>
      <c r="AM51" s="372"/>
      <c r="AN51" s="372"/>
      <c r="AO51" s="372"/>
      <c r="AP51" s="372"/>
      <c r="AQ51" s="372"/>
      <c r="AR51" s="372"/>
      <c r="AS51" s="96"/>
      <c r="AT51" s="378"/>
      <c r="AU51" s="378"/>
      <c r="AX51" s="403" t="e">
        <f>VLOOKUP(Z51,Liste!$A:$B,2,0)</f>
        <v>#N/A</v>
      </c>
      <c r="AY51" s="403"/>
      <c r="AZ51" s="403" t="e">
        <f>VLOOKUP(AJ51,Liste!$A:$B,2,0)</f>
        <v>#N/A</v>
      </c>
      <c r="BA51" s="403"/>
      <c r="BB51" s="403" t="e">
        <f>VLOOKUP(AT51,Liste!$A:$B,2,0)</f>
        <v>#N/A</v>
      </c>
      <c r="BC51" s="403"/>
      <c r="BD51" s="173"/>
    </row>
    <row r="52" spans="3:56" ht="16.5" customHeight="1" x14ac:dyDescent="0.25">
      <c r="D52" s="288"/>
      <c r="E52" s="288"/>
      <c r="F52" s="288"/>
      <c r="G52" s="288"/>
      <c r="H52" s="288"/>
      <c r="I52" s="288"/>
      <c r="J52" s="288"/>
      <c r="K52" s="288"/>
      <c r="L52" s="288"/>
      <c r="M52" s="288"/>
      <c r="N52" s="288"/>
      <c r="O52" s="288"/>
      <c r="P52" s="288"/>
      <c r="Q52" s="96"/>
      <c r="R52" s="96"/>
      <c r="S52" s="372"/>
      <c r="T52" s="372"/>
      <c r="U52" s="372"/>
      <c r="V52" s="372"/>
      <c r="W52" s="372"/>
      <c r="X52" s="372"/>
      <c r="Y52" s="96"/>
      <c r="Z52" s="378"/>
      <c r="AA52" s="378"/>
      <c r="AB52" s="96"/>
      <c r="AC52" s="372"/>
      <c r="AD52" s="372"/>
      <c r="AE52" s="372"/>
      <c r="AF52" s="372"/>
      <c r="AG52" s="372"/>
      <c r="AH52" s="372"/>
      <c r="AI52" s="96"/>
      <c r="AJ52" s="378"/>
      <c r="AK52" s="378"/>
      <c r="AL52" s="96"/>
      <c r="AM52" s="372"/>
      <c r="AN52" s="372"/>
      <c r="AO52" s="372"/>
      <c r="AP52" s="372"/>
      <c r="AQ52" s="372"/>
      <c r="AR52" s="372"/>
      <c r="AS52" s="96"/>
      <c r="AT52" s="378"/>
      <c r="AU52" s="378"/>
      <c r="AX52" s="403"/>
      <c r="AY52" s="403"/>
      <c r="AZ52" s="403"/>
      <c r="BA52" s="403"/>
      <c r="BB52" s="403"/>
      <c r="BC52" s="403"/>
      <c r="BD52" s="173"/>
    </row>
    <row r="54" spans="3:56" ht="12" customHeight="1" x14ac:dyDescent="0.25">
      <c r="D54" s="288" t="s">
        <v>952</v>
      </c>
      <c r="E54" s="288"/>
      <c r="F54" s="288"/>
      <c r="G54" s="288"/>
      <c r="H54" s="288"/>
      <c r="I54" s="288"/>
      <c r="J54" s="288"/>
      <c r="K54" s="288"/>
      <c r="L54" s="288"/>
      <c r="M54" s="288"/>
      <c r="N54" s="288"/>
      <c r="O54" s="288"/>
      <c r="P54" s="288"/>
      <c r="Q54" s="288"/>
      <c r="R54" s="288"/>
      <c r="S54" s="288"/>
      <c r="T54" s="288"/>
      <c r="U54" s="288"/>
      <c r="V54" s="288"/>
      <c r="W54" s="288"/>
      <c r="X54" s="288"/>
      <c r="Y54" s="288"/>
      <c r="Z54" s="288"/>
      <c r="AA54" s="288"/>
      <c r="AB54" s="288"/>
      <c r="AC54" s="288"/>
      <c r="AD54" s="288"/>
      <c r="AE54" s="288"/>
      <c r="AF54" s="288"/>
      <c r="AG54" s="288"/>
      <c r="AH54" s="288"/>
      <c r="AI54" s="288"/>
      <c r="AJ54" s="288"/>
      <c r="AK54" s="288"/>
      <c r="AL54" s="288"/>
      <c r="AM54" s="288"/>
      <c r="AN54" s="288"/>
      <c r="AO54" s="288"/>
      <c r="AP54" s="288"/>
      <c r="AQ54" s="288"/>
      <c r="AR54" s="288"/>
      <c r="AS54" s="288"/>
      <c r="AT54" s="288"/>
      <c r="AU54" s="288"/>
      <c r="AV54" s="288"/>
      <c r="AW54" s="173"/>
      <c r="AX54" s="173"/>
      <c r="AY54" s="173"/>
      <c r="AZ54" s="173"/>
      <c r="BA54" s="173"/>
      <c r="BB54" s="173"/>
      <c r="BC54" s="173"/>
      <c r="BD54" s="173"/>
    </row>
    <row r="55" spans="3:56" ht="12" customHeight="1" x14ac:dyDescent="0.25">
      <c r="D55" s="288"/>
      <c r="E55" s="288"/>
      <c r="F55" s="288"/>
      <c r="G55" s="288"/>
      <c r="H55" s="288"/>
      <c r="I55" s="288"/>
      <c r="J55" s="288"/>
      <c r="K55" s="288"/>
      <c r="L55" s="288"/>
      <c r="M55" s="288"/>
      <c r="N55" s="288"/>
      <c r="O55" s="288"/>
      <c r="P55" s="288"/>
      <c r="Q55" s="288"/>
      <c r="R55" s="288"/>
      <c r="S55" s="288"/>
      <c r="T55" s="288"/>
      <c r="U55" s="288"/>
      <c r="V55" s="288"/>
      <c r="W55" s="288"/>
      <c r="X55" s="288"/>
      <c r="Y55" s="288"/>
      <c r="Z55" s="288"/>
      <c r="AA55" s="288"/>
      <c r="AB55" s="288"/>
      <c r="AC55" s="288"/>
      <c r="AD55" s="288"/>
      <c r="AE55" s="288"/>
      <c r="AF55" s="288"/>
      <c r="AG55" s="288"/>
      <c r="AH55" s="288"/>
      <c r="AI55" s="288"/>
      <c r="AJ55" s="288"/>
      <c r="AK55" s="288"/>
      <c r="AL55" s="288"/>
      <c r="AM55" s="288"/>
      <c r="AN55" s="288"/>
      <c r="AO55" s="288"/>
      <c r="AP55" s="288"/>
      <c r="AQ55" s="288"/>
      <c r="AR55" s="288"/>
      <c r="AS55" s="288"/>
      <c r="AT55" s="288"/>
      <c r="AU55" s="288"/>
      <c r="AV55" s="288"/>
      <c r="AW55" s="173"/>
      <c r="AX55" s="173"/>
      <c r="AY55" s="173"/>
      <c r="AZ55" s="173"/>
      <c r="BA55" s="173"/>
      <c r="BB55" s="173"/>
      <c r="BC55" s="173"/>
      <c r="BD55" s="173"/>
    </row>
    <row r="57" spans="3:56" ht="12" customHeight="1" x14ac:dyDescent="0.25">
      <c r="C57" s="365"/>
      <c r="D57" s="365"/>
      <c r="E57" s="365"/>
      <c r="F57" s="365"/>
      <c r="G57" s="365"/>
      <c r="H57" s="365"/>
      <c r="I57" s="365"/>
      <c r="J57" s="365"/>
      <c r="K57" s="365"/>
      <c r="L57" s="365"/>
      <c r="M57" s="365"/>
      <c r="N57" s="365"/>
      <c r="O57" s="365"/>
      <c r="P57" s="365"/>
      <c r="Q57" s="365"/>
      <c r="R57" s="365"/>
      <c r="S57" s="365"/>
      <c r="T57" s="365"/>
      <c r="U57" s="365"/>
      <c r="V57" s="365"/>
      <c r="W57" s="365"/>
      <c r="X57" s="365"/>
      <c r="Y57" s="365"/>
      <c r="Z57" s="365"/>
      <c r="AA57" s="365"/>
      <c r="AB57" s="365"/>
      <c r="AC57" s="365"/>
      <c r="AD57" s="365"/>
      <c r="AE57" s="365"/>
      <c r="AF57" s="365"/>
      <c r="AG57" s="365"/>
      <c r="AH57" s="365"/>
      <c r="AI57" s="365"/>
      <c r="AJ57" s="365"/>
      <c r="AK57" s="365"/>
      <c r="AL57" s="365"/>
      <c r="AM57" s="365"/>
      <c r="AN57" s="365"/>
      <c r="AO57" s="365"/>
      <c r="AP57" s="365"/>
      <c r="AQ57" s="365"/>
      <c r="AR57" s="365"/>
      <c r="AS57" s="365"/>
      <c r="AT57" s="365"/>
      <c r="AU57" s="365"/>
    </row>
    <row r="58" spans="3:56" ht="12" customHeight="1" x14ac:dyDescent="0.25">
      <c r="C58" s="365"/>
      <c r="D58" s="365"/>
      <c r="E58" s="365"/>
      <c r="F58" s="365"/>
      <c r="G58" s="365"/>
      <c r="H58" s="365"/>
      <c r="I58" s="365"/>
      <c r="J58" s="365"/>
      <c r="K58" s="365"/>
      <c r="L58" s="365"/>
      <c r="M58" s="365"/>
      <c r="N58" s="365"/>
      <c r="O58" s="365"/>
      <c r="P58" s="365"/>
      <c r="Q58" s="365"/>
      <c r="R58" s="365"/>
      <c r="S58" s="365"/>
      <c r="T58" s="365"/>
      <c r="U58" s="365"/>
      <c r="V58" s="365"/>
      <c r="W58" s="365"/>
      <c r="X58" s="365"/>
      <c r="Y58" s="365"/>
      <c r="Z58" s="365"/>
      <c r="AA58" s="365"/>
      <c r="AB58" s="365"/>
      <c r="AC58" s="365"/>
      <c r="AD58" s="365"/>
      <c r="AE58" s="365"/>
      <c r="AF58" s="365"/>
      <c r="AG58" s="365"/>
      <c r="AH58" s="365"/>
      <c r="AI58" s="365"/>
      <c r="AJ58" s="365"/>
      <c r="AK58" s="365"/>
      <c r="AL58" s="365"/>
      <c r="AM58" s="365"/>
      <c r="AN58" s="365"/>
      <c r="AO58" s="365"/>
      <c r="AP58" s="365"/>
      <c r="AQ58" s="365"/>
      <c r="AR58" s="365"/>
      <c r="AS58" s="365"/>
      <c r="AT58" s="365"/>
      <c r="AU58" s="365"/>
    </row>
    <row r="59" spans="3:56" ht="12" customHeight="1" x14ac:dyDescent="0.25">
      <c r="C59" s="365"/>
      <c r="D59" s="365"/>
      <c r="E59" s="365"/>
      <c r="F59" s="365"/>
      <c r="G59" s="365"/>
      <c r="H59" s="365"/>
      <c r="I59" s="365"/>
      <c r="J59" s="365"/>
      <c r="K59" s="365"/>
      <c r="L59" s="365"/>
      <c r="M59" s="365"/>
      <c r="N59" s="365"/>
      <c r="O59" s="365"/>
      <c r="P59" s="365"/>
      <c r="Q59" s="365"/>
      <c r="R59" s="365"/>
      <c r="S59" s="365"/>
      <c r="T59" s="365"/>
      <c r="U59" s="365"/>
      <c r="V59" s="365"/>
      <c r="W59" s="365"/>
      <c r="X59" s="365"/>
      <c r="Y59" s="365"/>
      <c r="Z59" s="365"/>
      <c r="AA59" s="365"/>
      <c r="AB59" s="365"/>
      <c r="AC59" s="365"/>
      <c r="AD59" s="365"/>
      <c r="AE59" s="365"/>
      <c r="AF59" s="365"/>
      <c r="AG59" s="365"/>
      <c r="AH59" s="365"/>
      <c r="AI59" s="365"/>
      <c r="AJ59" s="365"/>
      <c r="AK59" s="365"/>
      <c r="AL59" s="365"/>
      <c r="AM59" s="365"/>
      <c r="AN59" s="365"/>
      <c r="AO59" s="365"/>
      <c r="AP59" s="365"/>
      <c r="AQ59" s="365"/>
      <c r="AR59" s="365"/>
      <c r="AS59" s="365"/>
      <c r="AT59" s="365"/>
      <c r="AU59" s="365"/>
    </row>
    <row r="60" spans="3:56" ht="12" customHeight="1" x14ac:dyDescent="0.25">
      <c r="C60" s="365"/>
      <c r="D60" s="365"/>
      <c r="E60" s="365"/>
      <c r="F60" s="365"/>
      <c r="G60" s="365"/>
      <c r="H60" s="365"/>
      <c r="I60" s="365"/>
      <c r="J60" s="365"/>
      <c r="K60" s="365"/>
      <c r="L60" s="365"/>
      <c r="M60" s="365"/>
      <c r="N60" s="365"/>
      <c r="O60" s="365"/>
      <c r="P60" s="365"/>
      <c r="Q60" s="365"/>
      <c r="R60" s="365"/>
      <c r="S60" s="365"/>
      <c r="T60" s="365"/>
      <c r="U60" s="365"/>
      <c r="V60" s="365"/>
      <c r="W60" s="365"/>
      <c r="X60" s="365"/>
      <c r="Y60" s="365"/>
      <c r="Z60" s="365"/>
      <c r="AA60" s="365"/>
      <c r="AB60" s="365"/>
      <c r="AC60" s="365"/>
      <c r="AD60" s="365"/>
      <c r="AE60" s="365"/>
      <c r="AF60" s="365"/>
      <c r="AG60" s="365"/>
      <c r="AH60" s="365"/>
      <c r="AI60" s="365"/>
      <c r="AJ60" s="365"/>
      <c r="AK60" s="365"/>
      <c r="AL60" s="365"/>
      <c r="AM60" s="365"/>
      <c r="AN60" s="365"/>
      <c r="AO60" s="365"/>
      <c r="AP60" s="365"/>
      <c r="AQ60" s="365"/>
      <c r="AR60" s="365"/>
      <c r="AS60" s="365"/>
      <c r="AT60" s="365"/>
      <c r="AU60" s="365"/>
    </row>
    <row r="61" spans="3:56" ht="12" customHeight="1" x14ac:dyDescent="0.25">
      <c r="C61" s="365"/>
      <c r="D61" s="365"/>
      <c r="E61" s="365"/>
      <c r="F61" s="365"/>
      <c r="G61" s="365"/>
      <c r="H61" s="365"/>
      <c r="I61" s="365"/>
      <c r="J61" s="365"/>
      <c r="K61" s="365"/>
      <c r="L61" s="365"/>
      <c r="M61" s="365"/>
      <c r="N61" s="365"/>
      <c r="O61" s="365"/>
      <c r="P61" s="365"/>
      <c r="Q61" s="365"/>
      <c r="R61" s="365"/>
      <c r="S61" s="365"/>
      <c r="T61" s="365"/>
      <c r="U61" s="365"/>
      <c r="V61" s="365"/>
      <c r="W61" s="365"/>
      <c r="X61" s="365"/>
      <c r="Y61" s="365"/>
      <c r="Z61" s="365"/>
      <c r="AA61" s="365"/>
      <c r="AB61" s="365"/>
      <c r="AC61" s="365"/>
      <c r="AD61" s="365"/>
      <c r="AE61" s="365"/>
      <c r="AF61" s="365"/>
      <c r="AG61" s="365"/>
      <c r="AH61" s="365"/>
      <c r="AI61" s="365"/>
      <c r="AJ61" s="365"/>
      <c r="AK61" s="365"/>
      <c r="AL61" s="365"/>
      <c r="AM61" s="365"/>
      <c r="AN61" s="365"/>
      <c r="AO61" s="365"/>
      <c r="AP61" s="365"/>
      <c r="AQ61" s="365"/>
      <c r="AR61" s="365"/>
      <c r="AS61" s="365"/>
      <c r="AT61" s="365"/>
      <c r="AU61" s="365"/>
    </row>
    <row r="62" spans="3:56" ht="12" customHeight="1" x14ac:dyDescent="0.25">
      <c r="C62" s="365"/>
      <c r="D62" s="365"/>
      <c r="E62" s="365"/>
      <c r="F62" s="365"/>
      <c r="G62" s="365"/>
      <c r="H62" s="365"/>
      <c r="I62" s="365"/>
      <c r="J62" s="365"/>
      <c r="K62" s="365"/>
      <c r="L62" s="365"/>
      <c r="M62" s="365"/>
      <c r="N62" s="365"/>
      <c r="O62" s="365"/>
      <c r="P62" s="365"/>
      <c r="Q62" s="365"/>
      <c r="R62" s="365"/>
      <c r="S62" s="365"/>
      <c r="T62" s="365"/>
      <c r="U62" s="365"/>
      <c r="V62" s="365"/>
      <c r="W62" s="365"/>
      <c r="X62" s="365"/>
      <c r="Y62" s="365"/>
      <c r="Z62" s="365"/>
      <c r="AA62" s="365"/>
      <c r="AB62" s="365"/>
      <c r="AC62" s="365"/>
      <c r="AD62" s="365"/>
      <c r="AE62" s="365"/>
      <c r="AF62" s="365"/>
      <c r="AG62" s="365"/>
      <c r="AH62" s="365"/>
      <c r="AI62" s="365"/>
      <c r="AJ62" s="365"/>
      <c r="AK62" s="365"/>
      <c r="AL62" s="365"/>
      <c r="AM62" s="365"/>
      <c r="AN62" s="365"/>
      <c r="AO62" s="365"/>
      <c r="AP62" s="365"/>
      <c r="AQ62" s="365"/>
      <c r="AR62" s="365"/>
      <c r="AS62" s="365"/>
      <c r="AT62" s="365"/>
      <c r="AU62" s="365"/>
    </row>
    <row r="63" spans="3:56" ht="12" customHeight="1" x14ac:dyDescent="0.25">
      <c r="C63" s="365"/>
      <c r="D63" s="365"/>
      <c r="E63" s="365"/>
      <c r="F63" s="365"/>
      <c r="G63" s="365"/>
      <c r="H63" s="365"/>
      <c r="I63" s="365"/>
      <c r="J63" s="365"/>
      <c r="K63" s="365"/>
      <c r="L63" s="365"/>
      <c r="M63" s="365"/>
      <c r="N63" s="365"/>
      <c r="O63" s="365"/>
      <c r="P63" s="365"/>
      <c r="Q63" s="365"/>
      <c r="R63" s="365"/>
      <c r="S63" s="365"/>
      <c r="T63" s="365"/>
      <c r="U63" s="365"/>
      <c r="V63" s="365"/>
      <c r="W63" s="365"/>
      <c r="X63" s="365"/>
      <c r="Y63" s="365"/>
      <c r="Z63" s="365"/>
      <c r="AA63" s="365"/>
      <c r="AB63" s="365"/>
      <c r="AC63" s="365"/>
      <c r="AD63" s="365"/>
      <c r="AE63" s="365"/>
      <c r="AF63" s="365"/>
      <c r="AG63" s="365"/>
      <c r="AH63" s="365"/>
      <c r="AI63" s="365"/>
      <c r="AJ63" s="365"/>
      <c r="AK63" s="365"/>
      <c r="AL63" s="365"/>
      <c r="AM63" s="365"/>
      <c r="AN63" s="365"/>
      <c r="AO63" s="365"/>
      <c r="AP63" s="365"/>
      <c r="AQ63" s="365"/>
      <c r="AR63" s="365"/>
      <c r="AS63" s="365"/>
      <c r="AT63" s="365"/>
      <c r="AU63" s="365"/>
    </row>
    <row r="64" spans="3:56" ht="12" customHeight="1" x14ac:dyDescent="0.25">
      <c r="C64" s="365"/>
      <c r="D64" s="365"/>
      <c r="E64" s="365"/>
      <c r="F64" s="365"/>
      <c r="G64" s="365"/>
      <c r="H64" s="365"/>
      <c r="I64" s="365"/>
      <c r="J64" s="365"/>
      <c r="K64" s="365"/>
      <c r="L64" s="365"/>
      <c r="M64" s="365"/>
      <c r="N64" s="365"/>
      <c r="O64" s="365"/>
      <c r="P64" s="365"/>
      <c r="Q64" s="365"/>
      <c r="R64" s="365"/>
      <c r="S64" s="365"/>
      <c r="T64" s="365"/>
      <c r="U64" s="365"/>
      <c r="V64" s="365"/>
      <c r="W64" s="365"/>
      <c r="X64" s="365"/>
      <c r="Y64" s="365"/>
      <c r="Z64" s="365"/>
      <c r="AA64" s="365"/>
      <c r="AB64" s="365"/>
      <c r="AC64" s="365"/>
      <c r="AD64" s="365"/>
      <c r="AE64" s="365"/>
      <c r="AF64" s="365"/>
      <c r="AG64" s="365"/>
      <c r="AH64" s="365"/>
      <c r="AI64" s="365"/>
      <c r="AJ64" s="365"/>
      <c r="AK64" s="365"/>
      <c r="AL64" s="365"/>
      <c r="AM64" s="365"/>
      <c r="AN64" s="365"/>
      <c r="AO64" s="365"/>
      <c r="AP64" s="365"/>
      <c r="AQ64" s="365"/>
      <c r="AR64" s="365"/>
      <c r="AS64" s="365"/>
      <c r="AT64" s="365"/>
      <c r="AU64" s="365"/>
    </row>
    <row r="65" spans="3:47" ht="12" customHeight="1" x14ac:dyDescent="0.25">
      <c r="C65" s="365"/>
      <c r="D65" s="365"/>
      <c r="E65" s="365"/>
      <c r="F65" s="365"/>
      <c r="G65" s="365"/>
      <c r="H65" s="365"/>
      <c r="I65" s="365"/>
      <c r="J65" s="365"/>
      <c r="K65" s="365"/>
      <c r="L65" s="365"/>
      <c r="M65" s="365"/>
      <c r="N65" s="365"/>
      <c r="O65" s="365"/>
      <c r="P65" s="365"/>
      <c r="Q65" s="365"/>
      <c r="R65" s="365"/>
      <c r="S65" s="365"/>
      <c r="T65" s="365"/>
      <c r="U65" s="365"/>
      <c r="V65" s="365"/>
      <c r="W65" s="365"/>
      <c r="X65" s="365"/>
      <c r="Y65" s="365"/>
      <c r="Z65" s="365"/>
      <c r="AA65" s="365"/>
      <c r="AB65" s="365"/>
      <c r="AC65" s="365"/>
      <c r="AD65" s="365"/>
      <c r="AE65" s="365"/>
      <c r="AF65" s="365"/>
      <c r="AG65" s="365"/>
      <c r="AH65" s="365"/>
      <c r="AI65" s="365"/>
      <c r="AJ65" s="365"/>
      <c r="AK65" s="365"/>
      <c r="AL65" s="365"/>
      <c r="AM65" s="365"/>
      <c r="AN65" s="365"/>
      <c r="AO65" s="365"/>
      <c r="AP65" s="365"/>
      <c r="AQ65" s="365"/>
      <c r="AR65" s="365"/>
      <c r="AS65" s="365"/>
      <c r="AT65" s="365"/>
      <c r="AU65" s="365"/>
    </row>
    <row r="66" spans="3:47" ht="12" customHeight="1" x14ac:dyDescent="0.25">
      <c r="C66" s="365"/>
      <c r="D66" s="365"/>
      <c r="E66" s="365"/>
      <c r="F66" s="365"/>
      <c r="G66" s="365"/>
      <c r="H66" s="365"/>
      <c r="I66" s="365"/>
      <c r="J66" s="365"/>
      <c r="K66" s="365"/>
      <c r="L66" s="365"/>
      <c r="M66" s="365"/>
      <c r="N66" s="365"/>
      <c r="O66" s="365"/>
      <c r="P66" s="365"/>
      <c r="Q66" s="365"/>
      <c r="R66" s="365"/>
      <c r="S66" s="365"/>
      <c r="T66" s="365"/>
      <c r="U66" s="365"/>
      <c r="V66" s="365"/>
      <c r="W66" s="365"/>
      <c r="X66" s="365"/>
      <c r="Y66" s="365"/>
      <c r="Z66" s="365"/>
      <c r="AA66" s="365"/>
      <c r="AB66" s="365"/>
      <c r="AC66" s="365"/>
      <c r="AD66" s="365"/>
      <c r="AE66" s="365"/>
      <c r="AF66" s="365"/>
      <c r="AG66" s="365"/>
      <c r="AH66" s="365"/>
      <c r="AI66" s="365"/>
      <c r="AJ66" s="365"/>
      <c r="AK66" s="365"/>
      <c r="AL66" s="365"/>
      <c r="AM66" s="365"/>
      <c r="AN66" s="365"/>
      <c r="AO66" s="365"/>
      <c r="AP66" s="365"/>
      <c r="AQ66" s="365"/>
      <c r="AR66" s="365"/>
      <c r="AS66" s="365"/>
      <c r="AT66" s="365"/>
      <c r="AU66" s="365"/>
    </row>
    <row r="67" spans="3:47" ht="12" customHeight="1" x14ac:dyDescent="0.25">
      <c r="C67" s="365"/>
      <c r="D67" s="365"/>
      <c r="E67" s="365"/>
      <c r="F67" s="365"/>
      <c r="G67" s="365"/>
      <c r="H67" s="365"/>
      <c r="I67" s="365"/>
      <c r="J67" s="365"/>
      <c r="K67" s="365"/>
      <c r="L67" s="365"/>
      <c r="M67" s="365"/>
      <c r="N67" s="365"/>
      <c r="O67" s="365"/>
      <c r="P67" s="365"/>
      <c r="Q67" s="365"/>
      <c r="R67" s="365"/>
      <c r="S67" s="365"/>
      <c r="T67" s="365"/>
      <c r="U67" s="365"/>
      <c r="V67" s="365"/>
      <c r="W67" s="365"/>
      <c r="X67" s="365"/>
      <c r="Y67" s="365"/>
      <c r="Z67" s="365"/>
      <c r="AA67" s="365"/>
      <c r="AB67" s="365"/>
      <c r="AC67" s="365"/>
      <c r="AD67" s="365"/>
      <c r="AE67" s="365"/>
      <c r="AF67" s="365"/>
      <c r="AG67" s="365"/>
      <c r="AH67" s="365"/>
      <c r="AI67" s="365"/>
      <c r="AJ67" s="365"/>
      <c r="AK67" s="365"/>
      <c r="AL67" s="365"/>
      <c r="AM67" s="365"/>
      <c r="AN67" s="365"/>
      <c r="AO67" s="365"/>
      <c r="AP67" s="365"/>
      <c r="AQ67" s="365"/>
      <c r="AR67" s="365"/>
      <c r="AS67" s="365"/>
      <c r="AT67" s="365"/>
      <c r="AU67" s="365"/>
    </row>
    <row r="68" spans="3:47" ht="12" customHeight="1" x14ac:dyDescent="0.25">
      <c r="C68" s="365"/>
      <c r="D68" s="365"/>
      <c r="E68" s="365"/>
      <c r="F68" s="365"/>
      <c r="G68" s="365"/>
      <c r="H68" s="365"/>
      <c r="I68" s="365"/>
      <c r="J68" s="365"/>
      <c r="K68" s="365"/>
      <c r="L68" s="365"/>
      <c r="M68" s="365"/>
      <c r="N68" s="365"/>
      <c r="O68" s="365"/>
      <c r="P68" s="365"/>
      <c r="Q68" s="365"/>
      <c r="R68" s="365"/>
      <c r="S68" s="365"/>
      <c r="T68" s="365"/>
      <c r="U68" s="365"/>
      <c r="V68" s="365"/>
      <c r="W68" s="365"/>
      <c r="X68" s="365"/>
      <c r="Y68" s="365"/>
      <c r="Z68" s="365"/>
      <c r="AA68" s="365"/>
      <c r="AB68" s="365"/>
      <c r="AC68" s="365"/>
      <c r="AD68" s="365"/>
      <c r="AE68" s="365"/>
      <c r="AF68" s="365"/>
      <c r="AG68" s="365"/>
      <c r="AH68" s="365"/>
      <c r="AI68" s="365"/>
      <c r="AJ68" s="365"/>
      <c r="AK68" s="365"/>
      <c r="AL68" s="365"/>
      <c r="AM68" s="365"/>
      <c r="AN68" s="365"/>
      <c r="AO68" s="365"/>
      <c r="AP68" s="365"/>
      <c r="AQ68" s="365"/>
      <c r="AR68" s="365"/>
      <c r="AS68" s="365"/>
      <c r="AT68" s="365"/>
      <c r="AU68" s="365"/>
    </row>
    <row r="69" spans="3:47" ht="12" customHeight="1" x14ac:dyDescent="0.25">
      <c r="C69" s="365"/>
      <c r="D69" s="365"/>
      <c r="E69" s="365"/>
      <c r="F69" s="365"/>
      <c r="G69" s="365"/>
      <c r="H69" s="365"/>
      <c r="I69" s="365"/>
      <c r="J69" s="365"/>
      <c r="K69" s="365"/>
      <c r="L69" s="365"/>
      <c r="M69" s="365"/>
      <c r="N69" s="365"/>
      <c r="O69" s="365"/>
      <c r="P69" s="365"/>
      <c r="Q69" s="365"/>
      <c r="R69" s="365"/>
      <c r="S69" s="365"/>
      <c r="T69" s="365"/>
      <c r="U69" s="365"/>
      <c r="V69" s="365"/>
      <c r="W69" s="365"/>
      <c r="X69" s="365"/>
      <c r="Y69" s="365"/>
      <c r="Z69" s="365"/>
      <c r="AA69" s="365"/>
      <c r="AB69" s="365"/>
      <c r="AC69" s="365"/>
      <c r="AD69" s="365"/>
      <c r="AE69" s="365"/>
      <c r="AF69" s="365"/>
      <c r="AG69" s="365"/>
      <c r="AH69" s="365"/>
      <c r="AI69" s="365"/>
      <c r="AJ69" s="365"/>
      <c r="AK69" s="365"/>
      <c r="AL69" s="365"/>
      <c r="AM69" s="365"/>
      <c r="AN69" s="365"/>
      <c r="AO69" s="365"/>
      <c r="AP69" s="365"/>
      <c r="AQ69" s="365"/>
      <c r="AR69" s="365"/>
      <c r="AS69" s="365"/>
      <c r="AT69" s="365"/>
      <c r="AU69" s="365"/>
    </row>
    <row r="70" spans="3:47" ht="12" customHeight="1" x14ac:dyDescent="0.25">
      <c r="C70" s="365"/>
      <c r="D70" s="365"/>
      <c r="E70" s="365"/>
      <c r="F70" s="365"/>
      <c r="G70" s="365"/>
      <c r="H70" s="365"/>
      <c r="I70" s="365"/>
      <c r="J70" s="365"/>
      <c r="K70" s="365"/>
      <c r="L70" s="365"/>
      <c r="M70" s="365"/>
      <c r="N70" s="365"/>
      <c r="O70" s="365"/>
      <c r="P70" s="365"/>
      <c r="Q70" s="365"/>
      <c r="R70" s="365"/>
      <c r="S70" s="365"/>
      <c r="T70" s="365"/>
      <c r="U70" s="365"/>
      <c r="V70" s="365"/>
      <c r="W70" s="365"/>
      <c r="X70" s="365"/>
      <c r="Y70" s="365"/>
      <c r="Z70" s="365"/>
      <c r="AA70" s="365"/>
      <c r="AB70" s="365"/>
      <c r="AC70" s="365"/>
      <c r="AD70" s="365"/>
      <c r="AE70" s="365"/>
      <c r="AF70" s="365"/>
      <c r="AG70" s="365"/>
      <c r="AH70" s="365"/>
      <c r="AI70" s="365"/>
      <c r="AJ70" s="365"/>
      <c r="AK70" s="365"/>
      <c r="AL70" s="365"/>
      <c r="AM70" s="365"/>
      <c r="AN70" s="365"/>
      <c r="AO70" s="365"/>
      <c r="AP70" s="365"/>
      <c r="AQ70" s="365"/>
      <c r="AR70" s="365"/>
      <c r="AS70" s="365"/>
      <c r="AT70" s="365"/>
      <c r="AU70" s="365"/>
    </row>
    <row r="71" spans="3:47" ht="12" customHeight="1" x14ac:dyDescent="0.25">
      <c r="C71" s="365"/>
      <c r="D71" s="365"/>
      <c r="E71" s="365"/>
      <c r="F71" s="365"/>
      <c r="G71" s="365"/>
      <c r="H71" s="365"/>
      <c r="I71" s="365"/>
      <c r="J71" s="365"/>
      <c r="K71" s="365"/>
      <c r="L71" s="365"/>
      <c r="M71" s="365"/>
      <c r="N71" s="365"/>
      <c r="O71" s="365"/>
      <c r="P71" s="365"/>
      <c r="Q71" s="365"/>
      <c r="R71" s="365"/>
      <c r="S71" s="365"/>
      <c r="T71" s="365"/>
      <c r="U71" s="365"/>
      <c r="V71" s="365"/>
      <c r="W71" s="365"/>
      <c r="X71" s="365"/>
      <c r="Y71" s="365"/>
      <c r="Z71" s="365"/>
      <c r="AA71" s="365"/>
      <c r="AB71" s="365"/>
      <c r="AC71" s="365"/>
      <c r="AD71" s="365"/>
      <c r="AE71" s="365"/>
      <c r="AF71" s="365"/>
      <c r="AG71" s="365"/>
      <c r="AH71" s="365"/>
      <c r="AI71" s="365"/>
      <c r="AJ71" s="365"/>
      <c r="AK71" s="365"/>
      <c r="AL71" s="365"/>
      <c r="AM71" s="365"/>
      <c r="AN71" s="365"/>
      <c r="AO71" s="365"/>
      <c r="AP71" s="365"/>
      <c r="AQ71" s="365"/>
      <c r="AR71" s="365"/>
      <c r="AS71" s="365"/>
      <c r="AT71" s="365"/>
      <c r="AU71" s="365"/>
    </row>
    <row r="72" spans="3:47" ht="12" customHeight="1" x14ac:dyDescent="0.25">
      <c r="C72" s="365"/>
      <c r="D72" s="365"/>
      <c r="E72" s="365"/>
      <c r="F72" s="365"/>
      <c r="G72" s="365"/>
      <c r="H72" s="365"/>
      <c r="I72" s="365"/>
      <c r="J72" s="365"/>
      <c r="K72" s="365"/>
      <c r="L72" s="365"/>
      <c r="M72" s="365"/>
      <c r="N72" s="365"/>
      <c r="O72" s="365"/>
      <c r="P72" s="365"/>
      <c r="Q72" s="365"/>
      <c r="R72" s="365"/>
      <c r="S72" s="365"/>
      <c r="T72" s="365"/>
      <c r="U72" s="365"/>
      <c r="V72" s="365"/>
      <c r="W72" s="365"/>
      <c r="X72" s="365"/>
      <c r="Y72" s="365"/>
      <c r="Z72" s="365"/>
      <c r="AA72" s="365"/>
      <c r="AB72" s="365"/>
      <c r="AC72" s="365"/>
      <c r="AD72" s="365"/>
      <c r="AE72" s="365"/>
      <c r="AF72" s="365"/>
      <c r="AG72" s="365"/>
      <c r="AH72" s="365"/>
      <c r="AI72" s="365"/>
      <c r="AJ72" s="365"/>
      <c r="AK72" s="365"/>
      <c r="AL72" s="365"/>
      <c r="AM72" s="365"/>
      <c r="AN72" s="365"/>
      <c r="AO72" s="365"/>
      <c r="AP72" s="365"/>
      <c r="AQ72" s="365"/>
      <c r="AR72" s="365"/>
      <c r="AS72" s="365"/>
      <c r="AT72" s="365"/>
      <c r="AU72" s="365"/>
    </row>
    <row r="73" spans="3:47" ht="12" customHeight="1" x14ac:dyDescent="0.25">
      <c r="C73" s="365"/>
      <c r="D73" s="365"/>
      <c r="E73" s="365"/>
      <c r="F73" s="365"/>
      <c r="G73" s="365"/>
      <c r="H73" s="365"/>
      <c r="I73" s="365"/>
      <c r="J73" s="365"/>
      <c r="K73" s="365"/>
      <c r="L73" s="365"/>
      <c r="M73" s="365"/>
      <c r="N73" s="365"/>
      <c r="O73" s="365"/>
      <c r="P73" s="365"/>
      <c r="Q73" s="365"/>
      <c r="R73" s="365"/>
      <c r="S73" s="365"/>
      <c r="T73" s="365"/>
      <c r="U73" s="365"/>
      <c r="V73" s="365"/>
      <c r="W73" s="365"/>
      <c r="X73" s="365"/>
      <c r="Y73" s="365"/>
      <c r="Z73" s="365"/>
      <c r="AA73" s="365"/>
      <c r="AB73" s="365"/>
      <c r="AC73" s="365"/>
      <c r="AD73" s="365"/>
      <c r="AE73" s="365"/>
      <c r="AF73" s="365"/>
      <c r="AG73" s="365"/>
      <c r="AH73" s="365"/>
      <c r="AI73" s="365"/>
      <c r="AJ73" s="365"/>
      <c r="AK73" s="365"/>
      <c r="AL73" s="365"/>
      <c r="AM73" s="365"/>
      <c r="AN73" s="365"/>
      <c r="AO73" s="365"/>
      <c r="AP73" s="365"/>
      <c r="AQ73" s="365"/>
      <c r="AR73" s="365"/>
      <c r="AS73" s="365"/>
      <c r="AT73" s="365"/>
      <c r="AU73" s="365"/>
    </row>
    <row r="74" spans="3:47" ht="12" customHeight="1" x14ac:dyDescent="0.25">
      <c r="C74" s="365"/>
      <c r="D74" s="365"/>
      <c r="E74" s="365"/>
      <c r="F74" s="365"/>
      <c r="G74" s="365"/>
      <c r="H74" s="365"/>
      <c r="I74" s="365"/>
      <c r="J74" s="365"/>
      <c r="K74" s="365"/>
      <c r="L74" s="365"/>
      <c r="M74" s="365"/>
      <c r="N74" s="365"/>
      <c r="O74" s="365"/>
      <c r="P74" s="365"/>
      <c r="Q74" s="365"/>
      <c r="R74" s="365"/>
      <c r="S74" s="365"/>
      <c r="T74" s="365"/>
      <c r="U74" s="365"/>
      <c r="V74" s="365"/>
      <c r="W74" s="365"/>
      <c r="X74" s="365"/>
      <c r="Y74" s="365"/>
      <c r="Z74" s="365"/>
      <c r="AA74" s="365"/>
      <c r="AB74" s="365"/>
      <c r="AC74" s="365"/>
      <c r="AD74" s="365"/>
      <c r="AE74" s="365"/>
      <c r="AF74" s="365"/>
      <c r="AG74" s="365"/>
      <c r="AH74" s="365"/>
      <c r="AI74" s="365"/>
      <c r="AJ74" s="365"/>
      <c r="AK74" s="365"/>
      <c r="AL74" s="365"/>
      <c r="AM74" s="365"/>
      <c r="AN74" s="365"/>
      <c r="AO74" s="365"/>
      <c r="AP74" s="365"/>
      <c r="AQ74" s="365"/>
      <c r="AR74" s="365"/>
      <c r="AS74" s="365"/>
      <c r="AT74" s="365"/>
      <c r="AU74" s="365"/>
    </row>
    <row r="75" spans="3:47" ht="12" customHeight="1" x14ac:dyDescent="0.25">
      <c r="C75" s="365"/>
      <c r="D75" s="365"/>
      <c r="E75" s="365"/>
      <c r="F75" s="365"/>
      <c r="G75" s="365"/>
      <c r="H75" s="365"/>
      <c r="I75" s="365"/>
      <c r="J75" s="365"/>
      <c r="K75" s="365"/>
      <c r="L75" s="365"/>
      <c r="M75" s="365"/>
      <c r="N75" s="365"/>
      <c r="O75" s="365"/>
      <c r="P75" s="365"/>
      <c r="Q75" s="365"/>
      <c r="R75" s="365"/>
      <c r="S75" s="365"/>
      <c r="T75" s="365"/>
      <c r="U75" s="365"/>
      <c r="V75" s="365"/>
      <c r="W75" s="365"/>
      <c r="X75" s="365"/>
      <c r="Y75" s="365"/>
      <c r="Z75" s="365"/>
      <c r="AA75" s="365"/>
      <c r="AB75" s="365"/>
      <c r="AC75" s="365"/>
      <c r="AD75" s="365"/>
      <c r="AE75" s="365"/>
      <c r="AF75" s="365"/>
      <c r="AG75" s="365"/>
      <c r="AH75" s="365"/>
      <c r="AI75" s="365"/>
      <c r="AJ75" s="365"/>
      <c r="AK75" s="365"/>
      <c r="AL75" s="365"/>
      <c r="AM75" s="365"/>
      <c r="AN75" s="365"/>
      <c r="AO75" s="365"/>
      <c r="AP75" s="365"/>
      <c r="AQ75" s="365"/>
      <c r="AR75" s="365"/>
      <c r="AS75" s="365"/>
      <c r="AT75" s="365"/>
      <c r="AU75" s="365"/>
    </row>
    <row r="76" spans="3:47" ht="12" customHeight="1" x14ac:dyDescent="0.25">
      <c r="C76" s="365"/>
      <c r="D76" s="365"/>
      <c r="E76" s="365"/>
      <c r="F76" s="365"/>
      <c r="G76" s="365"/>
      <c r="H76" s="365"/>
      <c r="I76" s="365"/>
      <c r="J76" s="365"/>
      <c r="K76" s="365"/>
      <c r="L76" s="365"/>
      <c r="M76" s="365"/>
      <c r="N76" s="365"/>
      <c r="O76" s="365"/>
      <c r="P76" s="365"/>
      <c r="Q76" s="365"/>
      <c r="R76" s="365"/>
      <c r="S76" s="365"/>
      <c r="T76" s="365"/>
      <c r="U76" s="365"/>
      <c r="V76" s="365"/>
      <c r="W76" s="365"/>
      <c r="X76" s="365"/>
      <c r="Y76" s="365"/>
      <c r="Z76" s="365"/>
      <c r="AA76" s="365"/>
      <c r="AB76" s="365"/>
      <c r="AC76" s="365"/>
      <c r="AD76" s="365"/>
      <c r="AE76" s="365"/>
      <c r="AF76" s="365"/>
      <c r="AG76" s="365"/>
      <c r="AH76" s="365"/>
      <c r="AI76" s="365"/>
      <c r="AJ76" s="365"/>
      <c r="AK76" s="365"/>
      <c r="AL76" s="365"/>
      <c r="AM76" s="365"/>
      <c r="AN76" s="365"/>
      <c r="AO76" s="365"/>
      <c r="AP76" s="365"/>
      <c r="AQ76" s="365"/>
      <c r="AR76" s="365"/>
      <c r="AS76" s="365"/>
      <c r="AT76" s="365"/>
      <c r="AU76" s="365"/>
    </row>
    <row r="77" spans="3:47" ht="12" customHeight="1" x14ac:dyDescent="0.25">
      <c r="C77" s="365"/>
      <c r="D77" s="365"/>
      <c r="E77" s="365"/>
      <c r="F77" s="365"/>
      <c r="G77" s="365"/>
      <c r="H77" s="365"/>
      <c r="I77" s="365"/>
      <c r="J77" s="365"/>
      <c r="K77" s="365"/>
      <c r="L77" s="365"/>
      <c r="M77" s="365"/>
      <c r="N77" s="365"/>
      <c r="O77" s="365"/>
      <c r="P77" s="365"/>
      <c r="Q77" s="365"/>
      <c r="R77" s="365"/>
      <c r="S77" s="365"/>
      <c r="T77" s="365"/>
      <c r="U77" s="365"/>
      <c r="V77" s="365"/>
      <c r="W77" s="365"/>
      <c r="X77" s="365"/>
      <c r="Y77" s="365"/>
      <c r="Z77" s="365"/>
      <c r="AA77" s="365"/>
      <c r="AB77" s="365"/>
      <c r="AC77" s="365"/>
      <c r="AD77" s="365"/>
      <c r="AE77" s="365"/>
      <c r="AF77" s="365"/>
      <c r="AG77" s="365"/>
      <c r="AH77" s="365"/>
      <c r="AI77" s="365"/>
      <c r="AJ77" s="365"/>
      <c r="AK77" s="365"/>
      <c r="AL77" s="365"/>
      <c r="AM77" s="365"/>
      <c r="AN77" s="365"/>
      <c r="AO77" s="365"/>
      <c r="AP77" s="365"/>
      <c r="AQ77" s="365"/>
      <c r="AR77" s="365"/>
      <c r="AS77" s="365"/>
      <c r="AT77" s="365"/>
      <c r="AU77" s="365"/>
    </row>
    <row r="78" spans="3:47" ht="12" customHeight="1" x14ac:dyDescent="0.25">
      <c r="C78" s="365"/>
      <c r="D78" s="365"/>
      <c r="E78" s="365"/>
      <c r="F78" s="365"/>
      <c r="G78" s="365"/>
      <c r="H78" s="365"/>
      <c r="I78" s="365"/>
      <c r="J78" s="365"/>
      <c r="K78" s="365"/>
      <c r="L78" s="365"/>
      <c r="M78" s="365"/>
      <c r="N78" s="365"/>
      <c r="O78" s="365"/>
      <c r="P78" s="365"/>
      <c r="Q78" s="365"/>
      <c r="R78" s="365"/>
      <c r="S78" s="365"/>
      <c r="T78" s="365"/>
      <c r="U78" s="365"/>
      <c r="V78" s="365"/>
      <c r="W78" s="365"/>
      <c r="X78" s="365"/>
      <c r="Y78" s="365"/>
      <c r="Z78" s="365"/>
      <c r="AA78" s="365"/>
      <c r="AB78" s="365"/>
      <c r="AC78" s="365"/>
      <c r="AD78" s="365"/>
      <c r="AE78" s="365"/>
      <c r="AF78" s="365"/>
      <c r="AG78" s="365"/>
      <c r="AH78" s="365"/>
      <c r="AI78" s="365"/>
      <c r="AJ78" s="365"/>
      <c r="AK78" s="365"/>
      <c r="AL78" s="365"/>
      <c r="AM78" s="365"/>
      <c r="AN78" s="365"/>
      <c r="AO78" s="365"/>
      <c r="AP78" s="365"/>
      <c r="AQ78" s="365"/>
      <c r="AR78" s="365"/>
      <c r="AS78" s="365"/>
      <c r="AT78" s="365"/>
      <c r="AU78" s="365"/>
    </row>
    <row r="79" spans="3:47" ht="12" customHeight="1" x14ac:dyDescent="0.25">
      <c r="C79" s="365"/>
      <c r="D79" s="365"/>
      <c r="E79" s="365"/>
      <c r="F79" s="365"/>
      <c r="G79" s="365"/>
      <c r="H79" s="365"/>
      <c r="I79" s="365"/>
      <c r="J79" s="365"/>
      <c r="K79" s="365"/>
      <c r="L79" s="365"/>
      <c r="M79" s="365"/>
      <c r="N79" s="365"/>
      <c r="O79" s="365"/>
      <c r="P79" s="365"/>
      <c r="Q79" s="365"/>
      <c r="R79" s="365"/>
      <c r="S79" s="365"/>
      <c r="T79" s="365"/>
      <c r="U79" s="365"/>
      <c r="V79" s="365"/>
      <c r="W79" s="365"/>
      <c r="X79" s="365"/>
      <c r="Y79" s="365"/>
      <c r="Z79" s="365"/>
      <c r="AA79" s="365"/>
      <c r="AB79" s="365"/>
      <c r="AC79" s="365"/>
      <c r="AD79" s="365"/>
      <c r="AE79" s="365"/>
      <c r="AF79" s="365"/>
      <c r="AG79" s="365"/>
      <c r="AH79" s="365"/>
      <c r="AI79" s="365"/>
      <c r="AJ79" s="365"/>
      <c r="AK79" s="365"/>
      <c r="AL79" s="365"/>
      <c r="AM79" s="365"/>
      <c r="AN79" s="365"/>
      <c r="AO79" s="365"/>
      <c r="AP79" s="365"/>
      <c r="AQ79" s="365"/>
      <c r="AR79" s="365"/>
      <c r="AS79" s="365"/>
      <c r="AT79" s="365"/>
      <c r="AU79" s="365"/>
    </row>
    <row r="80" spans="3:47" ht="12" customHeight="1" x14ac:dyDescent="0.25">
      <c r="C80" s="365"/>
      <c r="D80" s="365"/>
      <c r="E80" s="365"/>
      <c r="F80" s="365"/>
      <c r="G80" s="365"/>
      <c r="H80" s="365"/>
      <c r="I80" s="365"/>
      <c r="J80" s="365"/>
      <c r="K80" s="365"/>
      <c r="L80" s="365"/>
      <c r="M80" s="365"/>
      <c r="N80" s="365"/>
      <c r="O80" s="365"/>
      <c r="P80" s="365"/>
      <c r="Q80" s="365"/>
      <c r="R80" s="365"/>
      <c r="S80" s="365"/>
      <c r="T80" s="365"/>
      <c r="U80" s="365"/>
      <c r="V80" s="365"/>
      <c r="W80" s="365"/>
      <c r="X80" s="365"/>
      <c r="Y80" s="365"/>
      <c r="Z80" s="365"/>
      <c r="AA80" s="365"/>
      <c r="AB80" s="365"/>
      <c r="AC80" s="365"/>
      <c r="AD80" s="365"/>
      <c r="AE80" s="365"/>
      <c r="AF80" s="365"/>
      <c r="AG80" s="365"/>
      <c r="AH80" s="365"/>
      <c r="AI80" s="365"/>
      <c r="AJ80" s="365"/>
      <c r="AK80" s="365"/>
      <c r="AL80" s="365"/>
      <c r="AM80" s="365"/>
      <c r="AN80" s="365"/>
      <c r="AO80" s="365"/>
      <c r="AP80" s="365"/>
      <c r="AQ80" s="365"/>
      <c r="AR80" s="365"/>
      <c r="AS80" s="365"/>
      <c r="AT80" s="365"/>
      <c r="AU80" s="365"/>
    </row>
    <row r="81" spans="1:57" ht="12" customHeight="1" x14ac:dyDescent="0.25">
      <c r="C81" s="365"/>
      <c r="D81" s="365"/>
      <c r="E81" s="365"/>
      <c r="F81" s="365"/>
      <c r="G81" s="365"/>
      <c r="H81" s="365"/>
      <c r="I81" s="365"/>
      <c r="J81" s="365"/>
      <c r="K81" s="365"/>
      <c r="L81" s="365"/>
      <c r="M81" s="365"/>
      <c r="N81" s="365"/>
      <c r="O81" s="365"/>
      <c r="P81" s="365"/>
      <c r="Q81" s="365"/>
      <c r="R81" s="365"/>
      <c r="S81" s="365"/>
      <c r="T81" s="365"/>
      <c r="U81" s="365"/>
      <c r="V81" s="365"/>
      <c r="W81" s="365"/>
      <c r="X81" s="365"/>
      <c r="Y81" s="365"/>
      <c r="Z81" s="365"/>
      <c r="AA81" s="365"/>
      <c r="AB81" s="365"/>
      <c r="AC81" s="365"/>
      <c r="AD81" s="365"/>
      <c r="AE81" s="365"/>
      <c r="AF81" s="365"/>
      <c r="AG81" s="365"/>
      <c r="AH81" s="365"/>
      <c r="AI81" s="365"/>
      <c r="AJ81" s="365"/>
      <c r="AK81" s="365"/>
      <c r="AL81" s="365"/>
      <c r="AM81" s="365"/>
      <c r="AN81" s="365"/>
      <c r="AO81" s="365"/>
      <c r="AP81" s="365"/>
      <c r="AQ81" s="365"/>
      <c r="AR81" s="365"/>
      <c r="AS81" s="365"/>
      <c r="AT81" s="365"/>
      <c r="AU81" s="365"/>
    </row>
    <row r="82" spans="1:57" ht="12" customHeight="1" x14ac:dyDescent="0.25">
      <c r="A82" s="286" t="s">
        <v>953</v>
      </c>
      <c r="B82" s="286"/>
      <c r="C82" s="286"/>
      <c r="D82" s="286"/>
      <c r="E82" s="286"/>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c r="AJ82" s="286"/>
      <c r="AK82" s="286"/>
      <c r="AL82" s="286"/>
      <c r="AM82" s="286"/>
      <c r="AN82" s="286"/>
      <c r="AO82" s="286"/>
      <c r="AP82" s="286"/>
      <c r="AQ82" s="286"/>
      <c r="AR82" s="286"/>
      <c r="AS82" s="286"/>
      <c r="AT82" s="286"/>
      <c r="AU82" s="286"/>
      <c r="AV82" s="286"/>
    </row>
    <row r="84" spans="1:57" ht="12" customHeight="1" x14ac:dyDescent="0.25">
      <c r="A84" s="287"/>
      <c r="B84" s="287"/>
      <c r="C84" s="287"/>
      <c r="D84" s="288" t="str">
        <f>D1</f>
        <v>Appel à projets commun 2023</v>
      </c>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8"/>
      <c r="AL84" s="288"/>
      <c r="AM84" s="288"/>
      <c r="AN84" s="404" t="s">
        <v>913</v>
      </c>
      <c r="AO84" s="404"/>
      <c r="AP84" s="404"/>
      <c r="AQ84" s="404"/>
      <c r="AR84" s="404"/>
      <c r="AS84" s="404"/>
      <c r="AT84" s="404"/>
      <c r="AU84" s="404"/>
      <c r="AV84" s="404"/>
    </row>
    <row r="85" spans="1:57" ht="12" customHeight="1" x14ac:dyDescent="0.25">
      <c r="A85" s="287"/>
      <c r="B85" s="287"/>
      <c r="C85" s="287"/>
      <c r="D85" s="288"/>
      <c r="E85" s="288"/>
      <c r="F85" s="288"/>
      <c r="G85" s="288"/>
      <c r="H85" s="288"/>
      <c r="I85" s="288"/>
      <c r="J85" s="288"/>
      <c r="K85" s="288"/>
      <c r="L85" s="288"/>
      <c r="M85" s="288"/>
      <c r="N85" s="288"/>
      <c r="O85" s="288"/>
      <c r="P85" s="288"/>
      <c r="Q85" s="288"/>
      <c r="R85" s="288"/>
      <c r="S85" s="288"/>
      <c r="T85" s="288"/>
      <c r="U85" s="288"/>
      <c r="V85" s="288"/>
      <c r="W85" s="288"/>
      <c r="X85" s="288"/>
      <c r="Y85" s="288"/>
      <c r="Z85" s="288"/>
      <c r="AA85" s="288"/>
      <c r="AB85" s="288"/>
      <c r="AC85" s="288"/>
      <c r="AD85" s="288"/>
      <c r="AE85" s="288"/>
      <c r="AF85" s="288"/>
      <c r="AG85" s="288"/>
      <c r="AH85" s="288"/>
      <c r="AI85" s="288"/>
      <c r="AJ85" s="288"/>
      <c r="AK85" s="288"/>
      <c r="AL85" s="288"/>
      <c r="AM85" s="288"/>
      <c r="AN85" s="404"/>
      <c r="AO85" s="404"/>
      <c r="AP85" s="404"/>
      <c r="AQ85" s="404"/>
      <c r="AR85" s="404"/>
      <c r="AS85" s="404"/>
      <c r="AT85" s="404"/>
      <c r="AU85" s="404"/>
      <c r="AV85" s="404"/>
    </row>
    <row r="86" spans="1:57" ht="12" customHeight="1" thickTop="1" thickBot="1" x14ac:dyDescent="0.3">
      <c r="A86" s="287"/>
      <c r="B86" s="287"/>
      <c r="C86" s="287"/>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288"/>
      <c r="AF86" s="288"/>
      <c r="AG86" s="288"/>
      <c r="AH86" s="288"/>
      <c r="AI86" s="288"/>
      <c r="AJ86" s="288"/>
      <c r="AK86" s="288"/>
      <c r="AL86" s="288"/>
      <c r="AM86" s="288"/>
      <c r="AN86" s="404"/>
      <c r="AO86" s="404"/>
      <c r="AP86" s="404"/>
      <c r="AQ86" s="404"/>
      <c r="AR86" s="404"/>
      <c r="AS86" s="404"/>
      <c r="AT86" s="404"/>
      <c r="AU86" s="404"/>
      <c r="AV86" s="404"/>
    </row>
    <row r="87" spans="1:57" ht="16.5" customHeight="1" thickTop="1" x14ac:dyDescent="0.25">
      <c r="D87" s="217" t="s">
        <v>1097</v>
      </c>
      <c r="E87" s="217"/>
      <c r="F87" s="217"/>
      <c r="G87" s="217"/>
      <c r="H87" s="217"/>
      <c r="I87" s="217"/>
      <c r="J87" s="217"/>
      <c r="K87" s="217"/>
      <c r="L87" s="217"/>
      <c r="M87" s="217"/>
      <c r="N87" s="217"/>
      <c r="O87" s="217"/>
      <c r="P87" s="217"/>
      <c r="Q87" s="96"/>
      <c r="R87" s="96"/>
      <c r="S87" s="96"/>
      <c r="T87" s="96"/>
      <c r="U87" s="96"/>
      <c r="V87" s="96"/>
      <c r="W87" s="96"/>
      <c r="X87" s="96"/>
      <c r="Y87" s="96"/>
      <c r="Z87" s="96"/>
      <c r="AA87" s="96"/>
      <c r="AB87" s="96"/>
      <c r="AC87" s="96"/>
      <c r="AD87" s="96"/>
      <c r="AE87" s="96"/>
      <c r="AF87" s="96"/>
      <c r="AG87" s="96"/>
      <c r="AH87" s="96"/>
      <c r="AI87" s="96"/>
      <c r="AJ87" s="96"/>
      <c r="AK87" s="96"/>
      <c r="AL87" s="96"/>
      <c r="AM87" s="96"/>
      <c r="AN87" s="96"/>
      <c r="AO87" s="96"/>
      <c r="AP87" s="96"/>
      <c r="AQ87" s="96"/>
      <c r="AR87" s="96"/>
      <c r="AS87" s="96"/>
      <c r="AT87" s="96"/>
      <c r="AU87" s="96"/>
      <c r="AV87" s="176"/>
      <c r="AW87" s="173"/>
      <c r="AX87" s="173"/>
      <c r="AY87" s="173"/>
      <c r="AZ87" s="173"/>
      <c r="BA87" s="173"/>
      <c r="BB87" s="173"/>
      <c r="BC87" s="173"/>
      <c r="BD87" s="173"/>
      <c r="BE87" s="173"/>
    </row>
    <row r="88" spans="1:57" ht="16.5" customHeight="1" thickBot="1" x14ac:dyDescent="0.3">
      <c r="D88" s="195"/>
      <c r="E88" s="195"/>
      <c r="F88" s="195"/>
      <c r="G88" s="195"/>
      <c r="H88" s="195"/>
      <c r="I88" s="195"/>
      <c r="J88" s="195"/>
      <c r="K88" s="195"/>
      <c r="L88" s="195"/>
      <c r="M88" s="195"/>
      <c r="N88" s="195"/>
      <c r="O88" s="195"/>
      <c r="P88" s="195"/>
      <c r="Q88" s="96"/>
      <c r="R88" s="96"/>
      <c r="S88" s="96"/>
      <c r="T88" s="96"/>
      <c r="U88" s="96"/>
      <c r="V88" s="96"/>
      <c r="W88" s="96"/>
      <c r="X88" s="96"/>
      <c r="Y88" s="96"/>
      <c r="Z88" s="96"/>
      <c r="AA88" s="96"/>
      <c r="AB88" s="96"/>
      <c r="AC88" s="96"/>
      <c r="AD88" s="96"/>
      <c r="AE88" s="96"/>
      <c r="AF88" s="96"/>
      <c r="AG88" s="96"/>
      <c r="AH88" s="96"/>
      <c r="AI88" s="96"/>
      <c r="AJ88" s="96"/>
      <c r="AK88" s="96"/>
      <c r="AL88" s="96"/>
      <c r="AM88" s="96"/>
      <c r="AN88" s="96"/>
      <c r="AO88" s="96"/>
      <c r="AP88" s="96"/>
      <c r="AQ88" s="96"/>
      <c r="AR88" s="96"/>
      <c r="AS88" s="96"/>
      <c r="AT88" s="96"/>
      <c r="AU88" s="96"/>
      <c r="AV88" s="176"/>
      <c r="AW88" s="173"/>
      <c r="AX88" s="173"/>
      <c r="AY88" s="173"/>
      <c r="AZ88" s="173"/>
      <c r="BA88" s="173"/>
      <c r="BB88" s="173"/>
      <c r="BC88" s="173"/>
      <c r="BD88" s="173"/>
      <c r="BE88" s="173"/>
    </row>
    <row r="89" spans="1:57" ht="10.9" customHeight="1" thickBot="1" x14ac:dyDescent="0.3">
      <c r="C89" s="365"/>
      <c r="D89" s="365"/>
      <c r="E89" s="365"/>
      <c r="F89" s="365"/>
      <c r="G89" s="365"/>
      <c r="H89" s="365"/>
      <c r="I89" s="365"/>
      <c r="J89" s="365"/>
      <c r="K89" s="365"/>
      <c r="L89" s="365"/>
      <c r="M89" s="365"/>
      <c r="N89" s="365"/>
      <c r="O89" s="365"/>
      <c r="P89" s="365"/>
      <c r="Q89" s="365"/>
      <c r="R89" s="365"/>
      <c r="S89" s="365"/>
      <c r="T89" s="365"/>
      <c r="U89" s="365"/>
      <c r="V89" s="365"/>
      <c r="W89" s="365"/>
      <c r="X89" s="365"/>
      <c r="Y89" s="365"/>
      <c r="Z89" s="365"/>
      <c r="AA89" s="365"/>
      <c r="AB89" s="365"/>
      <c r="AC89" s="365"/>
      <c r="AD89" s="365"/>
      <c r="AE89" s="365"/>
      <c r="AF89" s="365"/>
      <c r="AG89" s="365"/>
      <c r="AH89" s="365"/>
      <c r="AI89" s="365"/>
      <c r="AJ89" s="365"/>
      <c r="AK89" s="365"/>
      <c r="AL89" s="365"/>
      <c r="AM89" s="365"/>
      <c r="AN89" s="365"/>
      <c r="AO89" s="365"/>
      <c r="AP89" s="365"/>
      <c r="AQ89" s="365"/>
      <c r="AR89" s="365"/>
      <c r="AS89" s="365"/>
      <c r="AT89" s="365"/>
      <c r="AU89" s="365"/>
    </row>
    <row r="90" spans="1:57" ht="10.9" customHeight="1" x14ac:dyDescent="0.25">
      <c r="C90" s="365"/>
      <c r="D90" s="365"/>
      <c r="E90" s="365"/>
      <c r="F90" s="365"/>
      <c r="G90" s="365"/>
      <c r="H90" s="365"/>
      <c r="I90" s="365"/>
      <c r="J90" s="365"/>
      <c r="K90" s="365"/>
      <c r="L90" s="365"/>
      <c r="M90" s="365"/>
      <c r="N90" s="365"/>
      <c r="O90" s="365"/>
      <c r="P90" s="365"/>
      <c r="Q90" s="365"/>
      <c r="R90" s="365"/>
      <c r="S90" s="365"/>
      <c r="T90" s="365"/>
      <c r="U90" s="365"/>
      <c r="V90" s="365"/>
      <c r="W90" s="365"/>
      <c r="X90" s="365"/>
      <c r="Y90" s="365"/>
      <c r="Z90" s="365"/>
      <c r="AA90" s="365"/>
      <c r="AB90" s="365"/>
      <c r="AC90" s="365"/>
      <c r="AD90" s="365"/>
      <c r="AE90" s="365"/>
      <c r="AF90" s="365"/>
      <c r="AG90" s="365"/>
      <c r="AH90" s="365"/>
      <c r="AI90" s="365"/>
      <c r="AJ90" s="365"/>
      <c r="AK90" s="365"/>
      <c r="AL90" s="365"/>
      <c r="AM90" s="365"/>
      <c r="AN90" s="365"/>
      <c r="AO90" s="365"/>
      <c r="AP90" s="365"/>
      <c r="AQ90" s="365"/>
      <c r="AR90" s="365"/>
      <c r="AS90" s="365"/>
      <c r="AT90" s="365"/>
      <c r="AU90" s="365"/>
    </row>
    <row r="91" spans="1:57" ht="10.9" customHeight="1" x14ac:dyDescent="0.25">
      <c r="C91" s="365"/>
      <c r="D91" s="365"/>
      <c r="E91" s="365"/>
      <c r="F91" s="365"/>
      <c r="G91" s="365"/>
      <c r="H91" s="365"/>
      <c r="I91" s="365"/>
      <c r="J91" s="365"/>
      <c r="K91" s="365"/>
      <c r="L91" s="365"/>
      <c r="M91" s="365"/>
      <c r="N91" s="365"/>
      <c r="O91" s="365"/>
      <c r="P91" s="365"/>
      <c r="Q91" s="365"/>
      <c r="R91" s="365"/>
      <c r="S91" s="365"/>
      <c r="T91" s="365"/>
      <c r="U91" s="365"/>
      <c r="V91" s="365"/>
      <c r="W91" s="365"/>
      <c r="X91" s="365"/>
      <c r="Y91" s="365"/>
      <c r="Z91" s="365"/>
      <c r="AA91" s="365"/>
      <c r="AB91" s="365"/>
      <c r="AC91" s="365"/>
      <c r="AD91" s="365"/>
      <c r="AE91" s="365"/>
      <c r="AF91" s="365"/>
      <c r="AG91" s="365"/>
      <c r="AH91" s="365"/>
      <c r="AI91" s="365"/>
      <c r="AJ91" s="365"/>
      <c r="AK91" s="365"/>
      <c r="AL91" s="365"/>
      <c r="AM91" s="365"/>
      <c r="AN91" s="365"/>
      <c r="AO91" s="365"/>
      <c r="AP91" s="365"/>
      <c r="AQ91" s="365"/>
      <c r="AR91" s="365"/>
      <c r="AS91" s="365"/>
      <c r="AT91" s="365"/>
      <c r="AU91" s="365"/>
    </row>
    <row r="92" spans="1:57" ht="10.9" customHeight="1" x14ac:dyDescent="0.25">
      <c r="C92" s="365"/>
      <c r="D92" s="365"/>
      <c r="E92" s="365"/>
      <c r="F92" s="365"/>
      <c r="G92" s="365"/>
      <c r="H92" s="365"/>
      <c r="I92" s="365"/>
      <c r="J92" s="365"/>
      <c r="K92" s="365"/>
      <c r="L92" s="365"/>
      <c r="M92" s="365"/>
      <c r="N92" s="365"/>
      <c r="O92" s="365"/>
      <c r="P92" s="365"/>
      <c r="Q92" s="365"/>
      <c r="R92" s="365"/>
      <c r="S92" s="365"/>
      <c r="T92" s="365"/>
      <c r="U92" s="365"/>
      <c r="V92" s="365"/>
      <c r="W92" s="365"/>
      <c r="X92" s="365"/>
      <c r="Y92" s="365"/>
      <c r="Z92" s="365"/>
      <c r="AA92" s="365"/>
      <c r="AB92" s="365"/>
      <c r="AC92" s="365"/>
      <c r="AD92" s="365"/>
      <c r="AE92" s="365"/>
      <c r="AF92" s="365"/>
      <c r="AG92" s="365"/>
      <c r="AH92" s="365"/>
      <c r="AI92" s="365"/>
      <c r="AJ92" s="365"/>
      <c r="AK92" s="365"/>
      <c r="AL92" s="365"/>
      <c r="AM92" s="365"/>
      <c r="AN92" s="365"/>
      <c r="AO92" s="365"/>
      <c r="AP92" s="365"/>
      <c r="AQ92" s="365"/>
      <c r="AR92" s="365"/>
      <c r="AS92" s="365"/>
      <c r="AT92" s="365"/>
      <c r="AU92" s="365"/>
    </row>
    <row r="93" spans="1:57" ht="10.9" customHeight="1" x14ac:dyDescent="0.25">
      <c r="C93" s="365"/>
      <c r="D93" s="365"/>
      <c r="E93" s="365"/>
      <c r="F93" s="365"/>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c r="AM93" s="365"/>
      <c r="AN93" s="365"/>
      <c r="AO93" s="365"/>
      <c r="AP93" s="365"/>
      <c r="AQ93" s="365"/>
      <c r="AR93" s="365"/>
      <c r="AS93" s="365"/>
      <c r="AT93" s="365"/>
      <c r="AU93" s="365"/>
    </row>
    <row r="94" spans="1:57" ht="10.9" customHeight="1" x14ac:dyDescent="0.25">
      <c r="C94" s="365"/>
      <c r="D94" s="365"/>
      <c r="E94" s="365"/>
      <c r="F94" s="365"/>
      <c r="G94" s="365"/>
      <c r="H94" s="365"/>
      <c r="I94" s="365"/>
      <c r="J94" s="365"/>
      <c r="K94" s="365"/>
      <c r="L94" s="365"/>
      <c r="M94" s="365"/>
      <c r="N94" s="365"/>
      <c r="O94" s="365"/>
      <c r="P94" s="365"/>
      <c r="Q94" s="365"/>
      <c r="R94" s="365"/>
      <c r="S94" s="365"/>
      <c r="T94" s="365"/>
      <c r="U94" s="365"/>
      <c r="V94" s="365"/>
      <c r="W94" s="365"/>
      <c r="X94" s="365"/>
      <c r="Y94" s="365"/>
      <c r="Z94" s="365"/>
      <c r="AA94" s="365"/>
      <c r="AB94" s="365"/>
      <c r="AC94" s="365"/>
      <c r="AD94" s="365"/>
      <c r="AE94" s="365"/>
      <c r="AF94" s="365"/>
      <c r="AG94" s="365"/>
      <c r="AH94" s="365"/>
      <c r="AI94" s="365"/>
      <c r="AJ94" s="365"/>
      <c r="AK94" s="365"/>
      <c r="AL94" s="365"/>
      <c r="AM94" s="365"/>
      <c r="AN94" s="365"/>
      <c r="AO94" s="365"/>
      <c r="AP94" s="365"/>
      <c r="AQ94" s="365"/>
      <c r="AR94" s="365"/>
      <c r="AS94" s="365"/>
      <c r="AT94" s="365"/>
      <c r="AU94" s="365"/>
    </row>
    <row r="95" spans="1:57" ht="10.9" customHeight="1" x14ac:dyDescent="0.25">
      <c r="C95" s="365"/>
      <c r="D95" s="365"/>
      <c r="E95" s="365"/>
      <c r="F95" s="365"/>
      <c r="G95" s="365"/>
      <c r="H95" s="365"/>
      <c r="I95" s="365"/>
      <c r="J95" s="365"/>
      <c r="K95" s="365"/>
      <c r="L95" s="365"/>
      <c r="M95" s="365"/>
      <c r="N95" s="365"/>
      <c r="O95" s="365"/>
      <c r="P95" s="365"/>
      <c r="Q95" s="365"/>
      <c r="R95" s="365"/>
      <c r="S95" s="365"/>
      <c r="T95" s="365"/>
      <c r="U95" s="365"/>
      <c r="V95" s="365"/>
      <c r="W95" s="365"/>
      <c r="X95" s="365"/>
      <c r="Y95" s="365"/>
      <c r="Z95" s="365"/>
      <c r="AA95" s="365"/>
      <c r="AB95" s="365"/>
      <c r="AC95" s="365"/>
      <c r="AD95" s="365"/>
      <c r="AE95" s="365"/>
      <c r="AF95" s="365"/>
      <c r="AG95" s="365"/>
      <c r="AH95" s="365"/>
      <c r="AI95" s="365"/>
      <c r="AJ95" s="365"/>
      <c r="AK95" s="365"/>
      <c r="AL95" s="365"/>
      <c r="AM95" s="365"/>
      <c r="AN95" s="365"/>
      <c r="AO95" s="365"/>
      <c r="AP95" s="365"/>
      <c r="AQ95" s="365"/>
      <c r="AR95" s="365"/>
      <c r="AS95" s="365"/>
      <c r="AT95" s="365"/>
      <c r="AU95" s="365"/>
    </row>
    <row r="96" spans="1:57" ht="10.9" customHeight="1" x14ac:dyDescent="0.25">
      <c r="C96" s="365"/>
      <c r="D96" s="365"/>
      <c r="E96" s="365"/>
      <c r="F96" s="365"/>
      <c r="G96" s="365"/>
      <c r="H96" s="365"/>
      <c r="I96" s="365"/>
      <c r="J96" s="365"/>
      <c r="K96" s="365"/>
      <c r="L96" s="365"/>
      <c r="M96" s="365"/>
      <c r="N96" s="365"/>
      <c r="O96" s="365"/>
      <c r="P96" s="365"/>
      <c r="Q96" s="365"/>
      <c r="R96" s="365"/>
      <c r="S96" s="365"/>
      <c r="T96" s="365"/>
      <c r="U96" s="365"/>
      <c r="V96" s="365"/>
      <c r="W96" s="365"/>
      <c r="X96" s="365"/>
      <c r="Y96" s="365"/>
      <c r="Z96" s="365"/>
      <c r="AA96" s="365"/>
      <c r="AB96" s="365"/>
      <c r="AC96" s="365"/>
      <c r="AD96" s="365"/>
      <c r="AE96" s="365"/>
      <c r="AF96" s="365"/>
      <c r="AG96" s="365"/>
      <c r="AH96" s="365"/>
      <c r="AI96" s="365"/>
      <c r="AJ96" s="365"/>
      <c r="AK96" s="365"/>
      <c r="AL96" s="365"/>
      <c r="AM96" s="365"/>
      <c r="AN96" s="365"/>
      <c r="AO96" s="365"/>
      <c r="AP96" s="365"/>
      <c r="AQ96" s="365"/>
      <c r="AR96" s="365"/>
      <c r="AS96" s="365"/>
      <c r="AT96" s="365"/>
      <c r="AU96" s="365"/>
    </row>
    <row r="97" spans="3:57" ht="10.9" customHeight="1" x14ac:dyDescent="0.25">
      <c r="C97" s="365"/>
      <c r="D97" s="365"/>
      <c r="E97" s="365"/>
      <c r="F97" s="365"/>
      <c r="G97" s="365"/>
      <c r="H97" s="365"/>
      <c r="I97" s="365"/>
      <c r="J97" s="365"/>
      <c r="K97" s="365"/>
      <c r="L97" s="365"/>
      <c r="M97" s="365"/>
      <c r="N97" s="365"/>
      <c r="O97" s="365"/>
      <c r="P97" s="365"/>
      <c r="Q97" s="365"/>
      <c r="R97" s="365"/>
      <c r="S97" s="365"/>
      <c r="T97" s="365"/>
      <c r="U97" s="365"/>
      <c r="V97" s="365"/>
      <c r="W97" s="365"/>
      <c r="X97" s="365"/>
      <c r="Y97" s="365"/>
      <c r="Z97" s="365"/>
      <c r="AA97" s="365"/>
      <c r="AB97" s="365"/>
      <c r="AC97" s="365"/>
      <c r="AD97" s="365"/>
      <c r="AE97" s="365"/>
      <c r="AF97" s="365"/>
      <c r="AG97" s="365"/>
      <c r="AH97" s="365"/>
      <c r="AI97" s="365"/>
      <c r="AJ97" s="365"/>
      <c r="AK97" s="365"/>
      <c r="AL97" s="365"/>
      <c r="AM97" s="365"/>
      <c r="AN97" s="365"/>
      <c r="AO97" s="365"/>
      <c r="AP97" s="365"/>
      <c r="AQ97" s="365"/>
      <c r="AR97" s="365"/>
      <c r="AS97" s="365"/>
      <c r="AT97" s="365"/>
      <c r="AU97" s="365"/>
    </row>
    <row r="98" spans="3:57" ht="10.9" customHeight="1" x14ac:dyDescent="0.25">
      <c r="C98" s="365"/>
      <c r="D98" s="365"/>
      <c r="E98" s="365"/>
      <c r="F98" s="365"/>
      <c r="G98" s="365"/>
      <c r="H98" s="365"/>
      <c r="I98" s="365"/>
      <c r="J98" s="365"/>
      <c r="K98" s="365"/>
      <c r="L98" s="365"/>
      <c r="M98" s="365"/>
      <c r="N98" s="365"/>
      <c r="O98" s="365"/>
      <c r="P98" s="365"/>
      <c r="Q98" s="365"/>
      <c r="R98" s="365"/>
      <c r="S98" s="365"/>
      <c r="T98" s="365"/>
      <c r="U98" s="365"/>
      <c r="V98" s="365"/>
      <c r="W98" s="365"/>
      <c r="X98" s="365"/>
      <c r="Y98" s="365"/>
      <c r="Z98" s="365"/>
      <c r="AA98" s="365"/>
      <c r="AB98" s="365"/>
      <c r="AC98" s="365"/>
      <c r="AD98" s="365"/>
      <c r="AE98" s="365"/>
      <c r="AF98" s="365"/>
      <c r="AG98" s="365"/>
      <c r="AH98" s="365"/>
      <c r="AI98" s="365"/>
      <c r="AJ98" s="365"/>
      <c r="AK98" s="365"/>
      <c r="AL98" s="365"/>
      <c r="AM98" s="365"/>
      <c r="AN98" s="365"/>
      <c r="AO98" s="365"/>
      <c r="AP98" s="365"/>
      <c r="AQ98" s="365"/>
      <c r="AR98" s="365"/>
      <c r="AS98" s="365"/>
      <c r="AT98" s="365"/>
      <c r="AU98" s="365"/>
    </row>
    <row r="99" spans="3:57" ht="10.9" customHeight="1" x14ac:dyDescent="0.25">
      <c r="C99" s="365"/>
      <c r="D99" s="365"/>
      <c r="E99" s="365"/>
      <c r="F99" s="365"/>
      <c r="G99" s="365"/>
      <c r="H99" s="365"/>
      <c r="I99" s="365"/>
      <c r="J99" s="365"/>
      <c r="K99" s="365"/>
      <c r="L99" s="365"/>
      <c r="M99" s="365"/>
      <c r="N99" s="365"/>
      <c r="O99" s="365"/>
      <c r="P99" s="365"/>
      <c r="Q99" s="365"/>
      <c r="R99" s="365"/>
      <c r="S99" s="365"/>
      <c r="T99" s="365"/>
      <c r="U99" s="365"/>
      <c r="V99" s="365"/>
      <c r="W99" s="365"/>
      <c r="X99" s="365"/>
      <c r="Y99" s="365"/>
      <c r="Z99" s="365"/>
      <c r="AA99" s="365"/>
      <c r="AB99" s="365"/>
      <c r="AC99" s="365"/>
      <c r="AD99" s="365"/>
      <c r="AE99" s="365"/>
      <c r="AF99" s="365"/>
      <c r="AG99" s="365"/>
      <c r="AH99" s="365"/>
      <c r="AI99" s="365"/>
      <c r="AJ99" s="365"/>
      <c r="AK99" s="365"/>
      <c r="AL99" s="365"/>
      <c r="AM99" s="365"/>
      <c r="AN99" s="365"/>
      <c r="AO99" s="365"/>
      <c r="AP99" s="365"/>
      <c r="AQ99" s="365"/>
      <c r="AR99" s="365"/>
      <c r="AS99" s="365"/>
      <c r="AT99" s="365"/>
      <c r="AU99" s="365"/>
    </row>
    <row r="100" spans="3:57" ht="10.9" customHeight="1" x14ac:dyDescent="0.25">
      <c r="C100" s="365"/>
      <c r="D100" s="365"/>
      <c r="E100" s="365"/>
      <c r="F100" s="365"/>
      <c r="G100" s="365"/>
      <c r="H100" s="365"/>
      <c r="I100" s="365"/>
      <c r="J100" s="365"/>
      <c r="K100" s="365"/>
      <c r="L100" s="365"/>
      <c r="M100" s="365"/>
      <c r="N100" s="365"/>
      <c r="O100" s="365"/>
      <c r="P100" s="365"/>
      <c r="Q100" s="365"/>
      <c r="R100" s="365"/>
      <c r="S100" s="365"/>
      <c r="T100" s="365"/>
      <c r="U100" s="365"/>
      <c r="V100" s="365"/>
      <c r="W100" s="365"/>
      <c r="X100" s="365"/>
      <c r="Y100" s="365"/>
      <c r="Z100" s="365"/>
      <c r="AA100" s="365"/>
      <c r="AB100" s="365"/>
      <c r="AC100" s="365"/>
      <c r="AD100" s="365"/>
      <c r="AE100" s="365"/>
      <c r="AF100" s="365"/>
      <c r="AG100" s="365"/>
      <c r="AH100" s="365"/>
      <c r="AI100" s="365"/>
      <c r="AJ100" s="365"/>
      <c r="AK100" s="365"/>
      <c r="AL100" s="365"/>
      <c r="AM100" s="365"/>
      <c r="AN100" s="365"/>
      <c r="AO100" s="365"/>
      <c r="AP100" s="365"/>
      <c r="AQ100" s="365"/>
      <c r="AR100" s="365"/>
      <c r="AS100" s="365"/>
      <c r="AT100" s="365"/>
      <c r="AU100" s="365"/>
    </row>
    <row r="101" spans="3:57" ht="10.9" customHeight="1" x14ac:dyDescent="0.25">
      <c r="C101" s="365"/>
      <c r="D101" s="365"/>
      <c r="E101" s="365"/>
      <c r="F101" s="365"/>
      <c r="G101" s="365"/>
      <c r="H101" s="365"/>
      <c r="I101" s="365"/>
      <c r="J101" s="365"/>
      <c r="K101" s="365"/>
      <c r="L101" s="365"/>
      <c r="M101" s="365"/>
      <c r="N101" s="365"/>
      <c r="O101" s="365"/>
      <c r="P101" s="365"/>
      <c r="Q101" s="365"/>
      <c r="R101" s="365"/>
      <c r="S101" s="365"/>
      <c r="T101" s="365"/>
      <c r="U101" s="365"/>
      <c r="V101" s="365"/>
      <c r="W101" s="365"/>
      <c r="X101" s="365"/>
      <c r="Y101" s="365"/>
      <c r="Z101" s="365"/>
      <c r="AA101" s="365"/>
      <c r="AB101" s="365"/>
      <c r="AC101" s="365"/>
      <c r="AD101" s="365"/>
      <c r="AE101" s="365"/>
      <c r="AF101" s="365"/>
      <c r="AG101" s="365"/>
      <c r="AH101" s="365"/>
      <c r="AI101" s="365"/>
      <c r="AJ101" s="365"/>
      <c r="AK101" s="365"/>
      <c r="AL101" s="365"/>
      <c r="AM101" s="365"/>
      <c r="AN101" s="365"/>
      <c r="AO101" s="365"/>
      <c r="AP101" s="365"/>
      <c r="AQ101" s="365"/>
      <c r="AR101" s="365"/>
      <c r="AS101" s="365"/>
      <c r="AT101" s="365"/>
      <c r="AU101" s="365"/>
    </row>
    <row r="102" spans="3:57" ht="10.9" customHeight="1" x14ac:dyDescent="0.25">
      <c r="C102" s="365"/>
      <c r="D102" s="365"/>
      <c r="E102" s="365"/>
      <c r="F102" s="365"/>
      <c r="G102" s="365"/>
      <c r="H102" s="365"/>
      <c r="I102" s="365"/>
      <c r="J102" s="365"/>
      <c r="K102" s="365"/>
      <c r="L102" s="365"/>
      <c r="M102" s="365"/>
      <c r="N102" s="365"/>
      <c r="O102" s="365"/>
      <c r="P102" s="365"/>
      <c r="Q102" s="365"/>
      <c r="R102" s="365"/>
      <c r="S102" s="365"/>
      <c r="T102" s="365"/>
      <c r="U102" s="365"/>
      <c r="V102" s="365"/>
      <c r="W102" s="365"/>
      <c r="X102" s="365"/>
      <c r="Y102" s="365"/>
      <c r="Z102" s="365"/>
      <c r="AA102" s="365"/>
      <c r="AB102" s="365"/>
      <c r="AC102" s="365"/>
      <c r="AD102" s="365"/>
      <c r="AE102" s="365"/>
      <c r="AF102" s="365"/>
      <c r="AG102" s="365"/>
      <c r="AH102" s="365"/>
      <c r="AI102" s="365"/>
      <c r="AJ102" s="365"/>
      <c r="AK102" s="365"/>
      <c r="AL102" s="365"/>
      <c r="AM102" s="365"/>
      <c r="AN102" s="365"/>
      <c r="AO102" s="365"/>
      <c r="AP102" s="365"/>
      <c r="AQ102" s="365"/>
      <c r="AR102" s="365"/>
      <c r="AS102" s="365"/>
      <c r="AT102" s="365"/>
      <c r="AU102" s="365"/>
    </row>
    <row r="103" spans="3:57" ht="16.5" customHeight="1" x14ac:dyDescent="0.25">
      <c r="D103" s="288" t="s">
        <v>65</v>
      </c>
      <c r="E103" s="288"/>
      <c r="F103" s="288"/>
      <c r="G103" s="288"/>
      <c r="H103" s="288"/>
      <c r="I103" s="288"/>
      <c r="J103" s="288"/>
      <c r="K103" s="288"/>
      <c r="L103" s="288"/>
      <c r="M103" s="288"/>
      <c r="N103" s="288"/>
      <c r="O103" s="288"/>
      <c r="P103" s="288"/>
      <c r="Q103" s="96"/>
      <c r="R103" s="96"/>
      <c r="S103" s="96"/>
      <c r="T103" s="96"/>
      <c r="U103" s="96"/>
      <c r="V103" s="96"/>
      <c r="W103" s="96"/>
      <c r="X103" s="96"/>
      <c r="Y103" s="96"/>
      <c r="Z103" s="96"/>
      <c r="AA103" s="96"/>
      <c r="AB103" s="96"/>
      <c r="AC103" s="96"/>
      <c r="AD103" s="96"/>
      <c r="AE103" s="96"/>
      <c r="AF103" s="96"/>
      <c r="AG103" s="96"/>
      <c r="AH103" s="96"/>
      <c r="AI103" s="96"/>
      <c r="AJ103" s="96"/>
      <c r="AK103" s="96"/>
      <c r="AL103" s="96"/>
      <c r="AM103" s="96"/>
      <c r="AN103" s="96"/>
      <c r="AO103" s="96"/>
      <c r="AP103" s="96"/>
      <c r="AQ103" s="96"/>
      <c r="AR103" s="96"/>
      <c r="AS103" s="96"/>
      <c r="AT103" s="96"/>
      <c r="AU103" s="96"/>
      <c r="AV103" s="176"/>
      <c r="AW103" s="173"/>
      <c r="AX103" s="173"/>
      <c r="AY103" s="173"/>
      <c r="AZ103" s="173"/>
      <c r="BA103" s="173"/>
      <c r="BB103" s="173"/>
      <c r="BC103" s="173"/>
      <c r="BD103" s="173"/>
      <c r="BE103" s="173"/>
    </row>
    <row r="104" spans="3:57" ht="16.5" customHeight="1" x14ac:dyDescent="0.25">
      <c r="D104" s="288"/>
      <c r="E104" s="288"/>
      <c r="F104" s="288"/>
      <c r="G104" s="288"/>
      <c r="H104" s="288"/>
      <c r="I104" s="288"/>
      <c r="J104" s="288"/>
      <c r="K104" s="288"/>
      <c r="L104" s="288"/>
      <c r="M104" s="288"/>
      <c r="N104" s="288"/>
      <c r="O104" s="288"/>
      <c r="P104" s="288"/>
      <c r="Q104" s="96"/>
      <c r="R104" s="96"/>
      <c r="S104" s="96"/>
      <c r="T104" s="96"/>
      <c r="U104" s="96"/>
      <c r="V104" s="96"/>
      <c r="W104" s="96"/>
      <c r="X104" s="96"/>
      <c r="Y104" s="96"/>
      <c r="Z104" s="96"/>
      <c r="AA104" s="96"/>
      <c r="AB104" s="96"/>
      <c r="AC104" s="96"/>
      <c r="AD104" s="96"/>
      <c r="AE104" s="96"/>
      <c r="AF104" s="96"/>
      <c r="AG104" s="96"/>
      <c r="AH104" s="96"/>
      <c r="AI104" s="96"/>
      <c r="AJ104" s="96"/>
      <c r="AK104" s="96"/>
      <c r="AL104" s="96"/>
      <c r="AM104" s="96"/>
      <c r="AN104" s="96"/>
      <c r="AO104" s="96"/>
      <c r="AP104" s="96"/>
      <c r="AQ104" s="96"/>
      <c r="AR104" s="96"/>
      <c r="AS104" s="96"/>
      <c r="AT104" s="96"/>
      <c r="AU104" s="96"/>
      <c r="AV104" s="176"/>
      <c r="AW104" s="173"/>
      <c r="AX104" s="173"/>
      <c r="AY104" s="173"/>
      <c r="AZ104" s="173"/>
      <c r="BA104" s="173"/>
      <c r="BB104" s="173"/>
      <c r="BC104" s="173"/>
      <c r="BD104" s="173"/>
      <c r="BE104" s="173"/>
    </row>
    <row r="105" spans="3:57" ht="10.9" customHeight="1" x14ac:dyDescent="0.25">
      <c r="C105" s="365"/>
      <c r="D105" s="365"/>
      <c r="E105" s="365"/>
      <c r="F105" s="365"/>
      <c r="G105" s="365"/>
      <c r="H105" s="365"/>
      <c r="I105" s="365"/>
      <c r="J105" s="365"/>
      <c r="K105" s="365"/>
      <c r="L105" s="365"/>
      <c r="M105" s="365"/>
      <c r="N105" s="365"/>
      <c r="O105" s="365"/>
      <c r="P105" s="365"/>
      <c r="Q105" s="365"/>
      <c r="R105" s="365"/>
      <c r="S105" s="365"/>
      <c r="T105" s="365"/>
      <c r="U105" s="365"/>
      <c r="V105" s="365"/>
      <c r="W105" s="365"/>
      <c r="X105" s="365"/>
      <c r="Y105" s="365"/>
      <c r="Z105" s="365"/>
      <c r="AA105" s="365"/>
      <c r="AB105" s="365"/>
      <c r="AC105" s="365"/>
      <c r="AD105" s="365"/>
      <c r="AE105" s="365"/>
      <c r="AF105" s="365"/>
      <c r="AG105" s="365"/>
      <c r="AH105" s="365"/>
      <c r="AI105" s="365"/>
      <c r="AJ105" s="365"/>
      <c r="AK105" s="365"/>
      <c r="AL105" s="365"/>
      <c r="AM105" s="365"/>
      <c r="AN105" s="365"/>
      <c r="AO105" s="365"/>
      <c r="AP105" s="365"/>
      <c r="AQ105" s="365"/>
      <c r="AR105" s="365"/>
      <c r="AS105" s="365"/>
      <c r="AT105" s="365"/>
      <c r="AU105" s="365"/>
    </row>
    <row r="106" spans="3:57" ht="10.9" customHeight="1" x14ac:dyDescent="0.25">
      <c r="C106" s="365"/>
      <c r="D106" s="365"/>
      <c r="E106" s="365"/>
      <c r="F106" s="365"/>
      <c r="G106" s="365"/>
      <c r="H106" s="365"/>
      <c r="I106" s="365"/>
      <c r="J106" s="365"/>
      <c r="K106" s="365"/>
      <c r="L106" s="365"/>
      <c r="M106" s="365"/>
      <c r="N106" s="365"/>
      <c r="O106" s="365"/>
      <c r="P106" s="365"/>
      <c r="Q106" s="365"/>
      <c r="R106" s="365"/>
      <c r="S106" s="365"/>
      <c r="T106" s="365"/>
      <c r="U106" s="365"/>
      <c r="V106" s="365"/>
      <c r="W106" s="365"/>
      <c r="X106" s="365"/>
      <c r="Y106" s="365"/>
      <c r="Z106" s="365"/>
      <c r="AA106" s="365"/>
      <c r="AB106" s="365"/>
      <c r="AC106" s="365"/>
      <c r="AD106" s="365"/>
      <c r="AE106" s="365"/>
      <c r="AF106" s="365"/>
      <c r="AG106" s="365"/>
      <c r="AH106" s="365"/>
      <c r="AI106" s="365"/>
      <c r="AJ106" s="365"/>
      <c r="AK106" s="365"/>
      <c r="AL106" s="365"/>
      <c r="AM106" s="365"/>
      <c r="AN106" s="365"/>
      <c r="AO106" s="365"/>
      <c r="AP106" s="365"/>
      <c r="AQ106" s="365"/>
      <c r="AR106" s="365"/>
      <c r="AS106" s="365"/>
      <c r="AT106" s="365"/>
      <c r="AU106" s="365"/>
    </row>
    <row r="107" spans="3:57" ht="10.9" customHeight="1" x14ac:dyDescent="0.25">
      <c r="C107" s="365"/>
      <c r="D107" s="365"/>
      <c r="E107" s="365"/>
      <c r="F107" s="365"/>
      <c r="G107" s="365"/>
      <c r="H107" s="365"/>
      <c r="I107" s="365"/>
      <c r="J107" s="365"/>
      <c r="K107" s="365"/>
      <c r="L107" s="365"/>
      <c r="M107" s="365"/>
      <c r="N107" s="365"/>
      <c r="O107" s="365"/>
      <c r="P107" s="365"/>
      <c r="Q107" s="365"/>
      <c r="R107" s="365"/>
      <c r="S107" s="365"/>
      <c r="T107" s="365"/>
      <c r="U107" s="365"/>
      <c r="V107" s="365"/>
      <c r="W107" s="365"/>
      <c r="X107" s="365"/>
      <c r="Y107" s="365"/>
      <c r="Z107" s="365"/>
      <c r="AA107" s="365"/>
      <c r="AB107" s="365"/>
      <c r="AC107" s="365"/>
      <c r="AD107" s="365"/>
      <c r="AE107" s="365"/>
      <c r="AF107" s="365"/>
      <c r="AG107" s="365"/>
      <c r="AH107" s="365"/>
      <c r="AI107" s="365"/>
      <c r="AJ107" s="365"/>
      <c r="AK107" s="365"/>
      <c r="AL107" s="365"/>
      <c r="AM107" s="365"/>
      <c r="AN107" s="365"/>
      <c r="AO107" s="365"/>
      <c r="AP107" s="365"/>
      <c r="AQ107" s="365"/>
      <c r="AR107" s="365"/>
      <c r="AS107" s="365"/>
      <c r="AT107" s="365"/>
      <c r="AU107" s="365"/>
    </row>
    <row r="108" spans="3:57" ht="10.9" customHeight="1" x14ac:dyDescent="0.25">
      <c r="C108" s="365"/>
      <c r="D108" s="365"/>
      <c r="E108" s="365"/>
      <c r="F108" s="365"/>
      <c r="G108" s="365"/>
      <c r="H108" s="365"/>
      <c r="I108" s="365"/>
      <c r="J108" s="365"/>
      <c r="K108" s="365"/>
      <c r="L108" s="365"/>
      <c r="M108" s="365"/>
      <c r="N108" s="365"/>
      <c r="O108" s="365"/>
      <c r="P108" s="365"/>
      <c r="Q108" s="365"/>
      <c r="R108" s="365"/>
      <c r="S108" s="365"/>
      <c r="T108" s="365"/>
      <c r="U108" s="365"/>
      <c r="V108" s="365"/>
      <c r="W108" s="365"/>
      <c r="X108" s="365"/>
      <c r="Y108" s="365"/>
      <c r="Z108" s="365"/>
      <c r="AA108" s="365"/>
      <c r="AB108" s="365"/>
      <c r="AC108" s="365"/>
      <c r="AD108" s="365"/>
      <c r="AE108" s="365"/>
      <c r="AF108" s="365"/>
      <c r="AG108" s="365"/>
      <c r="AH108" s="365"/>
      <c r="AI108" s="365"/>
      <c r="AJ108" s="365"/>
      <c r="AK108" s="365"/>
      <c r="AL108" s="365"/>
      <c r="AM108" s="365"/>
      <c r="AN108" s="365"/>
      <c r="AO108" s="365"/>
      <c r="AP108" s="365"/>
      <c r="AQ108" s="365"/>
      <c r="AR108" s="365"/>
      <c r="AS108" s="365"/>
      <c r="AT108" s="365"/>
      <c r="AU108" s="365"/>
    </row>
    <row r="109" spans="3:57" ht="10.9" customHeight="1" x14ac:dyDescent="0.25">
      <c r="C109" s="365"/>
      <c r="D109" s="365"/>
      <c r="E109" s="365"/>
      <c r="F109" s="365"/>
      <c r="G109" s="365"/>
      <c r="H109" s="365"/>
      <c r="I109" s="365"/>
      <c r="J109" s="365"/>
      <c r="K109" s="365"/>
      <c r="L109" s="365"/>
      <c r="M109" s="365"/>
      <c r="N109" s="365"/>
      <c r="O109" s="365"/>
      <c r="P109" s="365"/>
      <c r="Q109" s="365"/>
      <c r="R109" s="365"/>
      <c r="S109" s="365"/>
      <c r="T109" s="365"/>
      <c r="U109" s="365"/>
      <c r="V109" s="365"/>
      <c r="W109" s="365"/>
      <c r="X109" s="365"/>
      <c r="Y109" s="365"/>
      <c r="Z109" s="365"/>
      <c r="AA109" s="365"/>
      <c r="AB109" s="365"/>
      <c r="AC109" s="365"/>
      <c r="AD109" s="365"/>
      <c r="AE109" s="365"/>
      <c r="AF109" s="365"/>
      <c r="AG109" s="365"/>
      <c r="AH109" s="365"/>
      <c r="AI109" s="365"/>
      <c r="AJ109" s="365"/>
      <c r="AK109" s="365"/>
      <c r="AL109" s="365"/>
      <c r="AM109" s="365"/>
      <c r="AN109" s="365"/>
      <c r="AO109" s="365"/>
      <c r="AP109" s="365"/>
      <c r="AQ109" s="365"/>
      <c r="AR109" s="365"/>
      <c r="AS109" s="365"/>
      <c r="AT109" s="365"/>
      <c r="AU109" s="365"/>
    </row>
    <row r="110" spans="3:57" ht="10.9" customHeight="1" x14ac:dyDescent="0.25">
      <c r="C110" s="365"/>
      <c r="D110" s="365"/>
      <c r="E110" s="365"/>
      <c r="F110" s="365"/>
      <c r="G110" s="365"/>
      <c r="H110" s="365"/>
      <c r="I110" s="365"/>
      <c r="J110" s="365"/>
      <c r="K110" s="365"/>
      <c r="L110" s="365"/>
      <c r="M110" s="365"/>
      <c r="N110" s="365"/>
      <c r="O110" s="365"/>
      <c r="P110" s="365"/>
      <c r="Q110" s="365"/>
      <c r="R110" s="365"/>
      <c r="S110" s="365"/>
      <c r="T110" s="365"/>
      <c r="U110" s="365"/>
      <c r="V110" s="365"/>
      <c r="W110" s="365"/>
      <c r="X110" s="365"/>
      <c r="Y110" s="365"/>
      <c r="Z110" s="365"/>
      <c r="AA110" s="365"/>
      <c r="AB110" s="365"/>
      <c r="AC110" s="365"/>
      <c r="AD110" s="365"/>
      <c r="AE110" s="365"/>
      <c r="AF110" s="365"/>
      <c r="AG110" s="365"/>
      <c r="AH110" s="365"/>
      <c r="AI110" s="365"/>
      <c r="AJ110" s="365"/>
      <c r="AK110" s="365"/>
      <c r="AL110" s="365"/>
      <c r="AM110" s="365"/>
      <c r="AN110" s="365"/>
      <c r="AO110" s="365"/>
      <c r="AP110" s="365"/>
      <c r="AQ110" s="365"/>
      <c r="AR110" s="365"/>
      <c r="AS110" s="365"/>
      <c r="AT110" s="365"/>
      <c r="AU110" s="365"/>
    </row>
    <row r="111" spans="3:57" ht="10.9" customHeight="1" x14ac:dyDescent="0.25">
      <c r="C111" s="365"/>
      <c r="D111" s="365"/>
      <c r="E111" s="365"/>
      <c r="F111" s="365"/>
      <c r="G111" s="365"/>
      <c r="H111" s="365"/>
      <c r="I111" s="365"/>
      <c r="J111" s="365"/>
      <c r="K111" s="365"/>
      <c r="L111" s="365"/>
      <c r="M111" s="365"/>
      <c r="N111" s="365"/>
      <c r="O111" s="365"/>
      <c r="P111" s="365"/>
      <c r="Q111" s="365"/>
      <c r="R111" s="365"/>
      <c r="S111" s="365"/>
      <c r="T111" s="365"/>
      <c r="U111" s="365"/>
      <c r="V111" s="365"/>
      <c r="W111" s="365"/>
      <c r="X111" s="365"/>
      <c r="Y111" s="365"/>
      <c r="Z111" s="365"/>
      <c r="AA111" s="365"/>
      <c r="AB111" s="365"/>
      <c r="AC111" s="365"/>
      <c r="AD111" s="365"/>
      <c r="AE111" s="365"/>
      <c r="AF111" s="365"/>
      <c r="AG111" s="365"/>
      <c r="AH111" s="365"/>
      <c r="AI111" s="365"/>
      <c r="AJ111" s="365"/>
      <c r="AK111" s="365"/>
      <c r="AL111" s="365"/>
      <c r="AM111" s="365"/>
      <c r="AN111" s="365"/>
      <c r="AO111" s="365"/>
      <c r="AP111" s="365"/>
      <c r="AQ111" s="365"/>
      <c r="AR111" s="365"/>
      <c r="AS111" s="365"/>
      <c r="AT111" s="365"/>
      <c r="AU111" s="365"/>
    </row>
    <row r="112" spans="3:57" ht="10.9" customHeight="1" x14ac:dyDescent="0.25">
      <c r="C112" s="365"/>
      <c r="D112" s="365"/>
      <c r="E112" s="365"/>
      <c r="F112" s="365"/>
      <c r="G112" s="365"/>
      <c r="H112" s="365"/>
      <c r="I112" s="365"/>
      <c r="J112" s="365"/>
      <c r="K112" s="365"/>
      <c r="L112" s="365"/>
      <c r="M112" s="365"/>
      <c r="N112" s="365"/>
      <c r="O112" s="365"/>
      <c r="P112" s="365"/>
      <c r="Q112" s="365"/>
      <c r="R112" s="365"/>
      <c r="S112" s="365"/>
      <c r="T112" s="365"/>
      <c r="U112" s="365"/>
      <c r="V112" s="365"/>
      <c r="W112" s="365"/>
      <c r="X112" s="365"/>
      <c r="Y112" s="365"/>
      <c r="Z112" s="365"/>
      <c r="AA112" s="365"/>
      <c r="AB112" s="365"/>
      <c r="AC112" s="365"/>
      <c r="AD112" s="365"/>
      <c r="AE112" s="365"/>
      <c r="AF112" s="365"/>
      <c r="AG112" s="365"/>
      <c r="AH112" s="365"/>
      <c r="AI112" s="365"/>
      <c r="AJ112" s="365"/>
      <c r="AK112" s="365"/>
      <c r="AL112" s="365"/>
      <c r="AM112" s="365"/>
      <c r="AN112" s="365"/>
      <c r="AO112" s="365"/>
      <c r="AP112" s="365"/>
      <c r="AQ112" s="365"/>
      <c r="AR112" s="365"/>
      <c r="AS112" s="365"/>
      <c r="AT112" s="365"/>
      <c r="AU112" s="365"/>
    </row>
    <row r="113" spans="1:48" ht="10.9" customHeight="1" x14ac:dyDescent="0.25">
      <c r="C113" s="365"/>
      <c r="D113" s="365"/>
      <c r="E113" s="365"/>
      <c r="F113" s="365"/>
      <c r="G113" s="365"/>
      <c r="H113" s="365"/>
      <c r="I113" s="365"/>
      <c r="J113" s="365"/>
      <c r="K113" s="365"/>
      <c r="L113" s="365"/>
      <c r="M113" s="365"/>
      <c r="N113" s="365"/>
      <c r="O113" s="365"/>
      <c r="P113" s="365"/>
      <c r="Q113" s="365"/>
      <c r="R113" s="365"/>
      <c r="S113" s="365"/>
      <c r="T113" s="365"/>
      <c r="U113" s="365"/>
      <c r="V113" s="365"/>
      <c r="W113" s="365"/>
      <c r="X113" s="365"/>
      <c r="Y113" s="365"/>
      <c r="Z113" s="365"/>
      <c r="AA113" s="365"/>
      <c r="AB113" s="365"/>
      <c r="AC113" s="365"/>
      <c r="AD113" s="365"/>
      <c r="AE113" s="365"/>
      <c r="AF113" s="365"/>
      <c r="AG113" s="365"/>
      <c r="AH113" s="365"/>
      <c r="AI113" s="365"/>
      <c r="AJ113" s="365"/>
      <c r="AK113" s="365"/>
      <c r="AL113" s="365"/>
      <c r="AM113" s="365"/>
      <c r="AN113" s="365"/>
      <c r="AO113" s="365"/>
      <c r="AP113" s="365"/>
      <c r="AQ113" s="365"/>
      <c r="AR113" s="365"/>
      <c r="AS113" s="365"/>
      <c r="AT113" s="365"/>
      <c r="AU113" s="365"/>
    </row>
    <row r="114" spans="1:48" ht="10.9" customHeight="1" x14ac:dyDescent="0.25">
      <c r="C114" s="365"/>
      <c r="D114" s="365"/>
      <c r="E114" s="365"/>
      <c r="F114" s="365"/>
      <c r="G114" s="365"/>
      <c r="H114" s="365"/>
      <c r="I114" s="365"/>
      <c r="J114" s="365"/>
      <c r="K114" s="365"/>
      <c r="L114" s="365"/>
      <c r="M114" s="365"/>
      <c r="N114" s="365"/>
      <c r="O114" s="365"/>
      <c r="P114" s="365"/>
      <c r="Q114" s="365"/>
      <c r="R114" s="365"/>
      <c r="S114" s="365"/>
      <c r="T114" s="365"/>
      <c r="U114" s="365"/>
      <c r="V114" s="365"/>
      <c r="W114" s="365"/>
      <c r="X114" s="365"/>
      <c r="Y114" s="365"/>
      <c r="Z114" s="365"/>
      <c r="AA114" s="365"/>
      <c r="AB114" s="365"/>
      <c r="AC114" s="365"/>
      <c r="AD114" s="365"/>
      <c r="AE114" s="365"/>
      <c r="AF114" s="365"/>
      <c r="AG114" s="365"/>
      <c r="AH114" s="365"/>
      <c r="AI114" s="365"/>
      <c r="AJ114" s="365"/>
      <c r="AK114" s="365"/>
      <c r="AL114" s="365"/>
      <c r="AM114" s="365"/>
      <c r="AN114" s="365"/>
      <c r="AO114" s="365"/>
      <c r="AP114" s="365"/>
      <c r="AQ114" s="365"/>
      <c r="AR114" s="365"/>
      <c r="AS114" s="365"/>
      <c r="AT114" s="365"/>
      <c r="AU114" s="365"/>
    </row>
    <row r="115" spans="1:48" ht="10.9" customHeight="1" x14ac:dyDescent="0.25">
      <c r="C115" s="365"/>
      <c r="D115" s="365"/>
      <c r="E115" s="365"/>
      <c r="F115" s="365"/>
      <c r="G115" s="365"/>
      <c r="H115" s="365"/>
      <c r="I115" s="365"/>
      <c r="J115" s="365"/>
      <c r="K115" s="365"/>
      <c r="L115" s="365"/>
      <c r="M115" s="365"/>
      <c r="N115" s="365"/>
      <c r="O115" s="365"/>
      <c r="P115" s="365"/>
      <c r="Q115" s="365"/>
      <c r="R115" s="365"/>
      <c r="S115" s="365"/>
      <c r="T115" s="365"/>
      <c r="U115" s="365"/>
      <c r="V115" s="365"/>
      <c r="W115" s="365"/>
      <c r="X115" s="365"/>
      <c r="Y115" s="365"/>
      <c r="Z115" s="365"/>
      <c r="AA115" s="365"/>
      <c r="AB115" s="365"/>
      <c r="AC115" s="365"/>
      <c r="AD115" s="365"/>
      <c r="AE115" s="365"/>
      <c r="AF115" s="365"/>
      <c r="AG115" s="365"/>
      <c r="AH115" s="365"/>
      <c r="AI115" s="365"/>
      <c r="AJ115" s="365"/>
      <c r="AK115" s="365"/>
      <c r="AL115" s="365"/>
      <c r="AM115" s="365"/>
      <c r="AN115" s="365"/>
      <c r="AO115" s="365"/>
      <c r="AP115" s="365"/>
      <c r="AQ115" s="365"/>
      <c r="AR115" s="365"/>
      <c r="AS115" s="365"/>
      <c r="AT115" s="365"/>
      <c r="AU115" s="365"/>
    </row>
    <row r="116" spans="1:48" ht="10.9" customHeight="1" x14ac:dyDescent="0.25">
      <c r="C116" s="365"/>
      <c r="D116" s="365"/>
      <c r="E116" s="365"/>
      <c r="F116" s="365"/>
      <c r="G116" s="365"/>
      <c r="H116" s="365"/>
      <c r="I116" s="365"/>
      <c r="J116" s="365"/>
      <c r="K116" s="365"/>
      <c r="L116" s="365"/>
      <c r="M116" s="365"/>
      <c r="N116" s="365"/>
      <c r="O116" s="365"/>
      <c r="P116" s="365"/>
      <c r="Q116" s="365"/>
      <c r="R116" s="365"/>
      <c r="S116" s="365"/>
      <c r="T116" s="365"/>
      <c r="U116" s="365"/>
      <c r="V116" s="365"/>
      <c r="W116" s="365"/>
      <c r="X116" s="365"/>
      <c r="Y116" s="365"/>
      <c r="Z116" s="365"/>
      <c r="AA116" s="365"/>
      <c r="AB116" s="365"/>
      <c r="AC116" s="365"/>
      <c r="AD116" s="365"/>
      <c r="AE116" s="365"/>
      <c r="AF116" s="365"/>
      <c r="AG116" s="365"/>
      <c r="AH116" s="365"/>
      <c r="AI116" s="365"/>
      <c r="AJ116" s="365"/>
      <c r="AK116" s="365"/>
      <c r="AL116" s="365"/>
      <c r="AM116" s="365"/>
      <c r="AN116" s="365"/>
      <c r="AO116" s="365"/>
      <c r="AP116" s="365"/>
      <c r="AQ116" s="365"/>
      <c r="AR116" s="365"/>
      <c r="AS116" s="365"/>
      <c r="AT116" s="365"/>
      <c r="AU116" s="365"/>
    </row>
    <row r="117" spans="1:48" ht="10.9" customHeight="1" x14ac:dyDescent="0.25">
      <c r="C117" s="365"/>
      <c r="D117" s="365"/>
      <c r="E117" s="365"/>
      <c r="F117" s="365"/>
      <c r="G117" s="365"/>
      <c r="H117" s="365"/>
      <c r="I117" s="365"/>
      <c r="J117" s="365"/>
      <c r="K117" s="365"/>
      <c r="L117" s="365"/>
      <c r="M117" s="365"/>
      <c r="N117" s="365"/>
      <c r="O117" s="365"/>
      <c r="P117" s="365"/>
      <c r="Q117" s="365"/>
      <c r="R117" s="365"/>
      <c r="S117" s="365"/>
      <c r="T117" s="365"/>
      <c r="U117" s="365"/>
      <c r="V117" s="365"/>
      <c r="W117" s="365"/>
      <c r="X117" s="365"/>
      <c r="Y117" s="365"/>
      <c r="Z117" s="365"/>
      <c r="AA117" s="365"/>
      <c r="AB117" s="365"/>
      <c r="AC117" s="365"/>
      <c r="AD117" s="365"/>
      <c r="AE117" s="365"/>
      <c r="AF117" s="365"/>
      <c r="AG117" s="365"/>
      <c r="AH117" s="365"/>
      <c r="AI117" s="365"/>
      <c r="AJ117" s="365"/>
      <c r="AK117" s="365"/>
      <c r="AL117" s="365"/>
      <c r="AM117" s="365"/>
      <c r="AN117" s="365"/>
      <c r="AO117" s="365"/>
      <c r="AP117" s="365"/>
      <c r="AQ117" s="365"/>
      <c r="AR117" s="365"/>
      <c r="AS117" s="365"/>
      <c r="AT117" s="365"/>
      <c r="AU117" s="365"/>
    </row>
    <row r="118" spans="1:48" ht="10.9" customHeight="1" x14ac:dyDescent="0.25">
      <c r="C118" s="365"/>
      <c r="D118" s="365"/>
      <c r="E118" s="365"/>
      <c r="F118" s="365"/>
      <c r="G118" s="365"/>
      <c r="H118" s="365"/>
      <c r="I118" s="365"/>
      <c r="J118" s="365"/>
      <c r="K118" s="365"/>
      <c r="L118" s="365"/>
      <c r="M118" s="365"/>
      <c r="N118" s="365"/>
      <c r="O118" s="365"/>
      <c r="P118" s="365"/>
      <c r="Q118" s="365"/>
      <c r="R118" s="365"/>
      <c r="S118" s="365"/>
      <c r="T118" s="365"/>
      <c r="U118" s="365"/>
      <c r="V118" s="365"/>
      <c r="W118" s="365"/>
      <c r="X118" s="365"/>
      <c r="Y118" s="365"/>
      <c r="Z118" s="365"/>
      <c r="AA118" s="365"/>
      <c r="AB118" s="365"/>
      <c r="AC118" s="365"/>
      <c r="AD118" s="365"/>
      <c r="AE118" s="365"/>
      <c r="AF118" s="365"/>
      <c r="AG118" s="365"/>
      <c r="AH118" s="365"/>
      <c r="AI118" s="365"/>
      <c r="AJ118" s="365"/>
      <c r="AK118" s="365"/>
      <c r="AL118" s="365"/>
      <c r="AM118" s="365"/>
      <c r="AN118" s="365"/>
      <c r="AO118" s="365"/>
      <c r="AP118" s="365"/>
      <c r="AQ118" s="365"/>
      <c r="AR118" s="365"/>
      <c r="AS118" s="365"/>
      <c r="AT118" s="365"/>
      <c r="AU118" s="365"/>
    </row>
    <row r="119" spans="1:48" ht="10.9" customHeight="1" x14ac:dyDescent="0.25">
      <c r="C119" s="365"/>
      <c r="D119" s="365"/>
      <c r="E119" s="365"/>
      <c r="F119" s="365"/>
      <c r="G119" s="365"/>
      <c r="H119" s="365"/>
      <c r="I119" s="365"/>
      <c r="J119" s="365"/>
      <c r="K119" s="365"/>
      <c r="L119" s="365"/>
      <c r="M119" s="365"/>
      <c r="N119" s="365"/>
      <c r="O119" s="365"/>
      <c r="P119" s="365"/>
      <c r="Q119" s="365"/>
      <c r="R119" s="365"/>
      <c r="S119" s="365"/>
      <c r="T119" s="365"/>
      <c r="U119" s="365"/>
      <c r="V119" s="365"/>
      <c r="W119" s="365"/>
      <c r="X119" s="365"/>
      <c r="Y119" s="365"/>
      <c r="Z119" s="365"/>
      <c r="AA119" s="365"/>
      <c r="AB119" s="365"/>
      <c r="AC119" s="365"/>
      <c r="AD119" s="365"/>
      <c r="AE119" s="365"/>
      <c r="AF119" s="365"/>
      <c r="AG119" s="365"/>
      <c r="AH119" s="365"/>
      <c r="AI119" s="365"/>
      <c r="AJ119" s="365"/>
      <c r="AK119" s="365"/>
      <c r="AL119" s="365"/>
      <c r="AM119" s="365"/>
      <c r="AN119" s="365"/>
      <c r="AO119" s="365"/>
      <c r="AP119" s="365"/>
      <c r="AQ119" s="365"/>
      <c r="AR119" s="365"/>
      <c r="AS119" s="365"/>
      <c r="AT119" s="365"/>
      <c r="AU119" s="365"/>
    </row>
    <row r="120" spans="1:48" ht="12" customHeight="1" x14ac:dyDescent="0.25">
      <c r="A120" s="286" t="s">
        <v>954</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c r="AJ120" s="286"/>
      <c r="AK120" s="286"/>
      <c r="AL120" s="286"/>
      <c r="AM120" s="286"/>
      <c r="AN120" s="286"/>
      <c r="AO120" s="286"/>
      <c r="AP120" s="286"/>
      <c r="AQ120" s="286"/>
      <c r="AR120" s="286"/>
      <c r="AS120" s="286"/>
      <c r="AT120" s="286"/>
      <c r="AU120" s="286"/>
      <c r="AV120" s="286"/>
    </row>
    <row r="122" spans="1:48" ht="12" customHeight="1" x14ac:dyDescent="0.25">
      <c r="A122" s="94"/>
      <c r="B122" s="94"/>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291" t="s">
        <v>186</v>
      </c>
      <c r="AO122" s="291"/>
      <c r="AP122" s="291"/>
      <c r="AQ122" s="291"/>
      <c r="AR122" s="94"/>
      <c r="AS122" s="291" t="s">
        <v>165</v>
      </c>
      <c r="AT122" s="291"/>
      <c r="AU122" s="291"/>
      <c r="AV122" s="291"/>
    </row>
    <row r="123" spans="1:48" ht="12" customHeight="1" x14ac:dyDescent="0.25">
      <c r="A123" s="94"/>
      <c r="B123" s="94"/>
      <c r="C123" s="94"/>
      <c r="D123" s="94"/>
      <c r="E123" s="94"/>
      <c r="F123" s="94"/>
      <c r="G123" s="94"/>
      <c r="H123" s="94"/>
      <c r="I123" s="94"/>
      <c r="J123" s="94"/>
      <c r="K123" s="94"/>
      <c r="L123" s="94"/>
      <c r="M123" s="94"/>
      <c r="N123" s="94"/>
      <c r="O123" s="94"/>
      <c r="P123" s="94"/>
      <c r="Q123" s="94"/>
      <c r="R123" s="94"/>
      <c r="S123" s="94"/>
      <c r="T123" s="94"/>
      <c r="U123" s="94"/>
      <c r="V123" s="94"/>
      <c r="W123" s="94"/>
      <c r="X123" s="94"/>
      <c r="Y123" s="94"/>
      <c r="Z123" s="94"/>
      <c r="AA123" s="94"/>
      <c r="AB123" s="94"/>
      <c r="AC123" s="94"/>
      <c r="AD123" s="94"/>
      <c r="AE123" s="94"/>
      <c r="AF123" s="94"/>
      <c r="AG123" s="94"/>
      <c r="AH123" s="94"/>
      <c r="AI123" s="94"/>
      <c r="AJ123" s="94"/>
      <c r="AK123" s="94"/>
      <c r="AL123" s="94"/>
      <c r="AM123" s="94"/>
      <c r="AN123" s="291"/>
      <c r="AO123" s="291"/>
      <c r="AP123" s="291"/>
      <c r="AQ123" s="291"/>
      <c r="AR123" s="94"/>
      <c r="AS123" s="291"/>
      <c r="AT123" s="291"/>
      <c r="AU123" s="291"/>
      <c r="AV123" s="291"/>
    </row>
    <row r="124" spans="1:48" ht="12" customHeight="1" x14ac:dyDescent="0.25">
      <c r="A124" s="94"/>
      <c r="B124" s="94"/>
      <c r="C124" s="94"/>
      <c r="D124" s="94"/>
      <c r="E124" s="94"/>
      <c r="F124" s="94"/>
      <c r="G124" s="94"/>
      <c r="H124" s="94"/>
      <c r="I124" s="94"/>
      <c r="J124" s="94"/>
      <c r="K124" s="94"/>
      <c r="L124" s="94"/>
      <c r="M124" s="94"/>
      <c r="N124" s="94"/>
      <c r="O124" s="94"/>
      <c r="P124" s="94"/>
      <c r="Q124" s="94"/>
      <c r="R124" s="94"/>
      <c r="S124" s="94"/>
      <c r="T124" s="94"/>
      <c r="U124" s="94"/>
      <c r="V124" s="94"/>
      <c r="W124" s="94"/>
      <c r="X124" s="94"/>
      <c r="Y124" s="94"/>
      <c r="Z124" s="94"/>
      <c r="AA124" s="94"/>
      <c r="AB124" s="94"/>
      <c r="AC124" s="94"/>
      <c r="AD124" s="94"/>
      <c r="AE124" s="94"/>
      <c r="AF124" s="94"/>
      <c r="AG124" s="94"/>
      <c r="AH124" s="94"/>
      <c r="AI124" s="94"/>
      <c r="AJ124" s="94"/>
      <c r="AK124" s="94"/>
      <c r="AL124" s="94"/>
      <c r="AM124" s="94"/>
      <c r="AN124" s="94"/>
      <c r="AO124" s="94"/>
      <c r="AP124" s="94"/>
      <c r="AQ124" s="94"/>
      <c r="AR124" s="94"/>
      <c r="AS124" s="94"/>
      <c r="AT124" s="94"/>
      <c r="AU124" s="94"/>
      <c r="AV124" s="172"/>
    </row>
    <row r="125" spans="1:48" ht="12" customHeight="1" x14ac:dyDescent="0.25">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172"/>
    </row>
    <row r="126" spans="1:48" ht="12" customHeight="1" x14ac:dyDescent="0.25">
      <c r="A126" s="94"/>
      <c r="B126" s="94"/>
      <c r="C126" s="94"/>
      <c r="D126" s="94"/>
      <c r="E126" s="94"/>
      <c r="F126" s="94"/>
      <c r="G126" s="94"/>
      <c r="H126" s="94"/>
      <c r="I126" s="94"/>
      <c r="J126" s="94"/>
      <c r="K126" s="94"/>
      <c r="L126" s="94"/>
      <c r="M126" s="94"/>
      <c r="N126" s="94"/>
      <c r="O126" s="94"/>
      <c r="P126" s="94"/>
      <c r="Q126" s="94"/>
      <c r="R126" s="94"/>
      <c r="S126" s="94"/>
      <c r="T126" s="94"/>
      <c r="U126" s="94"/>
      <c r="V126" s="94"/>
      <c r="W126" s="94"/>
      <c r="X126" s="94"/>
      <c r="Y126" s="94"/>
      <c r="Z126" s="94"/>
      <c r="AA126" s="94"/>
      <c r="AB126" s="94"/>
      <c r="AC126" s="94"/>
      <c r="AD126" s="94"/>
      <c r="AE126" s="94"/>
      <c r="AF126" s="94"/>
      <c r="AG126" s="94"/>
      <c r="AH126" s="94"/>
      <c r="AI126" s="94"/>
      <c r="AJ126" s="94"/>
      <c r="AK126" s="94"/>
      <c r="AL126" s="94"/>
      <c r="AM126" s="94"/>
      <c r="AN126" s="94"/>
      <c r="AO126" s="94"/>
      <c r="AP126" s="94"/>
      <c r="AQ126" s="94"/>
      <c r="AR126" s="94"/>
      <c r="AS126" s="94"/>
      <c r="AT126" s="94"/>
      <c r="AU126" s="94"/>
      <c r="AV126" s="172"/>
    </row>
    <row r="127" spans="1:48" ht="12" customHeight="1" x14ac:dyDescent="0.25">
      <c r="A127" s="94"/>
      <c r="B127" s="94"/>
      <c r="C127" s="94"/>
      <c r="D127" s="94"/>
      <c r="E127" s="94"/>
      <c r="F127" s="94"/>
      <c r="G127" s="94"/>
      <c r="H127" s="94"/>
      <c r="I127" s="94"/>
      <c r="J127" s="94"/>
      <c r="K127" s="94"/>
      <c r="L127" s="94"/>
      <c r="M127" s="94"/>
      <c r="N127" s="94"/>
      <c r="O127" s="94"/>
      <c r="P127" s="94"/>
      <c r="Q127" s="94"/>
      <c r="R127" s="94"/>
      <c r="S127" s="94"/>
      <c r="T127" s="94"/>
      <c r="U127" s="94"/>
      <c r="V127" s="94"/>
      <c r="W127" s="94"/>
      <c r="X127" s="94"/>
      <c r="Y127" s="94"/>
      <c r="Z127" s="94"/>
      <c r="AA127" s="94"/>
      <c r="AB127" s="94"/>
      <c r="AC127" s="94"/>
      <c r="AD127" s="94"/>
      <c r="AE127" s="94"/>
      <c r="AF127" s="94"/>
      <c r="AG127" s="94"/>
      <c r="AH127" s="94"/>
      <c r="AI127" s="94"/>
      <c r="AJ127" s="94"/>
      <c r="AK127" s="94"/>
      <c r="AL127" s="94"/>
      <c r="AM127" s="94"/>
      <c r="AN127" s="94"/>
      <c r="AO127" s="94"/>
      <c r="AP127" s="94"/>
      <c r="AQ127" s="94"/>
      <c r="AR127" s="94"/>
      <c r="AS127" s="94"/>
      <c r="AT127" s="94"/>
      <c r="AU127" s="94"/>
      <c r="AV127" s="172"/>
    </row>
    <row r="128" spans="1:48" ht="12" customHeight="1" x14ac:dyDescent="0.25">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172"/>
    </row>
    <row r="129" spans="1:48" ht="12" customHeight="1" x14ac:dyDescent="0.25">
      <c r="A129" s="94"/>
      <c r="B129" s="94"/>
      <c r="C129" s="94"/>
      <c r="D129" s="94"/>
      <c r="E129" s="94"/>
      <c r="F129" s="94"/>
      <c r="G129" s="94"/>
      <c r="H129" s="94"/>
      <c r="I129" s="94"/>
      <c r="J129" s="94"/>
      <c r="K129" s="94"/>
      <c r="L129" s="94"/>
      <c r="M129" s="94"/>
      <c r="N129" s="94"/>
      <c r="O129" s="94"/>
      <c r="P129" s="94"/>
      <c r="Q129" s="94"/>
      <c r="R129" s="94"/>
      <c r="S129" s="94"/>
      <c r="T129" s="94"/>
      <c r="U129" s="94"/>
      <c r="V129" s="94"/>
      <c r="W129" s="94"/>
      <c r="X129" s="94"/>
      <c r="Y129" s="94"/>
      <c r="Z129" s="94"/>
      <c r="AA129" s="94"/>
      <c r="AB129" s="94"/>
      <c r="AC129" s="94"/>
      <c r="AD129" s="94"/>
      <c r="AE129" s="94"/>
      <c r="AF129" s="94"/>
      <c r="AG129" s="94"/>
      <c r="AH129" s="94"/>
      <c r="AI129" s="94"/>
      <c r="AJ129" s="94"/>
      <c r="AK129" s="94"/>
      <c r="AL129" s="94"/>
      <c r="AM129" s="94"/>
      <c r="AN129" s="94"/>
      <c r="AO129" s="94"/>
      <c r="AP129" s="94"/>
      <c r="AQ129" s="94"/>
      <c r="AR129" s="94"/>
      <c r="AS129" s="94"/>
      <c r="AT129" s="94"/>
      <c r="AU129" s="94"/>
      <c r="AV129" s="172"/>
    </row>
    <row r="130" spans="1:48" ht="12" customHeight="1" x14ac:dyDescent="0.25">
      <c r="A130" s="94"/>
      <c r="B130" s="94"/>
      <c r="C130" s="94"/>
      <c r="D130" s="94"/>
      <c r="E130" s="94"/>
      <c r="F130" s="94"/>
      <c r="G130" s="94"/>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c r="AT130" s="94"/>
      <c r="AU130" s="94"/>
      <c r="AV130" s="172"/>
    </row>
    <row r="131" spans="1:48" ht="12" customHeight="1" x14ac:dyDescent="0.25">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172"/>
    </row>
    <row r="132" spans="1:48" ht="12" customHeight="1" x14ac:dyDescent="0.25">
      <c r="A132" s="94"/>
      <c r="B132" s="94"/>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172"/>
    </row>
    <row r="133" spans="1:48" ht="12" customHeight="1" x14ac:dyDescent="0.25">
      <c r="A133" s="94"/>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c r="AR133" s="94"/>
      <c r="AS133" s="94"/>
      <c r="AT133" s="94"/>
      <c r="AU133" s="94"/>
      <c r="AV133" s="172"/>
    </row>
    <row r="134" spans="1:48" ht="12" customHeight="1" x14ac:dyDescent="0.25">
      <c r="A134" s="94"/>
      <c r="B134" s="94"/>
      <c r="C134" s="94"/>
      <c r="D134" s="94"/>
      <c r="E134" s="94"/>
      <c r="F134" s="94"/>
      <c r="G134" s="94"/>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c r="AR134" s="94"/>
      <c r="AS134" s="94"/>
      <c r="AT134" s="94"/>
      <c r="AU134" s="94"/>
      <c r="AV134" s="172"/>
    </row>
    <row r="135" spans="1:48" ht="12" customHeight="1" x14ac:dyDescent="0.25">
      <c r="A135" s="94"/>
      <c r="B135" s="94"/>
      <c r="C135" s="94"/>
      <c r="D135" s="94"/>
      <c r="E135" s="94"/>
      <c r="F135" s="94"/>
      <c r="G135" s="94"/>
      <c r="H135" s="94"/>
      <c r="I135" s="94"/>
      <c r="J135" s="94"/>
      <c r="K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c r="AR135" s="94"/>
      <c r="AS135" s="94"/>
      <c r="AT135" s="94"/>
      <c r="AU135" s="94"/>
      <c r="AV135" s="172"/>
    </row>
    <row r="136" spans="1:48" ht="12" customHeight="1" x14ac:dyDescent="0.25">
      <c r="A136" s="94"/>
      <c r="B136" s="94"/>
      <c r="C136" s="94"/>
      <c r="D136" s="94"/>
      <c r="E136" s="94"/>
      <c r="F136" s="94"/>
      <c r="G136" s="94"/>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172"/>
    </row>
    <row r="137" spans="1:48" ht="12" customHeight="1" x14ac:dyDescent="0.25">
      <c r="A137" s="94"/>
      <c r="B137" s="94"/>
      <c r="C137" s="94"/>
      <c r="D137" s="94"/>
      <c r="E137" s="94"/>
      <c r="F137" s="94"/>
      <c r="G137" s="94"/>
      <c r="H137" s="94"/>
      <c r="I137" s="94"/>
      <c r="J137" s="94"/>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c r="AS137" s="94"/>
      <c r="AT137" s="94"/>
      <c r="AU137" s="94"/>
      <c r="AV137" s="172"/>
    </row>
    <row r="138" spans="1:48" ht="12" customHeight="1" x14ac:dyDescent="0.25">
      <c r="A138" s="94"/>
      <c r="B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172"/>
    </row>
    <row r="139" spans="1:48" ht="12" customHeight="1" x14ac:dyDescent="0.25">
      <c r="A139" s="94"/>
      <c r="B139" s="94"/>
      <c r="C139" s="94"/>
      <c r="D139" s="94"/>
      <c r="E139" s="94"/>
      <c r="F139" s="94"/>
      <c r="G139" s="94"/>
      <c r="H139" s="94"/>
      <c r="I139" s="94"/>
      <c r="J139" s="94"/>
      <c r="K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172"/>
    </row>
    <row r="140" spans="1:48" ht="12" customHeight="1" x14ac:dyDescent="0.25">
      <c r="A140" s="94"/>
      <c r="B140" s="94"/>
      <c r="C140" s="94"/>
      <c r="D140" s="94"/>
      <c r="E140" s="94"/>
      <c r="F140" s="94"/>
      <c r="G140" s="94"/>
      <c r="H140" s="94"/>
      <c r="I140" s="94"/>
      <c r="J140" s="94"/>
      <c r="K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c r="AR140" s="94"/>
      <c r="AS140" s="94"/>
      <c r="AT140" s="94"/>
      <c r="AU140" s="94"/>
      <c r="AV140" s="172"/>
    </row>
    <row r="141" spans="1:48" ht="12" customHeight="1" x14ac:dyDescent="0.25">
      <c r="A141" s="94"/>
      <c r="B141" s="94"/>
      <c r="C141" s="94"/>
      <c r="D141" s="94"/>
      <c r="E141" s="94"/>
      <c r="F141" s="94"/>
      <c r="G141" s="94"/>
      <c r="H141" s="94"/>
      <c r="I141" s="94"/>
      <c r="J141" s="94"/>
      <c r="K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c r="AR141" s="94"/>
      <c r="AS141" s="94"/>
      <c r="AT141" s="94"/>
      <c r="AU141" s="94"/>
      <c r="AV141" s="172"/>
    </row>
    <row r="142" spans="1:48" ht="12" customHeight="1" x14ac:dyDescent="0.25">
      <c r="A142" s="94"/>
      <c r="B142" s="94"/>
      <c r="C142" s="94"/>
      <c r="D142" s="94"/>
      <c r="E142" s="94"/>
      <c r="F142" s="94"/>
      <c r="G142" s="94"/>
      <c r="H142" s="94"/>
      <c r="I142" s="94"/>
      <c r="J142" s="94"/>
      <c r="K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c r="AR142" s="94"/>
      <c r="AS142" s="94"/>
      <c r="AT142" s="94"/>
      <c r="AU142" s="94"/>
      <c r="AV142" s="172"/>
    </row>
    <row r="143" spans="1:48" ht="12" customHeight="1" x14ac:dyDescent="0.25">
      <c r="A143" s="94"/>
      <c r="B143" s="94"/>
      <c r="C143" s="94"/>
      <c r="D143" s="94"/>
      <c r="E143" s="94"/>
      <c r="F143" s="94"/>
      <c r="G143" s="94"/>
      <c r="H143" s="94"/>
      <c r="I143" s="94"/>
      <c r="J143" s="94"/>
      <c r="K143" s="94"/>
      <c r="L143" s="94"/>
      <c r="M143" s="94"/>
      <c r="N143" s="94"/>
      <c r="O143" s="94"/>
      <c r="P143" s="94"/>
      <c r="Q143" s="94"/>
      <c r="R143" s="94"/>
      <c r="S143" s="94"/>
      <c r="T143" s="94"/>
      <c r="U143" s="94"/>
      <c r="V143" s="94"/>
      <c r="W143" s="94"/>
      <c r="X143" s="94"/>
      <c r="Y143" s="94"/>
      <c r="Z143" s="94"/>
      <c r="AA143" s="94"/>
      <c r="AB143" s="94"/>
      <c r="AC143" s="94"/>
      <c r="AD143" s="94"/>
      <c r="AE143" s="94"/>
      <c r="AF143" s="94"/>
      <c r="AG143" s="94"/>
      <c r="AH143" s="94"/>
      <c r="AI143" s="94"/>
      <c r="AJ143" s="94"/>
      <c r="AK143" s="94"/>
      <c r="AL143" s="94"/>
      <c r="AM143" s="94"/>
      <c r="AN143" s="94"/>
      <c r="AO143" s="94"/>
      <c r="AP143" s="94"/>
      <c r="AQ143" s="94"/>
      <c r="AR143" s="94"/>
      <c r="AS143" s="94"/>
      <c r="AT143" s="94"/>
      <c r="AU143" s="94"/>
      <c r="AV143" s="172"/>
    </row>
    <row r="144" spans="1:48" ht="12" customHeight="1" x14ac:dyDescent="0.25">
      <c r="A144" s="94"/>
      <c r="B144" s="94"/>
      <c r="C144" s="94"/>
      <c r="D144" s="94"/>
      <c r="E144" s="94"/>
      <c r="F144" s="94"/>
      <c r="G144" s="94"/>
      <c r="H144" s="94"/>
      <c r="I144" s="94"/>
      <c r="J144" s="94"/>
      <c r="K144" s="94"/>
      <c r="L144" s="94"/>
      <c r="M144" s="94"/>
      <c r="N144" s="94"/>
      <c r="O144" s="94"/>
      <c r="P144" s="94"/>
      <c r="Q144" s="94"/>
      <c r="R144" s="94"/>
      <c r="S144" s="94"/>
      <c r="T144" s="94"/>
      <c r="U144" s="94"/>
      <c r="V144" s="94"/>
      <c r="W144" s="94"/>
      <c r="X144" s="94"/>
      <c r="Y144" s="94"/>
      <c r="Z144" s="94"/>
      <c r="AA144" s="94"/>
      <c r="AB144" s="94"/>
      <c r="AC144" s="94"/>
      <c r="AD144" s="94"/>
      <c r="AE144" s="94"/>
      <c r="AF144" s="94"/>
      <c r="AG144" s="94"/>
      <c r="AH144" s="94"/>
      <c r="AI144" s="94"/>
      <c r="AJ144" s="94"/>
      <c r="AK144" s="94"/>
      <c r="AL144" s="94"/>
      <c r="AM144" s="94"/>
      <c r="AN144" s="94"/>
      <c r="AO144" s="94"/>
      <c r="AP144" s="94"/>
      <c r="AQ144" s="94"/>
      <c r="AR144" s="94"/>
      <c r="AS144" s="94"/>
      <c r="AT144" s="94"/>
      <c r="AU144" s="94"/>
      <c r="AV144" s="172"/>
    </row>
    <row r="145" spans="1:48" ht="12" customHeight="1" x14ac:dyDescent="0.25">
      <c r="A145" s="94"/>
      <c r="B145" s="94"/>
      <c r="C145" s="94"/>
      <c r="D145" s="94"/>
      <c r="E145" s="94"/>
      <c r="F145" s="94"/>
      <c r="G145" s="94"/>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c r="AS145" s="94"/>
      <c r="AT145" s="94"/>
      <c r="AU145" s="94"/>
      <c r="AV145" s="172"/>
    </row>
    <row r="146" spans="1:48" ht="12" customHeight="1" x14ac:dyDescent="0.25">
      <c r="A146" s="94"/>
      <c r="B146" s="94"/>
      <c r="C146" s="94"/>
      <c r="D146" s="94"/>
      <c r="E146" s="94"/>
      <c r="F146" s="94"/>
      <c r="G146" s="94"/>
      <c r="H146" s="94"/>
      <c r="I146" s="94"/>
      <c r="J146" s="94"/>
      <c r="K146" s="94"/>
      <c r="L146" s="94"/>
      <c r="M146" s="94"/>
      <c r="N146" s="94"/>
      <c r="O146" s="94"/>
      <c r="P146" s="94"/>
      <c r="Q146" s="94"/>
      <c r="R146" s="94"/>
      <c r="S146" s="94"/>
      <c r="T146" s="94"/>
      <c r="U146" s="94"/>
      <c r="V146" s="94"/>
      <c r="W146" s="94"/>
      <c r="X146" s="94"/>
      <c r="Y146" s="94"/>
      <c r="Z146" s="94"/>
      <c r="AA146" s="94"/>
      <c r="AB146" s="94"/>
      <c r="AC146" s="94"/>
      <c r="AD146" s="94"/>
      <c r="AE146" s="94"/>
      <c r="AF146" s="94"/>
      <c r="AG146" s="94"/>
      <c r="AH146" s="94"/>
      <c r="AI146" s="94"/>
      <c r="AJ146" s="94"/>
      <c r="AK146" s="94"/>
      <c r="AL146" s="94"/>
      <c r="AM146" s="94"/>
      <c r="AN146" s="94"/>
      <c r="AO146" s="94"/>
      <c r="AP146" s="94"/>
      <c r="AQ146" s="94"/>
      <c r="AR146" s="94"/>
      <c r="AS146" s="94"/>
      <c r="AT146" s="94"/>
      <c r="AU146" s="94"/>
      <c r="AV146" s="172"/>
    </row>
    <row r="147" spans="1:48" ht="12" customHeight="1" x14ac:dyDescent="0.25">
      <c r="A147" s="94"/>
      <c r="B147" s="94"/>
      <c r="C147" s="94"/>
      <c r="D147" s="94"/>
      <c r="E147" s="94"/>
      <c r="F147" s="94"/>
      <c r="G147" s="94"/>
      <c r="H147" s="94"/>
      <c r="I147" s="94"/>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172"/>
    </row>
    <row r="148" spans="1:48" ht="12" customHeight="1" x14ac:dyDescent="0.25">
      <c r="A148" s="94"/>
      <c r="B148" s="94"/>
      <c r="C148" s="94"/>
      <c r="D148" s="94"/>
      <c r="E148" s="94"/>
      <c r="F148" s="94"/>
      <c r="G148" s="94"/>
      <c r="H148" s="94"/>
      <c r="I148" s="94"/>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c r="AI148" s="94"/>
      <c r="AJ148" s="94"/>
      <c r="AK148" s="94"/>
      <c r="AL148" s="94"/>
      <c r="AM148" s="94"/>
      <c r="AN148" s="94"/>
      <c r="AO148" s="94"/>
      <c r="AP148" s="94"/>
      <c r="AQ148" s="94"/>
      <c r="AR148" s="94"/>
      <c r="AS148" s="94"/>
      <c r="AT148" s="94"/>
      <c r="AU148" s="94"/>
      <c r="AV148" s="172"/>
    </row>
    <row r="149" spans="1:48" ht="12" customHeight="1" x14ac:dyDescent="0.25">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172"/>
    </row>
    <row r="150" spans="1:48" ht="12" customHeight="1" x14ac:dyDescent="0.25">
      <c r="A150" s="94"/>
      <c r="B150" s="94"/>
      <c r="C150" s="94"/>
      <c r="D150" s="94"/>
      <c r="E150" s="94"/>
      <c r="F150" s="94"/>
      <c r="G150" s="94"/>
      <c r="H150" s="94"/>
      <c r="I150" s="94"/>
      <c r="J150" s="94"/>
      <c r="K150" s="94"/>
      <c r="L150" s="94"/>
      <c r="M150" s="94"/>
      <c r="N150" s="94"/>
      <c r="O150" s="94"/>
      <c r="P150" s="94"/>
      <c r="Q150" s="94"/>
      <c r="R150" s="94"/>
      <c r="S150" s="94"/>
      <c r="T150" s="94"/>
      <c r="U150" s="94"/>
      <c r="V150" s="94"/>
      <c r="W150" s="94"/>
      <c r="X150" s="94"/>
      <c r="Y150" s="94"/>
      <c r="Z150" s="94"/>
      <c r="AA150" s="94"/>
      <c r="AB150" s="94"/>
      <c r="AC150" s="94"/>
      <c r="AD150" s="94"/>
      <c r="AE150" s="94"/>
      <c r="AF150" s="94"/>
      <c r="AG150" s="94"/>
      <c r="AH150" s="94"/>
      <c r="AI150" s="94"/>
      <c r="AJ150" s="94"/>
      <c r="AK150" s="94"/>
      <c r="AL150" s="94"/>
      <c r="AM150" s="94"/>
      <c r="AN150" s="94"/>
      <c r="AO150" s="94"/>
      <c r="AP150" s="94"/>
      <c r="AQ150" s="94"/>
      <c r="AR150" s="94"/>
      <c r="AS150" s="94"/>
      <c r="AT150" s="94"/>
      <c r="AU150" s="94"/>
      <c r="AV150" s="172"/>
    </row>
    <row r="151" spans="1:48" ht="12" customHeight="1" x14ac:dyDescent="0.25">
      <c r="A151" s="94"/>
      <c r="B151" s="94"/>
      <c r="C151" s="94"/>
      <c r="D151" s="94"/>
      <c r="E151" s="94"/>
      <c r="F151" s="94"/>
      <c r="G151" s="94"/>
      <c r="H151" s="94"/>
      <c r="I151" s="94"/>
      <c r="J151" s="94"/>
      <c r="K151" s="94"/>
      <c r="L151" s="94"/>
      <c r="M151" s="94"/>
      <c r="N151" s="94"/>
      <c r="O151" s="94"/>
      <c r="P151" s="94"/>
      <c r="Q151" s="94"/>
      <c r="R151" s="94"/>
      <c r="S151" s="94"/>
      <c r="T151" s="94"/>
      <c r="U151" s="94"/>
      <c r="V151" s="94"/>
      <c r="W151" s="94"/>
      <c r="X151" s="94"/>
      <c r="Y151" s="94"/>
      <c r="Z151" s="94"/>
      <c r="AA151" s="94"/>
      <c r="AB151" s="94"/>
      <c r="AC151" s="94"/>
      <c r="AD151" s="94"/>
      <c r="AE151" s="94"/>
      <c r="AF151" s="94"/>
      <c r="AG151" s="94"/>
      <c r="AH151" s="94"/>
      <c r="AI151" s="94"/>
      <c r="AJ151" s="94"/>
      <c r="AK151" s="94"/>
      <c r="AL151" s="94"/>
      <c r="AM151" s="94"/>
      <c r="AN151" s="94"/>
      <c r="AO151" s="94"/>
      <c r="AP151" s="94"/>
      <c r="AQ151" s="94"/>
      <c r="AR151" s="94"/>
      <c r="AS151" s="94"/>
      <c r="AT151" s="94"/>
      <c r="AU151" s="94"/>
      <c r="AV151" s="172"/>
    </row>
    <row r="152" spans="1:48" ht="12" customHeight="1" x14ac:dyDescent="0.25">
      <c r="A152" s="94"/>
      <c r="B152" s="94"/>
      <c r="C152" s="94"/>
      <c r="D152" s="94"/>
      <c r="E152" s="94"/>
      <c r="F152" s="94"/>
      <c r="G152" s="94"/>
      <c r="H152" s="94"/>
      <c r="I152" s="94"/>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172"/>
    </row>
    <row r="153" spans="1:48" ht="12" customHeight="1" x14ac:dyDescent="0.25">
      <c r="A153" s="94"/>
      <c r="B153" s="94"/>
      <c r="C153" s="94"/>
      <c r="D153" s="94"/>
      <c r="E153" s="94"/>
      <c r="F153" s="94"/>
      <c r="G153" s="94"/>
      <c r="H153" s="94"/>
      <c r="I153" s="94"/>
      <c r="J153" s="94"/>
      <c r="K153" s="94"/>
      <c r="L153" s="94"/>
      <c r="M153" s="94"/>
      <c r="N153" s="94"/>
      <c r="O153" s="94"/>
      <c r="P153" s="94"/>
      <c r="Q153" s="94"/>
      <c r="R153" s="94"/>
      <c r="S153" s="94"/>
      <c r="T153" s="94"/>
      <c r="U153" s="94"/>
      <c r="V153" s="94"/>
      <c r="W153" s="94"/>
      <c r="X153" s="94"/>
      <c r="Y153" s="94"/>
      <c r="Z153" s="94"/>
      <c r="AA153" s="94"/>
      <c r="AB153" s="94"/>
      <c r="AC153" s="94"/>
      <c r="AD153" s="94"/>
      <c r="AE153" s="94"/>
      <c r="AF153" s="94"/>
      <c r="AG153" s="94"/>
      <c r="AH153" s="94"/>
      <c r="AI153" s="94"/>
      <c r="AJ153" s="94"/>
      <c r="AK153" s="94"/>
      <c r="AL153" s="94"/>
      <c r="AM153" s="94"/>
      <c r="AN153" s="94"/>
      <c r="AO153" s="94"/>
      <c r="AP153" s="94"/>
      <c r="AQ153" s="94"/>
      <c r="AR153" s="94"/>
      <c r="AS153" s="94"/>
      <c r="AT153" s="94"/>
      <c r="AU153" s="94"/>
      <c r="AV153" s="172"/>
    </row>
    <row r="154" spans="1:48" ht="12" customHeight="1" x14ac:dyDescent="0.25">
      <c r="A154" s="94"/>
      <c r="B154" s="94"/>
      <c r="C154" s="94"/>
      <c r="D154" s="94"/>
      <c r="E154" s="94"/>
      <c r="F154" s="94"/>
      <c r="G154" s="94"/>
      <c r="H154" s="94"/>
      <c r="I154" s="94"/>
      <c r="J154" s="94"/>
      <c r="K154" s="94"/>
      <c r="L154" s="94"/>
      <c r="M154" s="94"/>
      <c r="N154" s="94"/>
      <c r="O154" s="94"/>
      <c r="P154" s="94"/>
      <c r="Q154" s="94"/>
      <c r="R154" s="94"/>
      <c r="S154" s="94"/>
      <c r="T154" s="94"/>
      <c r="U154" s="94"/>
      <c r="V154" s="94"/>
      <c r="W154" s="94"/>
      <c r="X154" s="94"/>
      <c r="Y154" s="94"/>
      <c r="Z154" s="94"/>
      <c r="AA154" s="94"/>
      <c r="AB154" s="94"/>
      <c r="AC154" s="94"/>
      <c r="AD154" s="94"/>
      <c r="AE154" s="94"/>
      <c r="AF154" s="94"/>
      <c r="AG154" s="94"/>
      <c r="AH154" s="94"/>
      <c r="AI154" s="94"/>
      <c r="AJ154" s="94"/>
      <c r="AK154" s="94"/>
      <c r="AL154" s="94"/>
      <c r="AM154" s="94"/>
      <c r="AN154" s="94"/>
      <c r="AO154" s="94"/>
      <c r="AP154" s="94"/>
      <c r="AQ154" s="94"/>
      <c r="AR154" s="94"/>
      <c r="AS154" s="94"/>
      <c r="AT154" s="94"/>
      <c r="AU154" s="94"/>
      <c r="AV154" s="172"/>
    </row>
    <row r="155" spans="1:48" ht="12" customHeight="1" x14ac:dyDescent="0.25">
      <c r="A155" s="94"/>
      <c r="B155" s="94"/>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172"/>
    </row>
    <row r="156" spans="1:48" ht="12" customHeight="1" x14ac:dyDescent="0.25">
      <c r="A156" s="94"/>
      <c r="B156" s="94"/>
      <c r="C156" s="94"/>
      <c r="D156" s="94"/>
      <c r="E156" s="94"/>
      <c r="F156" s="94"/>
      <c r="G156" s="94"/>
      <c r="H156" s="94"/>
      <c r="I156" s="94"/>
      <c r="J156" s="94"/>
      <c r="K156" s="94"/>
      <c r="L156" s="94"/>
      <c r="M156" s="94"/>
      <c r="N156" s="94"/>
      <c r="O156" s="94"/>
      <c r="P156" s="94"/>
      <c r="Q156" s="94"/>
      <c r="R156" s="94"/>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172"/>
    </row>
    <row r="157" spans="1:48" ht="12" customHeight="1" x14ac:dyDescent="0.25">
      <c r="A157" s="94"/>
      <c r="B157" s="94"/>
      <c r="C157" s="94"/>
      <c r="D157" s="94"/>
      <c r="E157" s="94"/>
      <c r="F157" s="94"/>
      <c r="G157" s="94"/>
      <c r="H157" s="94"/>
      <c r="I157" s="94"/>
      <c r="J157" s="94"/>
      <c r="K157" s="94"/>
      <c r="L157" s="94"/>
      <c r="M157" s="94"/>
      <c r="N157" s="94"/>
      <c r="O157" s="94"/>
      <c r="P157" s="94"/>
      <c r="Q157" s="94"/>
      <c r="R157" s="94"/>
      <c r="S157" s="94"/>
      <c r="T157" s="94"/>
      <c r="U157" s="94"/>
      <c r="V157" s="94"/>
      <c r="W157" s="94"/>
      <c r="X157" s="94"/>
      <c r="Y157" s="94"/>
      <c r="Z157" s="94"/>
      <c r="AA157" s="94"/>
      <c r="AB157" s="94"/>
      <c r="AC157" s="94"/>
      <c r="AD157" s="94"/>
      <c r="AE157" s="94"/>
      <c r="AF157" s="94"/>
      <c r="AG157" s="94"/>
      <c r="AH157" s="94"/>
      <c r="AI157" s="94"/>
      <c r="AJ157" s="94"/>
      <c r="AK157" s="94"/>
      <c r="AL157" s="94"/>
      <c r="AM157" s="94"/>
      <c r="AN157" s="94"/>
      <c r="AO157" s="94"/>
      <c r="AP157" s="94"/>
      <c r="AQ157" s="94"/>
      <c r="AR157" s="94"/>
      <c r="AS157" s="94"/>
      <c r="AT157" s="94"/>
      <c r="AU157" s="94"/>
      <c r="AV157" s="172"/>
    </row>
    <row r="158" spans="1:48" ht="12" customHeight="1" x14ac:dyDescent="0.25">
      <c r="A158" s="94"/>
      <c r="B158" s="94"/>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172"/>
    </row>
    <row r="159" spans="1:48" ht="12" customHeight="1" x14ac:dyDescent="0.25">
      <c r="A159" s="94"/>
      <c r="B159" s="94"/>
      <c r="C159" s="94"/>
      <c r="D159" s="94"/>
      <c r="E159" s="94"/>
      <c r="F159" s="94"/>
      <c r="G159" s="94"/>
      <c r="H159" s="94"/>
      <c r="I159" s="94"/>
      <c r="J159" s="94"/>
      <c r="K159" s="94"/>
      <c r="L159" s="94"/>
      <c r="M159" s="94"/>
      <c r="N159" s="94"/>
      <c r="O159" s="94"/>
      <c r="P159" s="94"/>
      <c r="Q159" s="94"/>
      <c r="R159" s="94"/>
      <c r="S159" s="94"/>
      <c r="T159" s="94"/>
      <c r="U159" s="94"/>
      <c r="V159" s="94"/>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172"/>
    </row>
    <row r="160" spans="1:48" ht="12" customHeight="1" x14ac:dyDescent="0.25">
      <c r="A160" s="94"/>
      <c r="B160" s="94"/>
      <c r="C160" s="94"/>
      <c r="D160" s="94"/>
      <c r="E160" s="94"/>
      <c r="F160" s="94"/>
      <c r="G160" s="94"/>
      <c r="H160" s="94"/>
      <c r="I160" s="94"/>
      <c r="J160" s="94"/>
      <c r="K160" s="94"/>
      <c r="L160" s="94"/>
      <c r="M160" s="94"/>
      <c r="N160" s="94"/>
      <c r="O160" s="94"/>
      <c r="P160" s="94"/>
      <c r="Q160" s="94"/>
      <c r="R160" s="94"/>
      <c r="S160" s="94"/>
      <c r="T160" s="94"/>
      <c r="U160" s="94"/>
      <c r="V160" s="94"/>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172"/>
    </row>
    <row r="161" spans="1:48" ht="12" customHeight="1" x14ac:dyDescent="0.25">
      <c r="A161" s="94"/>
      <c r="B161" s="94"/>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172"/>
    </row>
    <row r="162" spans="1:48" ht="12" customHeight="1" x14ac:dyDescent="0.25">
      <c r="A162" s="94"/>
      <c r="B162" s="94"/>
      <c r="C162" s="94"/>
      <c r="D162" s="94"/>
      <c r="E162" s="94"/>
      <c r="F162" s="94"/>
      <c r="G162" s="94"/>
      <c r="H162" s="94"/>
      <c r="I162" s="94"/>
      <c r="J162" s="94"/>
      <c r="K162" s="94"/>
      <c r="L162" s="94"/>
      <c r="M162" s="94"/>
      <c r="N162" s="94"/>
      <c r="O162" s="94"/>
      <c r="P162" s="94"/>
      <c r="Q162" s="94"/>
      <c r="R162" s="94"/>
      <c r="S162" s="94"/>
      <c r="T162" s="94"/>
      <c r="U162" s="94"/>
      <c r="V162" s="94"/>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172"/>
    </row>
    <row r="163" spans="1:48" ht="12" customHeight="1" x14ac:dyDescent="0.25">
      <c r="A163" s="94"/>
      <c r="B163" s="94"/>
      <c r="C163" s="94"/>
      <c r="D163" s="94"/>
      <c r="E163" s="94"/>
      <c r="F163" s="94"/>
      <c r="G163" s="94"/>
      <c r="H163" s="94"/>
      <c r="I163" s="94"/>
      <c r="J163" s="94"/>
      <c r="K163" s="94"/>
      <c r="L163" s="94"/>
      <c r="M163" s="94"/>
      <c r="N163" s="94"/>
      <c r="O163" s="94"/>
      <c r="P163" s="94"/>
      <c r="Q163" s="94"/>
      <c r="R163" s="94"/>
      <c r="S163" s="94"/>
      <c r="T163" s="94"/>
      <c r="U163" s="94"/>
      <c r="V163" s="94"/>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172"/>
    </row>
    <row r="164" spans="1:48" ht="12" customHeight="1" x14ac:dyDescent="0.25">
      <c r="A164" s="94"/>
      <c r="B164" s="94"/>
      <c r="C164" s="94"/>
      <c r="D164" s="94"/>
      <c r="E164" s="94"/>
      <c r="F164" s="94"/>
      <c r="G164" s="94"/>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172"/>
    </row>
    <row r="165" spans="1:48" ht="12" customHeight="1" x14ac:dyDescent="0.25">
      <c r="A165" s="94"/>
      <c r="B165" s="94"/>
      <c r="C165" s="94"/>
      <c r="D165" s="94"/>
      <c r="E165" s="94"/>
      <c r="F165" s="94"/>
      <c r="G165" s="94"/>
      <c r="H165" s="94"/>
      <c r="I165" s="94"/>
      <c r="J165" s="94"/>
      <c r="K165" s="94"/>
      <c r="L165" s="94"/>
      <c r="M165" s="94"/>
      <c r="N165" s="94"/>
      <c r="O165" s="94"/>
      <c r="P165" s="94"/>
      <c r="Q165" s="94"/>
      <c r="R165" s="94"/>
      <c r="S165" s="94"/>
      <c r="T165" s="94"/>
      <c r="U165" s="94"/>
      <c r="V165" s="94"/>
      <c r="W165" s="94"/>
      <c r="X165" s="94"/>
      <c r="Y165" s="94"/>
      <c r="Z165" s="94"/>
      <c r="AA165" s="94"/>
      <c r="AB165" s="94"/>
      <c r="AC165" s="94"/>
      <c r="AD165" s="94"/>
      <c r="AE165" s="94"/>
      <c r="AF165" s="94"/>
      <c r="AG165" s="94"/>
      <c r="AH165" s="94"/>
      <c r="AI165" s="94"/>
      <c r="AJ165" s="94"/>
      <c r="AK165" s="94"/>
      <c r="AL165" s="94"/>
      <c r="AM165" s="94"/>
      <c r="AN165" s="94"/>
      <c r="AO165" s="94"/>
      <c r="AP165" s="94"/>
      <c r="AQ165" s="94"/>
      <c r="AR165" s="94"/>
      <c r="AS165" s="94"/>
      <c r="AT165" s="94"/>
      <c r="AU165" s="94"/>
      <c r="AV165" s="172"/>
    </row>
    <row r="166" spans="1:48" ht="12" customHeight="1" x14ac:dyDescent="0.25">
      <c r="A166" s="94"/>
      <c r="B166" s="94"/>
      <c r="C166" s="94"/>
      <c r="D166" s="94"/>
      <c r="E166" s="94"/>
      <c r="F166" s="94"/>
      <c r="G166" s="94"/>
      <c r="H166" s="94"/>
      <c r="I166" s="94"/>
      <c r="J166" s="94"/>
      <c r="K166" s="94"/>
      <c r="L166" s="94"/>
      <c r="M166" s="94"/>
      <c r="N166" s="94"/>
      <c r="O166" s="94"/>
      <c r="P166" s="94"/>
      <c r="Q166" s="94"/>
      <c r="R166" s="94"/>
      <c r="S166" s="94"/>
      <c r="T166" s="94"/>
      <c r="U166" s="94"/>
      <c r="V166" s="94"/>
      <c r="W166" s="94"/>
      <c r="X166" s="94"/>
      <c r="Y166" s="94"/>
      <c r="Z166" s="94"/>
      <c r="AA166" s="94"/>
      <c r="AB166" s="94"/>
      <c r="AC166" s="94"/>
      <c r="AD166" s="94"/>
      <c r="AE166" s="94"/>
      <c r="AF166" s="94"/>
      <c r="AG166" s="94"/>
      <c r="AH166" s="94"/>
      <c r="AI166" s="94"/>
      <c r="AJ166" s="94"/>
      <c r="AK166" s="94"/>
      <c r="AL166" s="94"/>
      <c r="AM166" s="94"/>
      <c r="AN166" s="94"/>
      <c r="AO166" s="94"/>
      <c r="AP166" s="94"/>
      <c r="AQ166" s="94"/>
      <c r="AR166" s="94"/>
      <c r="AS166" s="94"/>
      <c r="AT166" s="94"/>
      <c r="AU166" s="94"/>
      <c r="AV166" s="172"/>
    </row>
    <row r="167" spans="1:48" ht="12" customHeight="1" x14ac:dyDescent="0.25">
      <c r="A167" s="94"/>
      <c r="B167" s="94"/>
      <c r="C167" s="94"/>
      <c r="D167" s="94"/>
      <c r="E167" s="94"/>
      <c r="F167" s="94"/>
      <c r="G167" s="94"/>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c r="AG167" s="94"/>
      <c r="AH167" s="94"/>
      <c r="AI167" s="94"/>
      <c r="AJ167" s="94"/>
      <c r="AK167" s="94"/>
      <c r="AL167" s="94"/>
      <c r="AM167" s="94"/>
      <c r="AN167" s="94"/>
      <c r="AO167" s="94"/>
      <c r="AP167" s="94"/>
      <c r="AQ167" s="94"/>
      <c r="AR167" s="94"/>
      <c r="AS167" s="94"/>
      <c r="AT167" s="94"/>
      <c r="AU167" s="94"/>
      <c r="AV167" s="172"/>
    </row>
    <row r="168" spans="1:48" ht="12" customHeight="1" x14ac:dyDescent="0.25">
      <c r="A168" s="94"/>
      <c r="B168" s="94"/>
      <c r="C168" s="94"/>
      <c r="D168" s="94"/>
      <c r="E168" s="94"/>
      <c r="F168" s="94"/>
      <c r="G168" s="94"/>
      <c r="H168" s="94"/>
      <c r="I168" s="94"/>
      <c r="J168" s="94"/>
      <c r="K168" s="94"/>
      <c r="L168" s="94"/>
      <c r="M168" s="94"/>
      <c r="N168" s="94"/>
      <c r="O168" s="94"/>
      <c r="P168" s="94"/>
      <c r="Q168" s="94"/>
      <c r="R168" s="94"/>
      <c r="S168" s="94"/>
      <c r="T168" s="94"/>
      <c r="U168" s="94"/>
      <c r="V168" s="94"/>
      <c r="W168" s="94"/>
      <c r="X168" s="94"/>
      <c r="Y168" s="94"/>
      <c r="Z168" s="94"/>
      <c r="AA168" s="94"/>
      <c r="AB168" s="94"/>
      <c r="AC168" s="94"/>
      <c r="AD168" s="94"/>
      <c r="AE168" s="94"/>
      <c r="AF168" s="94"/>
      <c r="AG168" s="94"/>
      <c r="AH168" s="94"/>
      <c r="AI168" s="94"/>
      <c r="AJ168" s="94"/>
      <c r="AK168" s="94"/>
      <c r="AL168" s="94"/>
      <c r="AM168" s="94"/>
      <c r="AN168" s="94"/>
      <c r="AO168" s="94"/>
      <c r="AP168" s="94"/>
      <c r="AQ168" s="94"/>
      <c r="AR168" s="94"/>
      <c r="AS168" s="94"/>
      <c r="AT168" s="94"/>
      <c r="AU168" s="94"/>
      <c r="AV168" s="172"/>
    </row>
    <row r="169" spans="1:48" ht="12" customHeight="1" x14ac:dyDescent="0.25">
      <c r="A169" s="94"/>
      <c r="B169" s="94"/>
      <c r="C169" s="94"/>
      <c r="D169" s="94"/>
      <c r="E169" s="94"/>
      <c r="F169" s="94"/>
      <c r="G169" s="94"/>
      <c r="H169" s="94"/>
      <c r="I169" s="94"/>
      <c r="J169" s="94"/>
      <c r="K169" s="94"/>
      <c r="L169" s="94"/>
      <c r="M169" s="94"/>
      <c r="N169" s="94"/>
      <c r="O169" s="94"/>
      <c r="P169" s="94"/>
      <c r="Q169" s="94"/>
      <c r="R169" s="94"/>
      <c r="S169" s="94"/>
      <c r="T169" s="94"/>
      <c r="U169" s="94"/>
      <c r="V169" s="94"/>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172"/>
    </row>
  </sheetData>
  <mergeCells count="97">
    <mergeCell ref="D20:E21"/>
    <mergeCell ref="F20:T21"/>
    <mergeCell ref="U20:V21"/>
    <mergeCell ref="Z20:AA21"/>
    <mergeCell ref="B8:AU12"/>
    <mergeCell ref="D14:AV15"/>
    <mergeCell ref="D17:E18"/>
    <mergeCell ref="F17:T18"/>
    <mergeCell ref="U17:V18"/>
    <mergeCell ref="Z17:AA18"/>
    <mergeCell ref="AB20:AP21"/>
    <mergeCell ref="AB17:AP18"/>
    <mergeCell ref="AQ17:AR18"/>
    <mergeCell ref="A1:C3"/>
    <mergeCell ref="D1:AM3"/>
    <mergeCell ref="AN1:AV3"/>
    <mergeCell ref="A5:AV7"/>
    <mergeCell ref="BA17:BB18"/>
    <mergeCell ref="BD17:BE18"/>
    <mergeCell ref="AQ20:AR21"/>
    <mergeCell ref="AY20:AZ21"/>
    <mergeCell ref="BA20:BB21"/>
    <mergeCell ref="BD20:BE21"/>
    <mergeCell ref="AY17:AZ18"/>
    <mergeCell ref="D26:E27"/>
    <mergeCell ref="F26:T27"/>
    <mergeCell ref="U26:V27"/>
    <mergeCell ref="Z26:AA27"/>
    <mergeCell ref="AB26:AP27"/>
    <mergeCell ref="AH32:AR33"/>
    <mergeCell ref="AY32:AZ33"/>
    <mergeCell ref="BA32:BB33"/>
    <mergeCell ref="BD32:BE33"/>
    <mergeCell ref="BD26:BE27"/>
    <mergeCell ref="AY26:AZ27"/>
    <mergeCell ref="BA26:BB27"/>
    <mergeCell ref="AQ26:AR27"/>
    <mergeCell ref="D23:E24"/>
    <mergeCell ref="F23:T24"/>
    <mergeCell ref="U23:V24"/>
    <mergeCell ref="BA23:BB24"/>
    <mergeCell ref="BD23:BE24"/>
    <mergeCell ref="Z23:AA24"/>
    <mergeCell ref="AB23:AP24"/>
    <mergeCell ref="AQ23:AR24"/>
    <mergeCell ref="AY23:AZ24"/>
    <mergeCell ref="D29:E30"/>
    <mergeCell ref="F29:T30"/>
    <mergeCell ref="U29:V30"/>
    <mergeCell ref="AY29:AZ30"/>
    <mergeCell ref="BD29:BE30"/>
    <mergeCell ref="BA29:BB30"/>
    <mergeCell ref="D32:E33"/>
    <mergeCell ref="F32:T33"/>
    <mergeCell ref="U32:V33"/>
    <mergeCell ref="Z32:AA33"/>
    <mergeCell ref="AB32:AG33"/>
    <mergeCell ref="AY35:AZ36"/>
    <mergeCell ref="BA35:BB36"/>
    <mergeCell ref="D38:E39"/>
    <mergeCell ref="F38:T39"/>
    <mergeCell ref="U38:V39"/>
    <mergeCell ref="Z38:AA39"/>
    <mergeCell ref="AQ38:AR39"/>
    <mergeCell ref="AY38:AZ39"/>
    <mergeCell ref="BA38:BB39"/>
    <mergeCell ref="AQ35:AR36"/>
    <mergeCell ref="A43:AV43"/>
    <mergeCell ref="A46:C48"/>
    <mergeCell ref="D46:AM48"/>
    <mergeCell ref="AN46:AV48"/>
    <mergeCell ref="D35:E36"/>
    <mergeCell ref="F35:T36"/>
    <mergeCell ref="U35:V36"/>
    <mergeCell ref="Z35:AA36"/>
    <mergeCell ref="A82:AV82"/>
    <mergeCell ref="A84:C86"/>
    <mergeCell ref="D84:AM86"/>
    <mergeCell ref="AN84:AV86"/>
    <mergeCell ref="AZ51:BA52"/>
    <mergeCell ref="AT51:AU52"/>
    <mergeCell ref="AX51:AY52"/>
    <mergeCell ref="D51:P52"/>
    <mergeCell ref="S51:X52"/>
    <mergeCell ref="Z51:AA52"/>
    <mergeCell ref="AC51:AH52"/>
    <mergeCell ref="BB51:BC52"/>
    <mergeCell ref="D54:AV55"/>
    <mergeCell ref="C57:AU81"/>
    <mergeCell ref="AJ51:AK52"/>
    <mergeCell ref="AM51:AR52"/>
    <mergeCell ref="A120:AV120"/>
    <mergeCell ref="AN122:AQ123"/>
    <mergeCell ref="AS122:AV123"/>
    <mergeCell ref="C89:AU102"/>
    <mergeCell ref="D103:P104"/>
    <mergeCell ref="C105:AU119"/>
  </mergeCells>
  <phoneticPr fontId="0" type="noConversion"/>
  <conditionalFormatting sqref="U20:V21 U35:V36">
    <cfRule type="cellIs" dxfId="175" priority="2" operator="equal">
      <formula>0</formula>
    </cfRule>
  </conditionalFormatting>
  <conditionalFormatting sqref="U20:V21 U35:V36">
    <cfRule type="cellIs" dxfId="174" priority="3" operator="equal">
      <formula>"oui"</formula>
    </cfRule>
  </conditionalFormatting>
  <conditionalFormatting sqref="AQ17:AR18">
    <cfRule type="cellIs" dxfId="173" priority="4" operator="equal">
      <formula>0</formula>
    </cfRule>
  </conditionalFormatting>
  <conditionalFormatting sqref="AQ17:AR18">
    <cfRule type="cellIs" dxfId="172" priority="5" operator="equal">
      <formula>"oui"</formula>
    </cfRule>
  </conditionalFormatting>
  <conditionalFormatting sqref="AQ20:AR21">
    <cfRule type="cellIs" dxfId="171" priority="6" operator="equal">
      <formula>0</formula>
    </cfRule>
  </conditionalFormatting>
  <conditionalFormatting sqref="AQ20:AR21">
    <cfRule type="cellIs" dxfId="170" priority="7" operator="equal">
      <formula>"oui"</formula>
    </cfRule>
  </conditionalFormatting>
  <conditionalFormatting sqref="AQ23:AR24">
    <cfRule type="cellIs" dxfId="169" priority="8" operator="equal">
      <formula>0</formula>
    </cfRule>
  </conditionalFormatting>
  <conditionalFormatting sqref="AQ23:AR24">
    <cfRule type="cellIs" dxfId="168" priority="9" operator="equal">
      <formula>"oui"</formula>
    </cfRule>
  </conditionalFormatting>
  <conditionalFormatting sqref="AQ26:AR27">
    <cfRule type="cellIs" dxfId="167" priority="10" operator="equal">
      <formula>0</formula>
    </cfRule>
  </conditionalFormatting>
  <conditionalFormatting sqref="AQ26:AR27">
    <cfRule type="cellIs" dxfId="166" priority="11" operator="equal">
      <formula>"oui"</formula>
    </cfRule>
  </conditionalFormatting>
  <conditionalFormatting sqref="Z51:AA52">
    <cfRule type="cellIs" dxfId="165" priority="12" operator="equal">
      <formula>0</formula>
    </cfRule>
  </conditionalFormatting>
  <conditionalFormatting sqref="Z51:AA52">
    <cfRule type="cellIs" dxfId="164" priority="13" operator="equal">
      <formula>"oui"</formula>
    </cfRule>
  </conditionalFormatting>
  <conditionalFormatting sqref="AJ51:AK52">
    <cfRule type="cellIs" dxfId="163" priority="14" operator="equal">
      <formula>0</formula>
    </cfRule>
  </conditionalFormatting>
  <conditionalFormatting sqref="AJ51:AK52">
    <cfRule type="cellIs" dxfId="162" priority="15" operator="equal">
      <formula>"oui"</formula>
    </cfRule>
  </conditionalFormatting>
  <conditionalFormatting sqref="AT51:AU52">
    <cfRule type="cellIs" dxfId="161" priority="16" operator="equal">
      <formula>0</formula>
    </cfRule>
  </conditionalFormatting>
  <conditionalFormatting sqref="AT51:AU52">
    <cfRule type="cellIs" dxfId="160" priority="17" operator="equal">
      <formula>"oui"</formula>
    </cfRule>
  </conditionalFormatting>
  <conditionalFormatting sqref="C57">
    <cfRule type="cellIs" dxfId="159" priority="18" operator="equal">
      <formula>0</formula>
    </cfRule>
  </conditionalFormatting>
  <conditionalFormatting sqref="C89">
    <cfRule type="cellIs" dxfId="158" priority="19" operator="equal">
      <formula>0</formula>
    </cfRule>
  </conditionalFormatting>
  <conditionalFormatting sqref="C105">
    <cfRule type="cellIs" dxfId="157" priority="20" operator="equal">
      <formula>0</formula>
    </cfRule>
  </conditionalFormatting>
  <conditionalFormatting sqref="B8">
    <cfRule type="cellIs" dxfId="156" priority="21" operator="equal">
      <formula>0</formula>
    </cfRule>
  </conditionalFormatting>
  <conditionalFormatting sqref="AH32">
    <cfRule type="expression" dxfId="155" priority="22">
      <formula>AI32=1</formula>
    </cfRule>
  </conditionalFormatting>
  <conditionalFormatting sqref="AH32">
    <cfRule type="cellIs" dxfId="154" priority="23" operator="equal">
      <formula>0</formula>
    </cfRule>
  </conditionalFormatting>
  <conditionalFormatting sqref="U32:V33">
    <cfRule type="cellIs" dxfId="153" priority="24" operator="equal">
      <formula>0</formula>
    </cfRule>
  </conditionalFormatting>
  <conditionalFormatting sqref="U32:V33">
    <cfRule type="cellIs" dxfId="152" priority="25" operator="equal">
      <formula>"oui"</formula>
    </cfRule>
  </conditionalFormatting>
  <conditionalFormatting sqref="U23:V24">
    <cfRule type="cellIs" dxfId="151" priority="26" operator="equal">
      <formula>0</formula>
    </cfRule>
  </conditionalFormatting>
  <conditionalFormatting sqref="U23:V24">
    <cfRule type="cellIs" dxfId="150" priority="27" operator="equal">
      <formula>"oui"</formula>
    </cfRule>
  </conditionalFormatting>
  <conditionalFormatting sqref="U26:V27">
    <cfRule type="cellIs" dxfId="149" priority="28" operator="equal">
      <formula>0</formula>
    </cfRule>
  </conditionalFormatting>
  <conditionalFormatting sqref="U26:V27">
    <cfRule type="cellIs" dxfId="148" priority="29" operator="equal">
      <formula>"oui"</formula>
    </cfRule>
  </conditionalFormatting>
  <conditionalFormatting sqref="U29:V30">
    <cfRule type="cellIs" dxfId="147" priority="30" operator="equal">
      <formula>0</formula>
    </cfRule>
  </conditionalFormatting>
  <conditionalFormatting sqref="U29:V30">
    <cfRule type="cellIs" dxfId="146" priority="31" operator="equal">
      <formula>"oui"</formula>
    </cfRule>
  </conditionalFormatting>
  <conditionalFormatting sqref="U38:V39">
    <cfRule type="cellIs" dxfId="145" priority="32" operator="equal">
      <formula>0</formula>
    </cfRule>
  </conditionalFormatting>
  <conditionalFormatting sqref="U38:V39">
    <cfRule type="cellIs" dxfId="144" priority="33" operator="equal">
      <formula>"oui"</formula>
    </cfRule>
  </conditionalFormatting>
  <conditionalFormatting sqref="U17:V18">
    <cfRule type="cellIs" dxfId="143" priority="34" operator="equal">
      <formula>0</formula>
    </cfRule>
  </conditionalFormatting>
  <conditionalFormatting sqref="U17:V18">
    <cfRule type="cellIs" dxfId="142" priority="35" operator="equal">
      <formula>"oui"</formula>
    </cfRule>
  </conditionalFormatting>
  <hyperlinks>
    <hyperlink ref="AN122" location="Objectifs!Zone_d_impression" display="précédent" xr:uid="{00000000-0004-0000-0800-000000000000}"/>
    <hyperlink ref="AS122" location="Financement!Zone_d_impression" display="suivant" xr:uid="{00000000-0004-0000-0800-000001000000}"/>
  </hyperlinks>
  <pageMargins left="0.7" right="0.7" top="0.75" bottom="0.75" header="0.51180555555555496" footer="0.51180555555555496"/>
  <pageSetup paperSize="9" firstPageNumber="0" orientation="landscape" horizontalDpi="300" verticalDpi="300"/>
  <drawing r:id="rId1"/>
</worksheet>
</file>

<file path=docProps/app.xml><?xml version="1.0" encoding="utf-8"?>
<Properties xmlns="http://schemas.openxmlformats.org/officeDocument/2006/extended-properties" xmlns:vt="http://schemas.openxmlformats.org/officeDocument/2006/docPropsVTypes">
  <Template/>
  <TotalTime>615</TotalTime>
  <Application>Microsoft Excel</Application>
  <DocSecurity>0</DocSecurity>
  <ScaleCrop>false</ScaleCrop>
  <HeadingPairs>
    <vt:vector size="4" baseType="variant">
      <vt:variant>
        <vt:lpstr>Feuilles de calcul</vt:lpstr>
      </vt:variant>
      <vt:variant>
        <vt:i4>15</vt:i4>
      </vt:variant>
      <vt:variant>
        <vt:lpstr>Plages nommées</vt:lpstr>
      </vt:variant>
      <vt:variant>
        <vt:i4>14</vt:i4>
      </vt:variant>
    </vt:vector>
  </HeadingPairs>
  <TitlesOfParts>
    <vt:vector size="29" baseType="lpstr">
      <vt:lpstr>Formulaire</vt:lpstr>
      <vt:lpstr>Lisez-moi</vt:lpstr>
      <vt:lpstr>Page de garde</vt:lpstr>
      <vt:lpstr>Identification</vt:lpstr>
      <vt:lpstr>Thématiques</vt:lpstr>
      <vt:lpstr>Motivations</vt:lpstr>
      <vt:lpstr>Objectifs</vt:lpstr>
      <vt:lpstr>Evaluation</vt:lpstr>
      <vt:lpstr>Mise en oeuvre</vt:lpstr>
      <vt:lpstr>Financement</vt:lpstr>
      <vt:lpstr>Couverture_territoriale 22</vt:lpstr>
      <vt:lpstr>Table</vt:lpstr>
      <vt:lpstr>Grille_analyse</vt:lpstr>
      <vt:lpstr>Liste</vt:lpstr>
      <vt:lpstr>DIM participation beneficiaire</vt:lpstr>
      <vt:lpstr>Table!_FilterDatabase</vt:lpstr>
      <vt:lpstr>'Lisez-moi'!Impression_des_titres</vt:lpstr>
      <vt:lpstr>'Couverture_territoriale 22'!Print_Area_0</vt:lpstr>
      <vt:lpstr>'Lisez-moi'!Print_Titles_0</vt:lpstr>
      <vt:lpstr>'Couverture_territoriale 22'!Zone_d_impression</vt:lpstr>
      <vt:lpstr>Evaluation!Zone_d_impression</vt:lpstr>
      <vt:lpstr>Financement!Zone_d_impression</vt:lpstr>
      <vt:lpstr>Grille_analyse!Zone_d_impression</vt:lpstr>
      <vt:lpstr>Identification!Zone_d_impression</vt:lpstr>
      <vt:lpstr>'Mise en oeuvre'!Zone_d_impression</vt:lpstr>
      <vt:lpstr>Motivations!Zone_d_impression</vt:lpstr>
      <vt:lpstr>Objectifs!Zone_d_impression</vt:lpstr>
      <vt:lpstr>'Page de garde'!Zone_d_impression</vt:lpstr>
      <vt:lpstr>Thématiques!Zone_d_impression</vt:lpstr>
    </vt:vector>
  </TitlesOfParts>
  <Company>CONSEIL DEPARTEMENTAL 56</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Conseil Départemental 56</dc:creator>
  <cp:lastModifiedBy>RODRIGUEZ MURCIA CRISTIAN-JAVIER</cp:lastModifiedBy>
  <cp:revision>10</cp:revision>
  <cp:lastPrinted>2019-03-06T09:06:30Z</cp:lastPrinted>
  <dcterms:created xsi:type="dcterms:W3CDTF">2018-08-23T08:52:42Z</dcterms:created>
  <dcterms:modified xsi:type="dcterms:W3CDTF">2022-12-09T15:04:42Z</dcterms:modified>
  <dc:language>fr-FR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CONSEIL DEPARTEMENTAL 56</vt:lpwstr>
  </property>
  <property fmtid="{D5CDD505-2E9C-101B-9397-08002B2CF9AE}" pid="4" name="ContentTypeId">
    <vt:lpwstr>0x010100472C565BFD6CD144B072BF4C6CF7ED2C</vt:lpwstr>
  </property>
  <property fmtid="{D5CDD505-2E9C-101B-9397-08002B2CF9AE}" pid="5" name="DocSecurity">
    <vt:i4>0</vt:i4>
  </property>
  <property fmtid="{D5CDD505-2E9C-101B-9397-08002B2CF9AE}" pid="6" name="HyperlinksChanged">
    <vt:bool>false</vt:bool>
  </property>
  <property fmtid="{D5CDD505-2E9C-101B-9397-08002B2CF9AE}" pid="7" name="LinksUpToDate">
    <vt:bool>false</vt:bool>
  </property>
  <property fmtid="{D5CDD505-2E9C-101B-9397-08002B2CF9AE}" pid="8" name="ScaleCrop">
    <vt:bool>false</vt:bool>
  </property>
  <property fmtid="{D5CDD505-2E9C-101B-9397-08002B2CF9AE}" pid="9" name="ShareDoc">
    <vt:bool>false</vt:bool>
  </property>
</Properties>
</file>